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30" windowWidth="23715" windowHeight="10050" tabRatio="802" firstSheet="2" activeTab="18"/>
  </bookViews>
  <sheets>
    <sheet name="D01" sheetId="27" r:id="rId1"/>
    <sheet name="D02" sheetId="26" r:id="rId2"/>
    <sheet name="D03" sheetId="25" r:id="rId3"/>
    <sheet name="D04" sheetId="24" r:id="rId4"/>
    <sheet name="D05" sheetId="23" r:id="rId5"/>
    <sheet name="D06" sheetId="22" r:id="rId6"/>
    <sheet name="D07" sheetId="21" r:id="rId7"/>
    <sheet name="D08" sheetId="20" r:id="rId8"/>
    <sheet name="D09" sheetId="19" r:id="rId9"/>
    <sheet name="D10" sheetId="18" r:id="rId10"/>
    <sheet name="D11" sheetId="17" r:id="rId11"/>
    <sheet name="D12" sheetId="16" r:id="rId12"/>
    <sheet name="D13" sheetId="15" r:id="rId13"/>
    <sheet name="D14" sheetId="28" r:id="rId14"/>
    <sheet name="D15" sheetId="14" r:id="rId15"/>
    <sheet name="D16" sheetId="13" r:id="rId16"/>
    <sheet name="D17" sheetId="12" r:id="rId17"/>
    <sheet name="D18" sheetId="11" r:id="rId18"/>
    <sheet name="D19" sheetId="10" r:id="rId19"/>
    <sheet name="D20" sheetId="9" r:id="rId20"/>
    <sheet name="D21" sheetId="8" r:id="rId21"/>
    <sheet name="D22" sheetId="7" r:id="rId22"/>
    <sheet name="D23" sheetId="6" r:id="rId23"/>
    <sheet name="D24" sheetId="5" r:id="rId24"/>
    <sheet name="D25" sheetId="4" r:id="rId25"/>
    <sheet name="TOT_DTTOS_MR" sheetId="29" r:id="rId26"/>
    <sheet name="TOT_DTTOS_RP" sheetId="30" r:id="rId27"/>
  </sheets>
  <definedNames>
    <definedName name="_xlnm._FilterDatabase" localSheetId="3" hidden="1">'D04'!$A$1:$Y$214</definedName>
    <definedName name="_xlnm._FilterDatabase" localSheetId="19" hidden="1">'D20'!$A$1:$AC$197</definedName>
    <definedName name="_xlnm.Print_Area" localSheetId="25">TOT_DTTOS_MR!$A$1:$BF$28</definedName>
    <definedName name="PAN">'D01'!$J$1</definedName>
    <definedName name="_xlnm.Print_Titles" localSheetId="25">TOT_DTTOS_MR!$A:$B</definedName>
  </definedNames>
  <calcPr calcId="145621"/>
</workbook>
</file>

<file path=xl/calcChain.xml><?xml version="1.0" encoding="utf-8"?>
<calcChain xmlns="http://schemas.openxmlformats.org/spreadsheetml/2006/main">
  <c r="J212" i="10" l="1"/>
  <c r="K212" i="10"/>
  <c r="L212" i="10"/>
  <c r="V210" i="10"/>
  <c r="M212" i="10"/>
  <c r="Z209" i="10"/>
  <c r="N215" i="25" l="1"/>
  <c r="V189" i="26" l="1"/>
  <c r="Y212" i="27" l="1"/>
  <c r="BE15" i="29" l="1"/>
  <c r="BD15" i="29"/>
  <c r="BB15" i="29"/>
  <c r="BA15" i="29"/>
  <c r="AU15" i="29"/>
  <c r="AV15" i="29"/>
  <c r="AW15" i="29"/>
  <c r="AX15" i="29"/>
  <c r="AY15" i="29"/>
  <c r="AT15" i="29"/>
  <c r="AM15" i="29"/>
  <c r="AN15" i="29"/>
  <c r="AL15" i="29"/>
  <c r="AJ15" i="29"/>
  <c r="AI15" i="29"/>
  <c r="Y15" i="29"/>
  <c r="Z15" i="29"/>
  <c r="AA15" i="29"/>
  <c r="AB15" i="29"/>
  <c r="AC15" i="29"/>
  <c r="AD15" i="29"/>
  <c r="AE15" i="29"/>
  <c r="AF15" i="29"/>
  <c r="AG15" i="29"/>
  <c r="X15" i="29"/>
  <c r="BB16" i="29"/>
  <c r="BC16" i="29"/>
  <c r="BD16" i="29"/>
  <c r="BE16" i="29"/>
  <c r="BA16" i="29"/>
  <c r="AU16" i="29"/>
  <c r="AV16" i="29"/>
  <c r="AW16" i="29"/>
  <c r="AX16" i="29"/>
  <c r="AY16" i="29"/>
  <c r="AT16" i="29"/>
  <c r="AJ16" i="29"/>
  <c r="AK16" i="29"/>
  <c r="AL16" i="29"/>
  <c r="AM16" i="29"/>
  <c r="AN16" i="29"/>
  <c r="AI16" i="29"/>
  <c r="Y16" i="29"/>
  <c r="Z16" i="29"/>
  <c r="AA16" i="29"/>
  <c r="AB16" i="29"/>
  <c r="AC16" i="29"/>
  <c r="AD16" i="29"/>
  <c r="AE16" i="29"/>
  <c r="AF16" i="29"/>
  <c r="AG16" i="29"/>
  <c r="X16" i="29"/>
  <c r="S16" i="29"/>
  <c r="T16" i="29"/>
  <c r="U16" i="29"/>
  <c r="V16" i="29"/>
  <c r="R16" i="29"/>
  <c r="O16" i="29"/>
  <c r="P16" i="29"/>
  <c r="N16" i="29"/>
  <c r="D16" i="29"/>
  <c r="E16" i="29"/>
  <c r="F16" i="29"/>
  <c r="G16" i="29"/>
  <c r="H16" i="29"/>
  <c r="I16" i="29"/>
  <c r="J16" i="29"/>
  <c r="K16" i="29"/>
  <c r="L16" i="29"/>
  <c r="C16" i="29"/>
  <c r="U15" i="29"/>
  <c r="V15" i="29"/>
  <c r="T15" i="29"/>
  <c r="R15" i="29"/>
  <c r="O15" i="29"/>
  <c r="P15" i="29"/>
  <c r="N15" i="29"/>
  <c r="D15" i="29"/>
  <c r="E15" i="29"/>
  <c r="F15" i="29"/>
  <c r="G15" i="29"/>
  <c r="H15" i="29"/>
  <c r="I15" i="29"/>
  <c r="J15" i="29"/>
  <c r="K15" i="29"/>
  <c r="L15" i="29"/>
  <c r="C15" i="29"/>
  <c r="BB13" i="29"/>
  <c r="BD13" i="29"/>
  <c r="BE13" i="29"/>
  <c r="BA13" i="29"/>
  <c r="AU13" i="29"/>
  <c r="AV13" i="29"/>
  <c r="AW13" i="29"/>
  <c r="AX13" i="29"/>
  <c r="AY13" i="29"/>
  <c r="AT13" i="29"/>
  <c r="AS13" i="29"/>
  <c r="Y13" i="29"/>
  <c r="AR13" i="29" s="1"/>
  <c r="Z13" i="29"/>
  <c r="AA13" i="29"/>
  <c r="AB13" i="29"/>
  <c r="AC13" i="29"/>
  <c r="AD13" i="29"/>
  <c r="AE13" i="29"/>
  <c r="AF13" i="29"/>
  <c r="AG13" i="29"/>
  <c r="AH13" i="29"/>
  <c r="AI13" i="29"/>
  <c r="AJ13" i="29"/>
  <c r="AL13" i="29"/>
  <c r="AM13" i="29"/>
  <c r="AN13" i="29"/>
  <c r="X13" i="29"/>
  <c r="D13" i="29"/>
  <c r="E13" i="29"/>
  <c r="F13" i="29"/>
  <c r="G13" i="29"/>
  <c r="H13" i="29"/>
  <c r="I13" i="29"/>
  <c r="J13" i="29"/>
  <c r="K13" i="29"/>
  <c r="L13" i="29"/>
  <c r="M13" i="29"/>
  <c r="N13" i="29"/>
  <c r="O13" i="29"/>
  <c r="P13" i="29"/>
  <c r="Q13" i="29"/>
  <c r="R13" i="29"/>
  <c r="S13" i="29"/>
  <c r="T13" i="29"/>
  <c r="U13" i="29"/>
  <c r="V13" i="29"/>
  <c r="C13" i="29"/>
  <c r="BE11" i="29"/>
  <c r="BD11" i="29"/>
  <c r="BB11" i="29"/>
  <c r="BA11" i="29"/>
  <c r="AU11" i="29"/>
  <c r="AV11" i="29"/>
  <c r="AW11" i="29"/>
  <c r="AX11" i="29"/>
  <c r="AY11" i="29"/>
  <c r="AT11" i="29"/>
  <c r="AM11" i="29"/>
  <c r="AN11" i="29"/>
  <c r="AL11" i="29"/>
  <c r="AJ11" i="29"/>
  <c r="AI11" i="29"/>
  <c r="Y11" i="29"/>
  <c r="Z11" i="29"/>
  <c r="AA11" i="29"/>
  <c r="AB11" i="29"/>
  <c r="AC11" i="29"/>
  <c r="AD11" i="29"/>
  <c r="AE11" i="29"/>
  <c r="AF11" i="29"/>
  <c r="AG11" i="29"/>
  <c r="X11" i="29"/>
  <c r="U11" i="29"/>
  <c r="V11" i="29"/>
  <c r="T11" i="29"/>
  <c r="R11" i="29"/>
  <c r="O11" i="29"/>
  <c r="P11" i="29"/>
  <c r="N11" i="29"/>
  <c r="D11" i="29"/>
  <c r="E11" i="29"/>
  <c r="F11" i="29"/>
  <c r="G11" i="29"/>
  <c r="H11" i="29"/>
  <c r="I11" i="29"/>
  <c r="J11" i="29"/>
  <c r="K11" i="29"/>
  <c r="L11" i="29"/>
  <c r="C11" i="29"/>
  <c r="BE19" i="29"/>
  <c r="BD19" i="29"/>
  <c r="BA19" i="29"/>
  <c r="AU19" i="29"/>
  <c r="AV19" i="29"/>
  <c r="AW19" i="29"/>
  <c r="AX19" i="29"/>
  <c r="AY19" i="29"/>
  <c r="AT19" i="29"/>
  <c r="AM19" i="29"/>
  <c r="AN19" i="29"/>
  <c r="AL19" i="29"/>
  <c r="AI19" i="29"/>
  <c r="Y19" i="29"/>
  <c r="Z19" i="29"/>
  <c r="AA19" i="29"/>
  <c r="AB19" i="29"/>
  <c r="AC19" i="29"/>
  <c r="AD19" i="29"/>
  <c r="AE19" i="29"/>
  <c r="AF19" i="29"/>
  <c r="AG19" i="29"/>
  <c r="X19" i="29"/>
  <c r="U19" i="29"/>
  <c r="V19" i="29"/>
  <c r="T19" i="29"/>
  <c r="D19" i="29"/>
  <c r="E19" i="29"/>
  <c r="F19" i="29"/>
  <c r="G19" i="29"/>
  <c r="H19" i="29"/>
  <c r="I19" i="29"/>
  <c r="J19" i="29"/>
  <c r="K19" i="29"/>
  <c r="L19" i="29"/>
  <c r="M19" i="29"/>
  <c r="N19" i="29"/>
  <c r="O19" i="29"/>
  <c r="P19" i="29"/>
  <c r="BD21" i="29"/>
  <c r="AU22" i="29"/>
  <c r="AV22" i="29"/>
  <c r="AW22" i="29"/>
  <c r="AX22" i="29"/>
  <c r="AY22" i="29"/>
  <c r="BA22" i="29"/>
  <c r="BD22" i="29"/>
  <c r="BE22" i="29"/>
  <c r="AT22" i="29"/>
  <c r="AU23" i="29"/>
  <c r="AV23" i="29"/>
  <c r="AW23" i="29"/>
  <c r="AX23" i="29"/>
  <c r="AY23" i="29"/>
  <c r="BA23" i="29"/>
  <c r="BD23" i="29"/>
  <c r="BE23" i="29"/>
  <c r="AT23" i="29"/>
  <c r="AU24" i="29"/>
  <c r="AV24" i="29"/>
  <c r="AW24" i="29"/>
  <c r="AX24" i="29"/>
  <c r="AY24" i="29"/>
  <c r="BA24" i="29"/>
  <c r="BD24" i="29"/>
  <c r="BE24" i="29"/>
  <c r="AT24" i="29"/>
  <c r="AU25" i="29"/>
  <c r="AV25" i="29"/>
  <c r="AW25" i="29"/>
  <c r="AX25" i="29"/>
  <c r="AY25" i="29"/>
  <c r="BA25" i="29"/>
  <c r="BD25" i="29"/>
  <c r="BE25" i="29"/>
  <c r="AT25" i="29"/>
  <c r="AU26" i="29"/>
  <c r="AV26" i="29"/>
  <c r="AW26" i="29"/>
  <c r="AX26" i="29"/>
  <c r="AY26" i="29"/>
  <c r="BA26" i="29"/>
  <c r="BD26" i="29"/>
  <c r="BE26" i="29"/>
  <c r="AT26" i="29"/>
  <c r="AL21" i="29"/>
  <c r="Y22" i="29"/>
  <c r="Z22" i="29"/>
  <c r="AA22" i="29"/>
  <c r="AB22" i="29"/>
  <c r="AC22" i="29"/>
  <c r="AD22" i="29"/>
  <c r="AE22" i="29"/>
  <c r="AF22" i="29"/>
  <c r="AG22" i="29"/>
  <c r="AH22" i="29"/>
  <c r="AI22" i="29"/>
  <c r="AL22" i="29"/>
  <c r="AM22" i="29"/>
  <c r="AN22" i="29"/>
  <c r="X22" i="29"/>
  <c r="Y23" i="29"/>
  <c r="Z23" i="29"/>
  <c r="AA23" i="29"/>
  <c r="AB23" i="29"/>
  <c r="AC23" i="29"/>
  <c r="AD23" i="29"/>
  <c r="AE23" i="29"/>
  <c r="AF23" i="29"/>
  <c r="AG23" i="29"/>
  <c r="AH23" i="29"/>
  <c r="AI23" i="29"/>
  <c r="AL23" i="29"/>
  <c r="AM23" i="29"/>
  <c r="AN23" i="29"/>
  <c r="X23" i="29"/>
  <c r="Y24" i="29"/>
  <c r="Z24" i="29"/>
  <c r="AA24" i="29"/>
  <c r="AB24" i="29"/>
  <c r="AC24" i="29"/>
  <c r="AD24" i="29"/>
  <c r="AE24" i="29"/>
  <c r="AF24" i="29"/>
  <c r="AG24" i="29"/>
  <c r="AH24" i="29"/>
  <c r="AI24" i="29"/>
  <c r="AL24" i="29"/>
  <c r="AM24" i="29"/>
  <c r="AN24" i="29"/>
  <c r="X24" i="29"/>
  <c r="Y25" i="29"/>
  <c r="Z25" i="29"/>
  <c r="AA25" i="29"/>
  <c r="AB25" i="29"/>
  <c r="AC25" i="29"/>
  <c r="AD25" i="29"/>
  <c r="AE25" i="29"/>
  <c r="AF25" i="29"/>
  <c r="AG25" i="29"/>
  <c r="AH25" i="29"/>
  <c r="AI25" i="29"/>
  <c r="AL25" i="29"/>
  <c r="AM25" i="29"/>
  <c r="AN25" i="29"/>
  <c r="X25" i="29"/>
  <c r="Y26" i="29"/>
  <c r="Z26" i="29"/>
  <c r="AA26" i="29"/>
  <c r="AB26" i="29"/>
  <c r="AC26" i="29"/>
  <c r="AD26" i="29"/>
  <c r="AE26" i="29"/>
  <c r="AF26" i="29"/>
  <c r="AG26" i="29"/>
  <c r="AH26" i="29"/>
  <c r="AI26" i="29"/>
  <c r="AL26" i="29"/>
  <c r="AM26" i="29"/>
  <c r="AN26" i="29"/>
  <c r="X26" i="29"/>
  <c r="D22" i="29"/>
  <c r="E22" i="29"/>
  <c r="F22" i="29"/>
  <c r="G22" i="29"/>
  <c r="H22" i="29"/>
  <c r="I22" i="29"/>
  <c r="J22" i="29"/>
  <c r="K22" i="29"/>
  <c r="L22" i="29"/>
  <c r="M22" i="29"/>
  <c r="N22" i="29"/>
  <c r="O22" i="29"/>
  <c r="P22" i="29"/>
  <c r="T22" i="29"/>
  <c r="U22" i="29"/>
  <c r="V22" i="29"/>
  <c r="C22" i="29"/>
  <c r="D23" i="29"/>
  <c r="E23" i="29"/>
  <c r="F23" i="29"/>
  <c r="G23" i="29"/>
  <c r="H23" i="29"/>
  <c r="I23" i="29"/>
  <c r="J23" i="29"/>
  <c r="K23" i="29"/>
  <c r="L23" i="29"/>
  <c r="M23" i="29"/>
  <c r="N23" i="29"/>
  <c r="O23" i="29"/>
  <c r="P23" i="29"/>
  <c r="T23" i="29"/>
  <c r="U23" i="29"/>
  <c r="V23" i="29"/>
  <c r="C23" i="29"/>
  <c r="D24" i="29"/>
  <c r="E24" i="29"/>
  <c r="F24" i="29"/>
  <c r="G24" i="29"/>
  <c r="H24" i="29"/>
  <c r="I24" i="29"/>
  <c r="J24" i="29"/>
  <c r="K24" i="29"/>
  <c r="L24" i="29"/>
  <c r="M24" i="29"/>
  <c r="N24" i="29"/>
  <c r="O24" i="29"/>
  <c r="P24" i="29"/>
  <c r="T24" i="29"/>
  <c r="U24" i="29"/>
  <c r="V24" i="29"/>
  <c r="C24" i="29"/>
  <c r="D25" i="29"/>
  <c r="E25" i="29"/>
  <c r="F25" i="29"/>
  <c r="G25" i="29"/>
  <c r="H25" i="29"/>
  <c r="I25" i="29"/>
  <c r="J25" i="29"/>
  <c r="K25" i="29"/>
  <c r="L25" i="29"/>
  <c r="M25" i="29"/>
  <c r="N25" i="29"/>
  <c r="O25" i="29"/>
  <c r="P25" i="29"/>
  <c r="T25" i="29"/>
  <c r="U25" i="29"/>
  <c r="V25" i="29"/>
  <c r="C25" i="29"/>
  <c r="D26" i="29"/>
  <c r="E26" i="29"/>
  <c r="F26" i="29"/>
  <c r="G26" i="29"/>
  <c r="H26" i="29"/>
  <c r="I26" i="29"/>
  <c r="J26" i="29"/>
  <c r="K26" i="29"/>
  <c r="L26" i="29"/>
  <c r="M26" i="29"/>
  <c r="N26" i="29"/>
  <c r="O26" i="29"/>
  <c r="P26" i="29"/>
  <c r="T26" i="29"/>
  <c r="U26" i="29"/>
  <c r="V26" i="29"/>
  <c r="C26" i="29"/>
  <c r="AU27" i="29"/>
  <c r="AV27" i="29"/>
  <c r="AW27" i="29"/>
  <c r="AX27" i="29"/>
  <c r="AY27" i="29"/>
  <c r="BA27" i="29"/>
  <c r="BD27" i="29"/>
  <c r="BE27" i="29"/>
  <c r="AT27" i="29"/>
  <c r="Y27" i="29"/>
  <c r="Z27" i="29"/>
  <c r="AA27" i="29"/>
  <c r="AB27" i="29"/>
  <c r="AC27" i="29"/>
  <c r="AD27" i="29"/>
  <c r="AE27" i="29"/>
  <c r="AF27" i="29"/>
  <c r="AG27" i="29"/>
  <c r="AI27" i="29"/>
  <c r="AL27" i="29"/>
  <c r="AM27" i="29"/>
  <c r="AN27" i="29"/>
  <c r="X27" i="29"/>
  <c r="D27" i="29"/>
  <c r="E27" i="29"/>
  <c r="F27" i="29"/>
  <c r="G27" i="29"/>
  <c r="H27" i="29"/>
  <c r="I27" i="29"/>
  <c r="J27" i="29"/>
  <c r="K27" i="29"/>
  <c r="L27" i="29"/>
  <c r="N27" i="29"/>
  <c r="O27" i="29"/>
  <c r="P27" i="29"/>
  <c r="T27" i="29"/>
  <c r="U27" i="29"/>
  <c r="V27" i="29"/>
  <c r="C27" i="29"/>
  <c r="V227" i="10"/>
  <c r="X223" i="10"/>
  <c r="AU20" i="29"/>
  <c r="AV20" i="29"/>
  <c r="AW20" i="29"/>
  <c r="AX20" i="29"/>
  <c r="AY20" i="29"/>
  <c r="BA20" i="29"/>
  <c r="BD20" i="29"/>
  <c r="BE20" i="29"/>
  <c r="AT20" i="29"/>
  <c r="Y20" i="29"/>
  <c r="Z20" i="29"/>
  <c r="AA20" i="29"/>
  <c r="AB20" i="29"/>
  <c r="AC20" i="29"/>
  <c r="AD20" i="29"/>
  <c r="AE20" i="29"/>
  <c r="AF20" i="29"/>
  <c r="AG20" i="29"/>
  <c r="AI20" i="29"/>
  <c r="AL20" i="29"/>
  <c r="AM20" i="29"/>
  <c r="AN20" i="29"/>
  <c r="X20" i="29"/>
  <c r="D20" i="29"/>
  <c r="E20" i="29"/>
  <c r="F20" i="29"/>
  <c r="G20" i="29"/>
  <c r="H20" i="29"/>
  <c r="I20" i="29"/>
  <c r="J20" i="29"/>
  <c r="K20" i="29"/>
  <c r="L20" i="29"/>
  <c r="N20" i="29"/>
  <c r="O20" i="29"/>
  <c r="P20" i="29"/>
  <c r="T20" i="29"/>
  <c r="U20" i="29"/>
  <c r="V20" i="29"/>
  <c r="C20" i="29"/>
  <c r="AU18" i="29"/>
  <c r="AV18" i="29"/>
  <c r="AW18" i="29"/>
  <c r="AX18" i="29"/>
  <c r="AY18" i="29"/>
  <c r="BA18" i="29"/>
  <c r="BD18" i="29"/>
  <c r="BE18" i="29"/>
  <c r="AT18" i="29"/>
  <c r="Y18" i="29"/>
  <c r="Z18" i="29"/>
  <c r="AA18" i="29"/>
  <c r="AB18" i="29"/>
  <c r="AC18" i="29"/>
  <c r="AD18" i="29"/>
  <c r="AE18" i="29"/>
  <c r="AF18" i="29"/>
  <c r="AG18" i="29"/>
  <c r="AI18" i="29"/>
  <c r="AL18" i="29"/>
  <c r="AM18" i="29"/>
  <c r="AN18" i="29"/>
  <c r="X18" i="29"/>
  <c r="D18" i="29"/>
  <c r="E18" i="29"/>
  <c r="F18" i="29"/>
  <c r="G18" i="29"/>
  <c r="H18" i="29"/>
  <c r="I18" i="29"/>
  <c r="J18" i="29"/>
  <c r="K18" i="29"/>
  <c r="L18" i="29"/>
  <c r="N18" i="29"/>
  <c r="O18" i="29"/>
  <c r="P18" i="29"/>
  <c r="T18" i="29"/>
  <c r="U18" i="29"/>
  <c r="V18" i="29"/>
  <c r="AU17" i="29"/>
  <c r="AV17" i="29"/>
  <c r="AW17" i="29"/>
  <c r="AX17" i="29"/>
  <c r="AY17" i="29"/>
  <c r="BA17" i="29"/>
  <c r="BD17" i="29"/>
  <c r="BE17" i="29"/>
  <c r="AT17" i="29"/>
  <c r="Y17" i="29"/>
  <c r="Z17" i="29"/>
  <c r="AA17" i="29"/>
  <c r="AB17" i="29"/>
  <c r="AC17" i="29"/>
  <c r="AD17" i="29"/>
  <c r="AE17" i="29"/>
  <c r="AF17" i="29"/>
  <c r="AG17" i="29"/>
  <c r="AI17" i="29"/>
  <c r="AL17" i="29"/>
  <c r="AM17" i="29"/>
  <c r="AN17" i="29"/>
  <c r="X17" i="29"/>
  <c r="D17" i="29"/>
  <c r="E17" i="29"/>
  <c r="F17" i="29"/>
  <c r="G17" i="29"/>
  <c r="H17" i="29"/>
  <c r="I17" i="29"/>
  <c r="J17" i="29"/>
  <c r="K17" i="29"/>
  <c r="L17" i="29"/>
  <c r="N17" i="29"/>
  <c r="O17" i="29"/>
  <c r="P17" i="29"/>
  <c r="T17" i="29"/>
  <c r="U17" i="29"/>
  <c r="V17" i="29"/>
  <c r="C17" i="29"/>
  <c r="AU14" i="29"/>
  <c r="AV14" i="29"/>
  <c r="AW14" i="29"/>
  <c r="AX14" i="29"/>
  <c r="AY14" i="29"/>
  <c r="BA14" i="29"/>
  <c r="BD14" i="29"/>
  <c r="BE14" i="29"/>
  <c r="AT14" i="29"/>
  <c r="Y14" i="29"/>
  <c r="Z14" i="29"/>
  <c r="AA14" i="29"/>
  <c r="AB14" i="29"/>
  <c r="AC14" i="29"/>
  <c r="AD14" i="29"/>
  <c r="AE14" i="29"/>
  <c r="AF14" i="29"/>
  <c r="AG14" i="29"/>
  <c r="AI14" i="29"/>
  <c r="AL14" i="29"/>
  <c r="AM14" i="29"/>
  <c r="AN14" i="29"/>
  <c r="X14" i="29"/>
  <c r="D14" i="29"/>
  <c r="E14" i="29"/>
  <c r="F14" i="29"/>
  <c r="G14" i="29"/>
  <c r="H14" i="29"/>
  <c r="I14" i="29"/>
  <c r="J14" i="29"/>
  <c r="K14" i="29"/>
  <c r="L14" i="29"/>
  <c r="N14" i="29"/>
  <c r="O14" i="29"/>
  <c r="P14" i="29"/>
  <c r="T14" i="29"/>
  <c r="U14" i="29"/>
  <c r="V14" i="29"/>
  <c r="C14" i="29"/>
  <c r="BF13" i="29" l="1"/>
  <c r="AU12" i="29" l="1"/>
  <c r="AV12" i="29"/>
  <c r="AW12" i="29"/>
  <c r="AX12" i="29"/>
  <c r="AY12" i="29"/>
  <c r="BA12" i="29"/>
  <c r="BD12" i="29"/>
  <c r="BE12" i="29"/>
  <c r="AT12" i="29"/>
  <c r="Y12" i="29"/>
  <c r="Z12" i="29"/>
  <c r="AA12" i="29"/>
  <c r="AB12" i="29"/>
  <c r="AC12" i="29"/>
  <c r="AD12" i="29"/>
  <c r="AE12" i="29"/>
  <c r="AF12" i="29"/>
  <c r="AG12" i="29"/>
  <c r="AI12" i="29"/>
  <c r="AL12" i="29"/>
  <c r="AM12" i="29"/>
  <c r="AN12" i="29"/>
  <c r="X12" i="29"/>
  <c r="D12" i="29"/>
  <c r="E12" i="29"/>
  <c r="F12" i="29"/>
  <c r="G12" i="29"/>
  <c r="H12" i="29"/>
  <c r="I12" i="29"/>
  <c r="J12" i="29"/>
  <c r="K12" i="29"/>
  <c r="L12" i="29"/>
  <c r="N12" i="29"/>
  <c r="O12" i="29"/>
  <c r="P12" i="29"/>
  <c r="T12" i="29"/>
  <c r="U12" i="29"/>
  <c r="V12" i="29"/>
  <c r="C12" i="29"/>
  <c r="BE10" i="29"/>
  <c r="AU10" i="29"/>
  <c r="AV10" i="29"/>
  <c r="AW10" i="29"/>
  <c r="AX10" i="29"/>
  <c r="AY10" i="29"/>
  <c r="BD10" i="29"/>
  <c r="AT10" i="29"/>
  <c r="AM10" i="29"/>
  <c r="AN10" i="29"/>
  <c r="AL10" i="29"/>
  <c r="Y10" i="29"/>
  <c r="Z10" i="29"/>
  <c r="AA10" i="29"/>
  <c r="AB10" i="29"/>
  <c r="AC10" i="29"/>
  <c r="AD10" i="29"/>
  <c r="AE10" i="29"/>
  <c r="AF10" i="29"/>
  <c r="AG10" i="29"/>
  <c r="X10" i="29"/>
  <c r="P10" i="29"/>
  <c r="T10" i="29"/>
  <c r="U10" i="29"/>
  <c r="V10" i="29"/>
  <c r="O10" i="29"/>
  <c r="D10" i="29"/>
  <c r="E10" i="29"/>
  <c r="F10" i="29"/>
  <c r="G10" i="29"/>
  <c r="H10" i="29"/>
  <c r="I10" i="29"/>
  <c r="J10" i="29"/>
  <c r="K10" i="29"/>
  <c r="L10" i="29"/>
  <c r="C10" i="29"/>
  <c r="AU9" i="29"/>
  <c r="AV9" i="29"/>
  <c r="AW9" i="29"/>
  <c r="AX9" i="29"/>
  <c r="AY9" i="29"/>
  <c r="BA9" i="29"/>
  <c r="BD9" i="29"/>
  <c r="BE9" i="29"/>
  <c r="AT9" i="29"/>
  <c r="Y9" i="29"/>
  <c r="Z9" i="29"/>
  <c r="AA9" i="29"/>
  <c r="AB9" i="29"/>
  <c r="AC9" i="29"/>
  <c r="AD9" i="29"/>
  <c r="AE9" i="29"/>
  <c r="AF9" i="29"/>
  <c r="AG9" i="29"/>
  <c r="AI9" i="29"/>
  <c r="AL9" i="29"/>
  <c r="AM9" i="29"/>
  <c r="AN9" i="29"/>
  <c r="X9" i="29"/>
  <c r="D9" i="29"/>
  <c r="E9" i="29"/>
  <c r="F9" i="29"/>
  <c r="G9" i="29"/>
  <c r="H9" i="29"/>
  <c r="I9" i="29"/>
  <c r="J9" i="29"/>
  <c r="K9" i="29"/>
  <c r="L9" i="29"/>
  <c r="N9" i="29"/>
  <c r="O9" i="29"/>
  <c r="P9" i="29"/>
  <c r="T9" i="29"/>
  <c r="U9" i="29"/>
  <c r="V9" i="29"/>
  <c r="C9" i="29"/>
  <c r="AU8" i="29"/>
  <c r="AV8" i="29"/>
  <c r="AW8" i="29"/>
  <c r="AX8" i="29"/>
  <c r="AY8" i="29"/>
  <c r="BA8" i="29"/>
  <c r="BD8" i="29"/>
  <c r="BE8" i="29"/>
  <c r="AT8" i="29"/>
  <c r="Y8" i="29"/>
  <c r="Z8" i="29"/>
  <c r="AA8" i="29"/>
  <c r="AB8" i="29"/>
  <c r="AC8" i="29"/>
  <c r="AD8" i="29"/>
  <c r="AE8" i="29"/>
  <c r="AF8" i="29"/>
  <c r="AG8" i="29"/>
  <c r="AI8" i="29"/>
  <c r="AL8" i="29"/>
  <c r="AM8" i="29"/>
  <c r="AN8" i="29"/>
  <c r="X8" i="29"/>
  <c r="AP8" i="29" s="1"/>
  <c r="D8" i="29"/>
  <c r="E8" i="29"/>
  <c r="F8" i="29"/>
  <c r="G8" i="29"/>
  <c r="H8" i="29"/>
  <c r="I8" i="29"/>
  <c r="J8" i="29"/>
  <c r="K8" i="29"/>
  <c r="L8" i="29"/>
  <c r="N8" i="29"/>
  <c r="O8" i="29"/>
  <c r="P8" i="29"/>
  <c r="T8" i="29"/>
  <c r="U8" i="29"/>
  <c r="V8" i="29"/>
  <c r="Y252" i="22"/>
  <c r="C8" i="29"/>
  <c r="AU7" i="29"/>
  <c r="AV7" i="29"/>
  <c r="AW7" i="29"/>
  <c r="AX7" i="29"/>
  <c r="AY7" i="29"/>
  <c r="BA7" i="29"/>
  <c r="BD7" i="29"/>
  <c r="BE7" i="29"/>
  <c r="AT7" i="29"/>
  <c r="Y7" i="29"/>
  <c r="Z7" i="29"/>
  <c r="AA7" i="29"/>
  <c r="AB7" i="29"/>
  <c r="AC7" i="29"/>
  <c r="AD7" i="29"/>
  <c r="AE7" i="29"/>
  <c r="AF7" i="29"/>
  <c r="AG7" i="29"/>
  <c r="AI7" i="29"/>
  <c r="AL7" i="29"/>
  <c r="AM7" i="29"/>
  <c r="AN7" i="29"/>
  <c r="X7" i="29"/>
  <c r="AP7" i="29" s="1"/>
  <c r="D7" i="29"/>
  <c r="E7" i="29"/>
  <c r="F7" i="29"/>
  <c r="G7" i="29"/>
  <c r="H7" i="29"/>
  <c r="I7" i="29"/>
  <c r="J7" i="29"/>
  <c r="K7" i="29"/>
  <c r="L7" i="29"/>
  <c r="N7" i="29"/>
  <c r="O7" i="29"/>
  <c r="P7" i="29"/>
  <c r="T7" i="29"/>
  <c r="U7" i="29"/>
  <c r="V7" i="29"/>
  <c r="C7" i="29"/>
  <c r="Y107" i="22"/>
  <c r="Y106" i="22"/>
  <c r="AU6" i="29"/>
  <c r="AV6" i="29"/>
  <c r="AW6" i="29"/>
  <c r="AX6" i="29"/>
  <c r="AY6" i="29"/>
  <c r="BA6" i="29"/>
  <c r="BD6" i="29"/>
  <c r="BE6" i="29"/>
  <c r="AT6" i="29"/>
  <c r="Y6" i="29"/>
  <c r="Z6" i="29"/>
  <c r="AA6" i="29"/>
  <c r="AB6" i="29"/>
  <c r="AC6" i="29"/>
  <c r="AD6" i="29"/>
  <c r="AE6" i="29"/>
  <c r="AF6" i="29"/>
  <c r="AG6" i="29"/>
  <c r="AI6" i="29"/>
  <c r="AL6" i="29"/>
  <c r="AM6" i="29"/>
  <c r="AN6" i="29"/>
  <c r="AU5" i="29"/>
  <c r="AV5" i="29"/>
  <c r="AW5" i="29"/>
  <c r="AX5" i="29"/>
  <c r="AY5" i="29"/>
  <c r="BA5" i="29"/>
  <c r="BD5" i="29"/>
  <c r="BE5" i="29"/>
  <c r="AT5" i="29"/>
  <c r="Y5" i="29"/>
  <c r="Z5" i="29"/>
  <c r="AA5" i="29"/>
  <c r="AB5" i="29"/>
  <c r="AC5" i="29"/>
  <c r="AD5" i="29"/>
  <c r="AE5" i="29"/>
  <c r="AF5" i="29"/>
  <c r="AG5" i="29"/>
  <c r="AI5" i="29"/>
  <c r="AL5" i="29"/>
  <c r="AM5" i="29"/>
  <c r="AN5" i="29"/>
  <c r="X5" i="29"/>
  <c r="D5" i="29"/>
  <c r="E5" i="29"/>
  <c r="F5" i="29"/>
  <c r="G5" i="29"/>
  <c r="H5" i="29"/>
  <c r="I5" i="29"/>
  <c r="J5" i="29"/>
  <c r="K5" i="29"/>
  <c r="L5" i="29"/>
  <c r="N5" i="29"/>
  <c r="O5" i="29"/>
  <c r="P5" i="29"/>
  <c r="T5" i="29"/>
  <c r="U5" i="29"/>
  <c r="V5" i="29"/>
  <c r="C5" i="29"/>
  <c r="AU4" i="29"/>
  <c r="AV4" i="29"/>
  <c r="AW4" i="29"/>
  <c r="AX4" i="29"/>
  <c r="AY4" i="29"/>
  <c r="BA4" i="29"/>
  <c r="BD4" i="29"/>
  <c r="BE4" i="29"/>
  <c r="AT4" i="29"/>
  <c r="Y4" i="29"/>
  <c r="Z4" i="29"/>
  <c r="AA4" i="29"/>
  <c r="AB4" i="29"/>
  <c r="AC4" i="29"/>
  <c r="AD4" i="29"/>
  <c r="AE4" i="29"/>
  <c r="AF4" i="29"/>
  <c r="AG4" i="29"/>
  <c r="AI4" i="29"/>
  <c r="AL4" i="29"/>
  <c r="AM4" i="29"/>
  <c r="AN4" i="29"/>
  <c r="X4" i="29"/>
  <c r="AP4" i="29" s="1"/>
  <c r="D4" i="29"/>
  <c r="E4" i="29"/>
  <c r="F4" i="29"/>
  <c r="G4" i="29"/>
  <c r="H4" i="29"/>
  <c r="I4" i="29"/>
  <c r="J4" i="29"/>
  <c r="K4" i="29"/>
  <c r="L4" i="29"/>
  <c r="N4" i="29"/>
  <c r="O4" i="29"/>
  <c r="P4" i="29"/>
  <c r="T4" i="29"/>
  <c r="U4" i="29"/>
  <c r="V4" i="29"/>
  <c r="C4" i="29"/>
  <c r="AU3" i="29"/>
  <c r="AV3" i="29"/>
  <c r="AW3" i="29"/>
  <c r="AX3" i="29"/>
  <c r="AY3" i="29"/>
  <c r="BA3" i="29"/>
  <c r="BD3" i="29"/>
  <c r="BE3" i="29"/>
  <c r="AT3" i="29"/>
  <c r="Y3" i="29"/>
  <c r="Z3" i="29"/>
  <c r="AA3" i="29"/>
  <c r="AQ3" i="29" s="1"/>
  <c r="AB3" i="29"/>
  <c r="AC3" i="29"/>
  <c r="AD3" i="29"/>
  <c r="AE3" i="29"/>
  <c r="AF3" i="29"/>
  <c r="AG3" i="29"/>
  <c r="AI3" i="29"/>
  <c r="AL3" i="29"/>
  <c r="AM3" i="29"/>
  <c r="AN3" i="29"/>
  <c r="X3" i="29"/>
  <c r="AP3" i="29" s="1"/>
  <c r="D3" i="29"/>
  <c r="E3" i="29"/>
  <c r="F3" i="29"/>
  <c r="G3" i="29"/>
  <c r="H3" i="29"/>
  <c r="I3" i="29"/>
  <c r="J3" i="29"/>
  <c r="K3" i="29"/>
  <c r="L3" i="29"/>
  <c r="N3" i="29"/>
  <c r="O3" i="29"/>
  <c r="P3" i="29"/>
  <c r="T3" i="29"/>
  <c r="U3" i="29"/>
  <c r="V3" i="29"/>
  <c r="C3" i="29"/>
  <c r="AQ25" i="29"/>
  <c r="AP5" i="29"/>
  <c r="AQ7" i="29"/>
  <c r="AQ8" i="29"/>
  <c r="AP9" i="29"/>
  <c r="AQ9" i="29"/>
  <c r="AP10" i="29"/>
  <c r="AP11" i="29"/>
  <c r="BF11" i="29" s="1"/>
  <c r="AQ11" i="29"/>
  <c r="AP12" i="29"/>
  <c r="AP13" i="29"/>
  <c r="AP14" i="29"/>
  <c r="AQ14" i="29"/>
  <c r="AP15" i="29"/>
  <c r="BF15" i="29" s="1"/>
  <c r="AQ15" i="29"/>
  <c r="AP16" i="29"/>
  <c r="BF16" i="29" s="1"/>
  <c r="AQ16" i="29"/>
  <c r="AP17" i="29"/>
  <c r="AQ17" i="29"/>
  <c r="AP18" i="29"/>
  <c r="AQ18" i="29"/>
  <c r="AP19" i="29"/>
  <c r="BF19" i="29" s="1"/>
  <c r="AQ19" i="29"/>
  <c r="AP20" i="29"/>
  <c r="AQ20" i="29"/>
  <c r="AP22" i="29"/>
  <c r="AQ22" i="29"/>
  <c r="AP23" i="29"/>
  <c r="BF23" i="29" s="1"/>
  <c r="AQ23" i="29"/>
  <c r="AP24" i="29"/>
  <c r="AQ24" i="29"/>
  <c r="AP25" i="29"/>
  <c r="BF25" i="29" s="1"/>
  <c r="AP26" i="29"/>
  <c r="AQ26" i="29"/>
  <c r="AP27" i="29"/>
  <c r="AQ27" i="29"/>
  <c r="BF22" i="29" l="1"/>
  <c r="AQ4" i="29"/>
  <c r="AQ12" i="29"/>
  <c r="BF24" i="29"/>
  <c r="BF26" i="29"/>
  <c r="BF27" i="29"/>
  <c r="AQ5" i="29"/>
  <c r="AQ10" i="29"/>
  <c r="BF18" i="29"/>
  <c r="BF20" i="29"/>
  <c r="BF3" i="29"/>
  <c r="BF14" i="29"/>
  <c r="BF7" i="29"/>
  <c r="BF17" i="29"/>
  <c r="BF10" i="29"/>
  <c r="BF9" i="29"/>
  <c r="BF8" i="29"/>
  <c r="BF5" i="29"/>
  <c r="BF4" i="29"/>
  <c r="G195" i="4" l="1"/>
  <c r="H195" i="4"/>
  <c r="I206" i="5" l="1"/>
  <c r="I188" i="6"/>
  <c r="I179" i="8"/>
  <c r="F203" i="11"/>
  <c r="G203" i="11"/>
  <c r="I208" i="13" l="1"/>
  <c r="I213" i="28"/>
  <c r="F208" i="15"/>
  <c r="I179" i="16"/>
  <c r="I181" i="18"/>
  <c r="I221" i="21"/>
  <c r="K221" i="21" l="1"/>
  <c r="L221" i="21"/>
  <c r="M221" i="21"/>
  <c r="N221" i="21"/>
  <c r="O221" i="21"/>
  <c r="P221" i="21"/>
  <c r="Q221" i="21"/>
  <c r="R221" i="21"/>
  <c r="S221" i="21"/>
  <c r="T221" i="21"/>
  <c r="U221" i="21"/>
  <c r="V221" i="21"/>
  <c r="W221" i="21"/>
  <c r="X221" i="21"/>
  <c r="Y221" i="21"/>
  <c r="J221" i="21"/>
  <c r="I251" i="23" l="1"/>
  <c r="I214" i="24"/>
  <c r="I199" i="25"/>
  <c r="F189" i="26"/>
  <c r="F193" i="26" s="1"/>
  <c r="F196" i="26" s="1"/>
  <c r="F199" i="26" s="1"/>
  <c r="S228" i="27" l="1"/>
  <c r="T228" i="27"/>
  <c r="W223" i="27"/>
  <c r="W222" i="27"/>
  <c r="W218" i="27"/>
  <c r="W215" i="27"/>
  <c r="M215" i="27"/>
  <c r="K215" i="27"/>
  <c r="L215" i="27"/>
  <c r="J215" i="27"/>
  <c r="Y9" i="27"/>
  <c r="X212" i="27"/>
  <c r="W212" i="27"/>
  <c r="Y24" i="27"/>
  <c r="J212" i="27" l="1"/>
  <c r="I195" i="4"/>
  <c r="J195" i="4"/>
  <c r="K195" i="4"/>
  <c r="L195" i="4"/>
  <c r="M195" i="4"/>
  <c r="N195" i="4"/>
  <c r="O195" i="4"/>
  <c r="P195" i="4"/>
  <c r="Q195" i="4"/>
  <c r="R195" i="4"/>
  <c r="S195" i="4"/>
  <c r="T195" i="4"/>
  <c r="U195" i="4"/>
  <c r="V195" i="4"/>
  <c r="W195" i="4"/>
  <c r="AC16" i="5" l="1"/>
  <c r="G208" i="15" l="1"/>
  <c r="W238" i="19"/>
  <c r="W239" i="19"/>
  <c r="W240" i="19"/>
  <c r="W237" i="19"/>
  <c r="G189" i="26"/>
  <c r="G193" i="26" s="1"/>
  <c r="X235" i="28"/>
  <c r="W235" i="28"/>
  <c r="T235" i="28"/>
  <c r="S235" i="28"/>
  <c r="R235" i="28"/>
  <c r="Q235" i="28"/>
  <c r="P235" i="28"/>
  <c r="O235" i="28"/>
  <c r="N235" i="28"/>
  <c r="M235" i="28"/>
  <c r="L235" i="28"/>
  <c r="K235" i="28"/>
  <c r="J235" i="28"/>
  <c r="W221" i="28"/>
  <c r="AA212" i="28"/>
  <c r="AA211" i="28"/>
  <c r="AA210" i="28"/>
  <c r="AA209" i="28"/>
  <c r="AA208" i="28"/>
  <c r="AA207" i="28"/>
  <c r="AA206" i="28"/>
  <c r="AA205" i="28"/>
  <c r="AA204" i="28"/>
  <c r="AA203" i="28"/>
  <c r="AA202" i="28"/>
  <c r="AA201" i="28"/>
  <c r="AA200" i="28"/>
  <c r="AA199" i="28"/>
  <c r="AA198" i="28"/>
  <c r="AA197" i="28"/>
  <c r="AA196" i="28"/>
  <c r="AA195" i="28"/>
  <c r="AA194" i="28"/>
  <c r="AA193" i="28"/>
  <c r="AA192" i="28"/>
  <c r="AA191" i="28"/>
  <c r="AA190" i="28"/>
  <c r="AA189" i="28"/>
  <c r="AA188" i="28"/>
  <c r="AA187" i="28"/>
  <c r="AA186" i="28"/>
  <c r="AA185" i="28"/>
  <c r="AA184" i="28"/>
  <c r="AA183" i="28"/>
  <c r="AA182" i="28"/>
  <c r="AA181" i="28"/>
  <c r="AA180" i="28"/>
  <c r="AA179" i="28"/>
  <c r="AA178" i="28"/>
  <c r="AA177" i="28"/>
  <c r="AA176" i="28"/>
  <c r="AA175" i="28"/>
  <c r="AA174" i="28"/>
  <c r="AA173" i="28"/>
  <c r="AA172" i="28"/>
  <c r="AA171" i="28"/>
  <c r="AA170" i="28"/>
  <c r="AA169" i="28"/>
  <c r="AA168" i="28"/>
  <c r="AA167" i="28"/>
  <c r="AA166" i="28"/>
  <c r="AA165" i="28"/>
  <c r="AA164" i="28"/>
  <c r="AA163" i="28"/>
  <c r="AA162" i="28"/>
  <c r="AA161" i="28"/>
  <c r="AA160" i="28"/>
  <c r="AA159" i="28"/>
  <c r="AA158" i="28"/>
  <c r="AA157" i="28"/>
  <c r="AA156" i="28"/>
  <c r="AA155" i="28"/>
  <c r="AA154" i="28"/>
  <c r="AA153" i="28"/>
  <c r="AA152" i="28"/>
  <c r="AA151" i="28"/>
  <c r="AA150" i="28"/>
  <c r="AA149" i="28"/>
  <c r="AA148" i="28"/>
  <c r="AA147" i="28"/>
  <c r="AA146" i="28"/>
  <c r="AA145" i="28"/>
  <c r="AA144" i="28"/>
  <c r="AA143" i="28"/>
  <c r="AA142" i="28"/>
  <c r="AA141" i="28"/>
  <c r="AA140" i="28"/>
  <c r="AA139" i="28"/>
  <c r="AA138" i="28"/>
  <c r="AA137" i="28"/>
  <c r="AA136" i="28"/>
  <c r="AA135" i="28"/>
  <c r="AA134" i="28"/>
  <c r="AA133" i="28"/>
  <c r="AA132" i="28"/>
  <c r="AA131" i="28"/>
  <c r="AA130" i="28"/>
  <c r="AA129" i="28"/>
  <c r="AA128" i="28"/>
  <c r="AA127" i="28"/>
  <c r="AA126" i="28"/>
  <c r="AA125" i="28"/>
  <c r="AA124" i="28"/>
  <c r="AA123" i="28"/>
  <c r="AA122" i="28"/>
  <c r="AA121" i="28"/>
  <c r="AA120" i="28"/>
  <c r="AA119" i="28"/>
  <c r="AA118" i="28"/>
  <c r="AA117" i="28"/>
  <c r="AA116" i="28"/>
  <c r="AA115" i="28"/>
  <c r="AA114" i="28"/>
  <c r="AA113" i="28"/>
  <c r="AA112" i="28"/>
  <c r="AA111" i="28"/>
  <c r="AA110" i="28"/>
  <c r="AA109" i="28"/>
  <c r="AA108" i="28"/>
  <c r="AA107" i="28"/>
  <c r="AA106" i="28"/>
  <c r="AA105" i="28"/>
  <c r="AA104" i="28"/>
  <c r="AA103" i="28"/>
  <c r="AA102" i="28"/>
  <c r="AA101" i="28"/>
  <c r="AA100" i="28"/>
  <c r="AA99" i="28"/>
  <c r="AA98" i="28"/>
  <c r="AA97" i="28"/>
  <c r="AA96" i="28"/>
  <c r="AA95" i="28"/>
  <c r="AA94" i="28"/>
  <c r="AA93" i="28"/>
  <c r="AA92" i="28"/>
  <c r="AA91" i="28"/>
  <c r="AA90" i="28"/>
  <c r="AA89" i="28"/>
  <c r="AA88" i="28"/>
  <c r="AA87" i="28"/>
  <c r="AA86" i="28"/>
  <c r="AA85" i="28"/>
  <c r="AA84" i="28"/>
  <c r="AA83" i="28"/>
  <c r="AA82" i="28"/>
  <c r="AA81" i="28"/>
  <c r="AA80" i="28"/>
  <c r="AA79" i="28"/>
  <c r="AA78" i="28"/>
  <c r="AA77" i="28"/>
  <c r="AA76" i="28"/>
  <c r="AA75" i="28"/>
  <c r="AA74" i="28"/>
  <c r="AA73" i="28"/>
  <c r="AA72" i="28"/>
  <c r="AA71" i="28"/>
  <c r="AA70" i="28"/>
  <c r="AA69" i="28"/>
  <c r="AA68" i="28"/>
  <c r="AA67" i="28"/>
  <c r="AA66" i="28"/>
  <c r="AA65" i="28"/>
  <c r="AA64" i="28"/>
  <c r="AA63" i="28"/>
  <c r="AA62" i="28"/>
  <c r="AA61" i="28"/>
  <c r="AA60" i="28"/>
  <c r="AA59" i="28"/>
  <c r="AA58" i="28"/>
  <c r="AA57" i="28"/>
  <c r="AA56" i="28"/>
  <c r="AA55" i="28"/>
  <c r="AA54" i="28"/>
  <c r="AA53" i="28"/>
  <c r="AA52" i="28"/>
  <c r="AA51" i="28"/>
  <c r="AA50" i="28"/>
  <c r="AA49" i="28"/>
  <c r="AA48" i="28"/>
  <c r="AA47" i="28"/>
  <c r="AA46" i="28"/>
  <c r="AA45" i="28"/>
  <c r="AA44" i="28"/>
  <c r="AA43" i="28"/>
  <c r="AA42" i="28"/>
  <c r="AA41" i="28"/>
  <c r="AA40" i="28"/>
  <c r="AA39" i="28"/>
  <c r="AA38" i="28"/>
  <c r="AA37" i="28"/>
  <c r="AA36" i="28"/>
  <c r="AA35" i="28"/>
  <c r="AA34" i="28"/>
  <c r="AA33" i="28"/>
  <c r="AA32" i="28"/>
  <c r="AA31" i="28"/>
  <c r="AA30" i="28"/>
  <c r="AA29" i="28"/>
  <c r="AA28" i="28"/>
  <c r="AA27" i="28"/>
  <c r="AA26" i="28"/>
  <c r="AA25" i="28"/>
  <c r="AA24" i="28"/>
  <c r="AA23" i="28"/>
  <c r="AA22" i="28"/>
  <c r="AA21" i="28"/>
  <c r="AA20" i="28"/>
  <c r="AA19" i="28"/>
  <c r="AA18" i="28"/>
  <c r="AA17" i="28"/>
  <c r="AA16" i="28"/>
  <c r="AA15" i="28"/>
  <c r="AA14" i="28"/>
  <c r="AA13" i="28"/>
  <c r="AA12" i="28"/>
  <c r="AA11" i="28"/>
  <c r="AA10" i="28"/>
  <c r="AA9" i="28"/>
  <c r="AA8" i="28"/>
  <c r="AA7" i="28"/>
  <c r="AA6" i="28"/>
  <c r="AA5" i="28"/>
  <c r="AA4" i="28"/>
  <c r="AA3" i="28"/>
  <c r="AA2" i="28"/>
  <c r="Y235" i="28" l="1"/>
  <c r="V224" i="27"/>
  <c r="U224" i="27"/>
  <c r="U228" i="27" s="1"/>
  <c r="T224" i="27"/>
  <c r="S224" i="27"/>
  <c r="R224" i="27"/>
  <c r="Q224" i="27"/>
  <c r="P224" i="27"/>
  <c r="O224" i="27"/>
  <c r="N224" i="27"/>
  <c r="M224" i="27"/>
  <c r="L224" i="27"/>
  <c r="K224" i="27"/>
  <c r="J224" i="27"/>
  <c r="V212" i="27"/>
  <c r="U212" i="27"/>
  <c r="T212" i="27"/>
  <c r="T215" i="27" s="1"/>
  <c r="S212" i="27"/>
  <c r="S215" i="27" s="1"/>
  <c r="R212" i="27"/>
  <c r="R215" i="27" s="1"/>
  <c r="Q212" i="27"/>
  <c r="Q215" i="27" s="1"/>
  <c r="P212" i="27"/>
  <c r="P215" i="27" s="1"/>
  <c r="O212" i="27"/>
  <c r="O215" i="27" s="1"/>
  <c r="N212" i="27"/>
  <c r="N215" i="27" s="1"/>
  <c r="M212" i="27"/>
  <c r="L212" i="27"/>
  <c r="K212" i="27"/>
  <c r="I212" i="27"/>
  <c r="I215" i="27" s="1"/>
  <c r="Y211" i="27"/>
  <c r="Y210" i="27"/>
  <c r="Y209" i="27"/>
  <c r="Y208" i="27"/>
  <c r="Y207" i="27"/>
  <c r="Y206" i="27"/>
  <c r="Y205" i="27"/>
  <c r="Y204" i="27"/>
  <c r="Y203" i="27"/>
  <c r="Y202" i="27"/>
  <c r="Y201" i="27"/>
  <c r="Y200" i="27"/>
  <c r="Y199" i="27"/>
  <c r="Y198" i="27"/>
  <c r="Y197" i="27"/>
  <c r="Y196" i="27"/>
  <c r="Y195" i="27"/>
  <c r="Y194" i="27"/>
  <c r="Y193" i="27"/>
  <c r="Y192" i="27"/>
  <c r="Y191" i="27"/>
  <c r="Y190" i="27"/>
  <c r="Y189" i="27"/>
  <c r="Y188" i="27"/>
  <c r="Y187" i="27"/>
  <c r="Y186" i="27"/>
  <c r="Y185" i="27"/>
  <c r="Y184" i="27"/>
  <c r="Y183" i="27"/>
  <c r="Y182" i="27"/>
  <c r="Y181" i="27"/>
  <c r="Y180" i="27"/>
  <c r="Y179" i="27"/>
  <c r="Y178" i="27"/>
  <c r="Y177" i="27"/>
  <c r="Y176" i="27"/>
  <c r="Y175" i="27"/>
  <c r="Y174" i="27"/>
  <c r="Y173" i="27"/>
  <c r="Y172" i="27"/>
  <c r="Y171" i="27"/>
  <c r="Y170" i="27"/>
  <c r="Y169" i="27"/>
  <c r="Y168" i="27"/>
  <c r="Y167" i="27"/>
  <c r="Y166" i="27"/>
  <c r="Y165" i="27"/>
  <c r="Y164" i="27"/>
  <c r="Y163" i="27"/>
  <c r="Y162" i="27"/>
  <c r="Y161" i="27"/>
  <c r="Y160" i="27"/>
  <c r="Y159" i="27"/>
  <c r="Y158" i="27"/>
  <c r="Y157" i="27"/>
  <c r="Y156" i="27"/>
  <c r="Y155" i="27"/>
  <c r="Y154" i="27"/>
  <c r="Y153" i="27"/>
  <c r="Y152" i="27"/>
  <c r="Y151" i="27"/>
  <c r="Y150" i="27"/>
  <c r="Y149" i="27"/>
  <c r="Y148" i="27"/>
  <c r="Y147" i="27"/>
  <c r="Y146" i="27"/>
  <c r="Y145" i="27"/>
  <c r="Y144" i="27"/>
  <c r="Y143" i="27"/>
  <c r="Y142" i="27"/>
  <c r="Y141" i="27"/>
  <c r="Y140" i="27"/>
  <c r="Y139" i="27"/>
  <c r="Y138" i="27"/>
  <c r="Y137" i="27"/>
  <c r="Y136" i="27"/>
  <c r="Y135" i="27"/>
  <c r="Y134" i="27"/>
  <c r="Y133" i="27"/>
  <c r="Y132" i="27"/>
  <c r="Y131" i="27"/>
  <c r="Y130" i="27"/>
  <c r="Y129" i="27"/>
  <c r="Y128" i="27"/>
  <c r="Y127" i="27"/>
  <c r="Y126" i="27"/>
  <c r="Y125" i="27"/>
  <c r="Y124" i="27"/>
  <c r="Y123" i="27"/>
  <c r="Y122" i="27"/>
  <c r="Y121" i="27"/>
  <c r="Y120" i="27"/>
  <c r="Y119" i="27"/>
  <c r="Y118" i="27"/>
  <c r="Y117" i="27"/>
  <c r="Y116" i="27"/>
  <c r="Y115" i="27"/>
  <c r="Y114" i="27"/>
  <c r="Y113" i="27"/>
  <c r="Y112" i="27"/>
  <c r="Y111" i="27"/>
  <c r="Y110" i="27"/>
  <c r="Y109" i="27"/>
  <c r="Y108" i="27"/>
  <c r="Y107" i="27"/>
  <c r="Y106" i="27"/>
  <c r="Y105" i="27"/>
  <c r="Y104" i="27"/>
  <c r="Y103" i="27"/>
  <c r="Y102" i="27"/>
  <c r="Y101" i="27"/>
  <c r="Y100" i="27"/>
  <c r="Y99" i="27"/>
  <c r="Y98" i="27"/>
  <c r="Y97" i="27"/>
  <c r="Y96" i="27"/>
  <c r="Y95" i="27"/>
  <c r="Y94" i="27"/>
  <c r="Y93" i="27"/>
  <c r="Y92" i="27"/>
  <c r="Y91" i="27"/>
  <c r="Y90" i="27"/>
  <c r="Y89" i="27"/>
  <c r="Y88" i="27"/>
  <c r="Y87" i="27"/>
  <c r="Y86" i="27"/>
  <c r="Y85" i="27"/>
  <c r="Y84" i="27"/>
  <c r="Y83" i="27"/>
  <c r="Y82" i="27"/>
  <c r="Y81" i="27"/>
  <c r="Y80" i="27"/>
  <c r="Y79" i="27"/>
  <c r="Y78" i="27"/>
  <c r="Y77" i="27"/>
  <c r="Y76" i="27"/>
  <c r="Y75" i="27"/>
  <c r="Y74" i="27"/>
  <c r="Y73" i="27"/>
  <c r="Y72" i="27"/>
  <c r="Y71" i="27"/>
  <c r="Y70" i="27"/>
  <c r="Y69" i="27"/>
  <c r="Y68" i="27"/>
  <c r="Y67" i="27"/>
  <c r="Y66" i="27"/>
  <c r="Y65" i="27"/>
  <c r="Y64" i="27"/>
  <c r="Y63" i="27"/>
  <c r="Y62" i="27"/>
  <c r="Y61" i="27"/>
  <c r="Y60" i="27"/>
  <c r="Y59" i="27"/>
  <c r="Y58" i="27"/>
  <c r="Y57" i="27"/>
  <c r="Y56" i="27"/>
  <c r="Y55" i="27"/>
  <c r="Y54" i="27"/>
  <c r="Y53" i="27"/>
  <c r="Y52" i="27"/>
  <c r="Y51" i="27"/>
  <c r="Y50" i="27"/>
  <c r="Y49" i="27"/>
  <c r="Y48" i="27"/>
  <c r="Y47" i="27"/>
  <c r="Y46" i="27"/>
  <c r="Y45" i="27"/>
  <c r="Y44" i="27"/>
  <c r="Y43" i="27"/>
  <c r="Y42" i="27"/>
  <c r="Y41" i="27"/>
  <c r="Y40" i="27"/>
  <c r="Y39" i="27"/>
  <c r="Y38" i="27"/>
  <c r="Y37" i="27"/>
  <c r="Y36" i="27"/>
  <c r="Y35" i="27"/>
  <c r="Y34" i="27"/>
  <c r="Y33" i="27"/>
  <c r="Y32" i="27"/>
  <c r="Y31" i="27"/>
  <c r="Y30" i="27"/>
  <c r="Y29" i="27"/>
  <c r="Y28" i="27"/>
  <c r="Y27" i="27"/>
  <c r="Y26" i="27"/>
  <c r="Y25" i="27"/>
  <c r="Y23" i="27"/>
  <c r="Y22" i="27"/>
  <c r="Y21" i="27"/>
  <c r="Y20" i="27"/>
  <c r="Y19" i="27"/>
  <c r="Y18" i="27"/>
  <c r="Y17" i="27"/>
  <c r="Y16" i="27"/>
  <c r="Y15" i="27"/>
  <c r="Y14" i="27"/>
  <c r="Y13" i="27"/>
  <c r="Y12" i="27"/>
  <c r="Y11" i="27"/>
  <c r="Y10" i="27"/>
  <c r="Y8" i="27"/>
  <c r="Y7" i="27"/>
  <c r="Y6" i="27"/>
  <c r="Y5" i="27"/>
  <c r="Y4" i="27"/>
  <c r="Y3" i="27"/>
  <c r="Y2" i="27"/>
  <c r="V228" i="27" l="1"/>
  <c r="W224" i="27"/>
  <c r="U218" i="27"/>
  <c r="U213" i="27"/>
  <c r="V218" i="27"/>
  <c r="V213" i="27"/>
  <c r="L218" i="27"/>
  <c r="O218" i="27"/>
  <c r="O228" i="27"/>
  <c r="S218" i="27"/>
  <c r="P218" i="27"/>
  <c r="P228" i="27"/>
  <c r="T218" i="27"/>
  <c r="Q228" i="27"/>
  <c r="Q218" i="27"/>
  <c r="N228" i="27"/>
  <c r="N218" i="27"/>
  <c r="R228" i="27"/>
  <c r="R218" i="27"/>
  <c r="I218" i="27"/>
  <c r="W228" i="27" l="1"/>
  <c r="J218" i="27"/>
  <c r="S205" i="26"/>
  <c r="R205" i="26"/>
  <c r="Q205" i="26"/>
  <c r="P205" i="26"/>
  <c r="O205" i="26"/>
  <c r="N205" i="26"/>
  <c r="M205" i="26"/>
  <c r="L205" i="26"/>
  <c r="K205" i="26"/>
  <c r="J205" i="26"/>
  <c r="I205" i="26"/>
  <c r="H205" i="26"/>
  <c r="G205" i="26"/>
  <c r="T204" i="26"/>
  <c r="T203" i="26"/>
  <c r="U189" i="26"/>
  <c r="U193" i="26" s="1"/>
  <c r="S196" i="26" s="1"/>
  <c r="S199" i="26" s="1"/>
  <c r="T189" i="26"/>
  <c r="T193" i="26" s="1"/>
  <c r="R196" i="26" s="1"/>
  <c r="R199" i="26" s="1"/>
  <c r="S189" i="26"/>
  <c r="S193" i="26" s="1"/>
  <c r="R189" i="26"/>
  <c r="R193" i="26" s="1"/>
  <c r="Q189" i="26"/>
  <c r="Q193" i="26" s="1"/>
  <c r="Q196" i="26" s="1"/>
  <c r="P189" i="26"/>
  <c r="P193" i="26" s="1"/>
  <c r="P196" i="26" s="1"/>
  <c r="O189" i="26"/>
  <c r="O193" i="26" s="1"/>
  <c r="O196" i="26" s="1"/>
  <c r="O199" i="26" s="1"/>
  <c r="N189" i="26"/>
  <c r="N193" i="26" s="1"/>
  <c r="N196" i="26" s="1"/>
  <c r="N199" i="26" s="1"/>
  <c r="M189" i="26"/>
  <c r="M193" i="26" s="1"/>
  <c r="M196" i="26" s="1"/>
  <c r="L189" i="26"/>
  <c r="L193" i="26" s="1"/>
  <c r="L196" i="26" s="1"/>
  <c r="K189" i="26"/>
  <c r="K193" i="26" s="1"/>
  <c r="K196" i="26" s="1"/>
  <c r="K199" i="26" s="1"/>
  <c r="J189" i="26"/>
  <c r="J193" i="26" s="1"/>
  <c r="J196" i="26" s="1"/>
  <c r="I189" i="26"/>
  <c r="I193" i="26" s="1"/>
  <c r="I196" i="26" s="1"/>
  <c r="I207" i="26" s="1"/>
  <c r="H189" i="26"/>
  <c r="H193" i="26" s="1"/>
  <c r="H196" i="26" s="1"/>
  <c r="V188" i="26"/>
  <c r="V187" i="26"/>
  <c r="V186" i="26"/>
  <c r="V185" i="26"/>
  <c r="V184" i="26"/>
  <c r="V183" i="26"/>
  <c r="V182" i="26"/>
  <c r="V181" i="26"/>
  <c r="V180" i="26"/>
  <c r="V179" i="26"/>
  <c r="V178" i="26"/>
  <c r="V177" i="26"/>
  <c r="V176" i="26"/>
  <c r="V175" i="26"/>
  <c r="V174" i="26"/>
  <c r="V173" i="26"/>
  <c r="V172" i="26"/>
  <c r="V171" i="26"/>
  <c r="V170" i="26"/>
  <c r="V169" i="26"/>
  <c r="V168" i="26"/>
  <c r="V167" i="26"/>
  <c r="V166" i="26"/>
  <c r="V165" i="26"/>
  <c r="V164" i="26"/>
  <c r="V163" i="26"/>
  <c r="V162" i="26"/>
  <c r="V161" i="26"/>
  <c r="V160" i="26"/>
  <c r="V159" i="26"/>
  <c r="V158" i="26"/>
  <c r="V157" i="26"/>
  <c r="V156" i="26"/>
  <c r="V155" i="26"/>
  <c r="V154" i="26"/>
  <c r="V153" i="26"/>
  <c r="V152" i="26"/>
  <c r="V151" i="26"/>
  <c r="V150" i="26"/>
  <c r="V149" i="26"/>
  <c r="V148" i="26"/>
  <c r="V147" i="26"/>
  <c r="V146" i="26"/>
  <c r="V145" i="26"/>
  <c r="V144" i="26"/>
  <c r="V143" i="26"/>
  <c r="V142" i="26"/>
  <c r="V141" i="26"/>
  <c r="V140" i="26"/>
  <c r="V139" i="26"/>
  <c r="V138" i="26"/>
  <c r="V137" i="26"/>
  <c r="V136" i="26"/>
  <c r="V135" i="26"/>
  <c r="V134" i="26"/>
  <c r="V133" i="26"/>
  <c r="V132" i="26"/>
  <c r="V131" i="26"/>
  <c r="V130" i="26"/>
  <c r="V129" i="26"/>
  <c r="V128" i="26"/>
  <c r="V127" i="26"/>
  <c r="V126" i="26"/>
  <c r="V125" i="26"/>
  <c r="V124" i="26"/>
  <c r="V123" i="26"/>
  <c r="V122" i="26"/>
  <c r="V121" i="26"/>
  <c r="V120" i="26"/>
  <c r="V119" i="26"/>
  <c r="V118" i="26"/>
  <c r="V117" i="26"/>
  <c r="V116" i="26"/>
  <c r="V115" i="26"/>
  <c r="V114" i="26"/>
  <c r="V113" i="26"/>
  <c r="V112" i="26"/>
  <c r="V111" i="26"/>
  <c r="V110" i="26"/>
  <c r="V109" i="26"/>
  <c r="V108" i="26"/>
  <c r="V107" i="26"/>
  <c r="V106" i="26"/>
  <c r="V105" i="26"/>
  <c r="V104" i="26"/>
  <c r="V103" i="26"/>
  <c r="V102" i="26"/>
  <c r="V101" i="26"/>
  <c r="V100" i="26"/>
  <c r="V99" i="26"/>
  <c r="V98" i="26"/>
  <c r="V97" i="26"/>
  <c r="V96" i="26"/>
  <c r="V95" i="26"/>
  <c r="V94" i="26"/>
  <c r="V93" i="26"/>
  <c r="V92" i="26"/>
  <c r="V91" i="26"/>
  <c r="V90" i="26"/>
  <c r="V89" i="26"/>
  <c r="V88" i="26"/>
  <c r="V87" i="26"/>
  <c r="V86" i="26"/>
  <c r="V85" i="26"/>
  <c r="V84" i="26"/>
  <c r="V83" i="26"/>
  <c r="V82" i="26"/>
  <c r="V81" i="26"/>
  <c r="V80" i="26"/>
  <c r="V79" i="26"/>
  <c r="V78" i="26"/>
  <c r="V77" i="26"/>
  <c r="V76" i="26"/>
  <c r="V75" i="26"/>
  <c r="V74" i="26"/>
  <c r="V73" i="26"/>
  <c r="V72" i="26"/>
  <c r="V71" i="26"/>
  <c r="V70" i="26"/>
  <c r="V69" i="26"/>
  <c r="V68" i="26"/>
  <c r="V67" i="26"/>
  <c r="V66" i="26"/>
  <c r="V65" i="26"/>
  <c r="V64" i="26"/>
  <c r="V63" i="26"/>
  <c r="V62" i="26"/>
  <c r="V61" i="26"/>
  <c r="V60" i="26"/>
  <c r="V59" i="26"/>
  <c r="V58" i="26"/>
  <c r="V57" i="26"/>
  <c r="V56" i="26"/>
  <c r="V55" i="26"/>
  <c r="V54" i="26"/>
  <c r="V53" i="26"/>
  <c r="V52" i="26"/>
  <c r="V51" i="26"/>
  <c r="V50" i="26"/>
  <c r="V49" i="26"/>
  <c r="V48" i="26"/>
  <c r="V47" i="26"/>
  <c r="V46" i="26"/>
  <c r="V45" i="26"/>
  <c r="V44" i="26"/>
  <c r="V43" i="26"/>
  <c r="V42" i="26"/>
  <c r="V41" i="26"/>
  <c r="V40" i="26"/>
  <c r="V39" i="26"/>
  <c r="V38" i="26"/>
  <c r="V37" i="26"/>
  <c r="V36" i="26"/>
  <c r="V35" i="26"/>
  <c r="V34" i="26"/>
  <c r="V33" i="26"/>
  <c r="V32" i="26"/>
  <c r="V31" i="26"/>
  <c r="V30" i="26"/>
  <c r="V29" i="26"/>
  <c r="V28" i="26"/>
  <c r="V27" i="26"/>
  <c r="V26" i="26"/>
  <c r="V25" i="26"/>
  <c r="V24" i="26"/>
  <c r="V23" i="26"/>
  <c r="V22" i="26"/>
  <c r="V21" i="26"/>
  <c r="V20" i="26"/>
  <c r="V19" i="26"/>
  <c r="V18" i="26"/>
  <c r="V17" i="26"/>
  <c r="V16" i="26"/>
  <c r="V15" i="26"/>
  <c r="V14" i="26"/>
  <c r="V13" i="26"/>
  <c r="V12" i="26"/>
  <c r="V11" i="26"/>
  <c r="V10" i="26"/>
  <c r="V9" i="26"/>
  <c r="V8" i="26"/>
  <c r="V7" i="26"/>
  <c r="V6" i="26"/>
  <c r="V5" i="26"/>
  <c r="V4" i="26"/>
  <c r="V3" i="26"/>
  <c r="V2" i="26"/>
  <c r="S207" i="26" l="1"/>
  <c r="T205" i="26"/>
  <c r="K207" i="26"/>
  <c r="O207" i="26"/>
  <c r="H207" i="26"/>
  <c r="I199" i="26"/>
  <c r="L207" i="26"/>
  <c r="L199" i="26"/>
  <c r="P207" i="26"/>
  <c r="P199" i="26"/>
  <c r="M199" i="26"/>
  <c r="M207" i="26"/>
  <c r="Q199" i="26"/>
  <c r="Q207" i="26"/>
  <c r="V193" i="26"/>
  <c r="G196" i="26"/>
  <c r="G207" i="26" s="1"/>
  <c r="J207" i="26"/>
  <c r="N207" i="26"/>
  <c r="R207" i="26"/>
  <c r="V211" i="25"/>
  <c r="U211" i="25"/>
  <c r="T211" i="25"/>
  <c r="S211" i="25"/>
  <c r="R211" i="25"/>
  <c r="Q211" i="25"/>
  <c r="P211" i="25"/>
  <c r="O211" i="25"/>
  <c r="N211" i="25"/>
  <c r="M211" i="25"/>
  <c r="L211" i="25"/>
  <c r="K211" i="25"/>
  <c r="J211" i="25"/>
  <c r="W210" i="25"/>
  <c r="W211" i="25" s="1"/>
  <c r="V203" i="25"/>
  <c r="V206" i="25" s="1"/>
  <c r="U203" i="25"/>
  <c r="U206" i="25" s="1"/>
  <c r="T203" i="25"/>
  <c r="T206" i="25" s="1"/>
  <c r="S203" i="25"/>
  <c r="S215" i="25" s="1"/>
  <c r="R203" i="25"/>
  <c r="R206" i="25" s="1"/>
  <c r="Q203" i="25"/>
  <c r="Q215" i="25" s="1"/>
  <c r="P203" i="25"/>
  <c r="P206" i="25" s="1"/>
  <c r="O203" i="25"/>
  <c r="O215" i="25" s="1"/>
  <c r="N203" i="25"/>
  <c r="N206" i="25" s="1"/>
  <c r="M203" i="25"/>
  <c r="M215" i="25" s="1"/>
  <c r="L203" i="25"/>
  <c r="L215" i="25" s="1"/>
  <c r="K203" i="25"/>
  <c r="K215" i="25" s="1"/>
  <c r="J203" i="25"/>
  <c r="V200" i="25"/>
  <c r="U200" i="25"/>
  <c r="Y199" i="25"/>
  <c r="I203" i="25"/>
  <c r="Y198" i="25"/>
  <c r="Y197" i="25"/>
  <c r="Y196" i="25"/>
  <c r="Y195" i="25"/>
  <c r="Y194" i="25"/>
  <c r="Y193" i="25"/>
  <c r="Y192" i="25"/>
  <c r="Y191" i="25"/>
  <c r="Y190" i="25"/>
  <c r="Y189" i="25"/>
  <c r="Y188" i="25"/>
  <c r="Y187" i="25"/>
  <c r="Y186" i="25"/>
  <c r="Y185" i="25"/>
  <c r="Y184" i="25"/>
  <c r="Y183" i="25"/>
  <c r="Y182" i="25"/>
  <c r="Y181" i="25"/>
  <c r="Y180" i="25"/>
  <c r="Y179" i="25"/>
  <c r="Y178" i="25"/>
  <c r="Y177" i="25"/>
  <c r="Y176" i="25"/>
  <c r="Y175" i="25"/>
  <c r="Y174" i="25"/>
  <c r="Y173" i="25"/>
  <c r="Y172" i="25"/>
  <c r="Y171" i="25"/>
  <c r="Y170" i="25"/>
  <c r="Y169" i="25"/>
  <c r="Y168" i="25"/>
  <c r="Y167" i="25"/>
  <c r="Y166" i="25"/>
  <c r="Y165" i="25"/>
  <c r="Y164" i="25"/>
  <c r="Y163" i="25"/>
  <c r="Y162" i="25"/>
  <c r="Y161" i="25"/>
  <c r="Y160" i="25"/>
  <c r="Y159" i="25"/>
  <c r="Y158" i="25"/>
  <c r="Y157" i="25"/>
  <c r="Y156" i="25"/>
  <c r="Y155" i="25"/>
  <c r="Y154" i="25"/>
  <c r="Y153" i="25"/>
  <c r="Y152" i="25"/>
  <c r="Y151" i="25"/>
  <c r="Y150" i="25"/>
  <c r="Y149" i="25"/>
  <c r="Y148" i="25"/>
  <c r="Y147" i="25"/>
  <c r="Y146" i="25"/>
  <c r="Y145" i="25"/>
  <c r="Y144" i="25"/>
  <c r="Y143" i="25"/>
  <c r="Y142" i="25"/>
  <c r="Y141" i="25"/>
  <c r="Y140" i="25"/>
  <c r="Y139" i="25"/>
  <c r="Y138" i="25"/>
  <c r="Y137" i="25"/>
  <c r="Y136" i="25"/>
  <c r="Y135" i="25"/>
  <c r="Y134" i="25"/>
  <c r="Y133" i="25"/>
  <c r="Y132" i="25"/>
  <c r="Y131" i="25"/>
  <c r="Y130" i="25"/>
  <c r="Y129" i="25"/>
  <c r="Y128" i="25"/>
  <c r="Y127" i="25"/>
  <c r="Y126" i="25"/>
  <c r="Y125" i="25"/>
  <c r="Y124" i="25"/>
  <c r="Y123" i="25"/>
  <c r="Y122" i="25"/>
  <c r="Y121" i="25"/>
  <c r="Y120" i="25"/>
  <c r="Y119" i="25"/>
  <c r="Y118" i="25"/>
  <c r="Y117" i="25"/>
  <c r="Y116" i="25"/>
  <c r="Y115" i="25"/>
  <c r="Y114" i="25"/>
  <c r="Y113" i="25"/>
  <c r="Y112" i="25"/>
  <c r="Y111" i="25"/>
  <c r="Y110" i="25"/>
  <c r="Y109" i="25"/>
  <c r="Y108" i="25"/>
  <c r="Y107" i="25"/>
  <c r="Y106" i="25"/>
  <c r="Y105" i="25"/>
  <c r="Y104" i="25"/>
  <c r="Y103" i="25"/>
  <c r="Y102" i="25"/>
  <c r="Y101" i="25"/>
  <c r="Y100" i="25"/>
  <c r="Y99" i="25"/>
  <c r="Y98" i="25"/>
  <c r="Y97" i="25"/>
  <c r="Y96" i="25"/>
  <c r="Y95" i="25"/>
  <c r="Y94" i="25"/>
  <c r="Y93" i="25"/>
  <c r="Y92" i="25"/>
  <c r="Y91" i="25"/>
  <c r="Y90" i="25"/>
  <c r="Y89" i="25"/>
  <c r="Y88" i="25"/>
  <c r="Y87" i="25"/>
  <c r="Y86" i="25"/>
  <c r="Y85" i="25"/>
  <c r="Y84" i="25"/>
  <c r="Y83" i="25"/>
  <c r="Y82" i="25"/>
  <c r="Y81" i="25"/>
  <c r="Y80" i="25"/>
  <c r="Y79" i="25"/>
  <c r="Y78" i="25"/>
  <c r="Y77" i="25"/>
  <c r="Y76" i="25"/>
  <c r="Y75" i="25"/>
  <c r="Y74" i="25"/>
  <c r="Y73" i="25"/>
  <c r="Y72" i="25"/>
  <c r="Y71" i="25"/>
  <c r="Y70" i="25"/>
  <c r="Y69" i="25"/>
  <c r="Y68" i="25"/>
  <c r="Y67" i="25"/>
  <c r="Y66" i="25"/>
  <c r="Y65" i="25"/>
  <c r="Y64" i="25"/>
  <c r="Y63" i="25"/>
  <c r="Y62" i="25"/>
  <c r="Y61" i="25"/>
  <c r="Y60" i="25"/>
  <c r="Y59" i="25"/>
  <c r="Y58" i="25"/>
  <c r="Y57" i="25"/>
  <c r="Y56" i="25"/>
  <c r="Y55" i="25"/>
  <c r="Y54" i="25"/>
  <c r="Y53" i="25"/>
  <c r="Y52" i="25"/>
  <c r="Y51" i="25"/>
  <c r="Y50" i="25"/>
  <c r="Y49" i="25"/>
  <c r="Y48" i="25"/>
  <c r="Y47" i="25"/>
  <c r="Y46" i="25"/>
  <c r="Y45" i="25"/>
  <c r="Y44" i="25"/>
  <c r="Y43" i="25"/>
  <c r="Y42" i="25"/>
  <c r="Y41" i="25"/>
  <c r="Y40" i="25"/>
  <c r="Y39" i="25"/>
  <c r="Y38" i="25"/>
  <c r="Y37" i="25"/>
  <c r="Y36" i="25"/>
  <c r="Y35" i="25"/>
  <c r="Y34" i="25"/>
  <c r="Y33" i="25"/>
  <c r="Y32" i="25"/>
  <c r="Y31" i="25"/>
  <c r="Y30" i="25"/>
  <c r="Y29" i="25"/>
  <c r="Y28" i="25"/>
  <c r="Y27" i="25"/>
  <c r="Y26" i="25"/>
  <c r="Y25" i="25"/>
  <c r="Y24" i="25"/>
  <c r="Y23" i="25"/>
  <c r="Y22" i="25"/>
  <c r="Y21" i="25"/>
  <c r="Y20" i="25"/>
  <c r="Y19" i="25"/>
  <c r="Y18" i="25"/>
  <c r="Y17" i="25"/>
  <c r="Y16" i="25"/>
  <c r="Y15" i="25"/>
  <c r="Y14" i="25"/>
  <c r="Y13" i="25"/>
  <c r="Y12" i="25"/>
  <c r="Y11" i="25"/>
  <c r="Y10" i="25"/>
  <c r="Y9" i="25"/>
  <c r="Y8" i="25"/>
  <c r="Y7" i="25"/>
  <c r="Y6" i="25"/>
  <c r="Y5" i="25"/>
  <c r="Y4" i="25"/>
  <c r="Y3" i="25"/>
  <c r="Y2" i="25"/>
  <c r="J206" i="25" l="1"/>
  <c r="V215" i="25"/>
  <c r="J215" i="25"/>
  <c r="I206" i="25"/>
  <c r="W206" i="25"/>
  <c r="Q206" i="25"/>
  <c r="S206" i="25"/>
  <c r="L206" i="25"/>
  <c r="R215" i="25"/>
  <c r="O206" i="25"/>
  <c r="U215" i="25"/>
  <c r="G199" i="26"/>
  <c r="T199" i="26" s="1"/>
  <c r="T196" i="26"/>
  <c r="T207" i="26" s="1"/>
  <c r="P215" i="25"/>
  <c r="T215" i="25"/>
  <c r="W203" i="25"/>
  <c r="W215" i="25" l="1"/>
  <c r="V227" i="24"/>
  <c r="U227" i="24"/>
  <c r="U231" i="24" s="1"/>
  <c r="T227" i="24"/>
  <c r="S227" i="24"/>
  <c r="R227" i="24"/>
  <c r="Q227" i="24"/>
  <c r="P227" i="24"/>
  <c r="O227" i="24"/>
  <c r="N227" i="24"/>
  <c r="M227" i="24"/>
  <c r="L227" i="24"/>
  <c r="K227" i="24"/>
  <c r="J227" i="24"/>
  <c r="W226" i="24"/>
  <c r="W225" i="24"/>
  <c r="W224" i="24"/>
  <c r="X214" i="24"/>
  <c r="W214" i="24"/>
  <c r="T6" i="29" s="1"/>
  <c r="V214" i="24"/>
  <c r="P6" i="29" s="1"/>
  <c r="U214" i="24"/>
  <c r="O6" i="29" s="1"/>
  <c r="T214" i="24"/>
  <c r="S214" i="24"/>
  <c r="R214" i="24"/>
  <c r="Q214" i="24"/>
  <c r="P214" i="24"/>
  <c r="O214" i="24"/>
  <c r="N214" i="24"/>
  <c r="M214" i="24"/>
  <c r="L214" i="24"/>
  <c r="K214" i="24"/>
  <c r="J214" i="24"/>
  <c r="I220" i="24"/>
  <c r="Y213" i="24"/>
  <c r="Y212" i="24"/>
  <c r="Y211" i="24"/>
  <c r="Y210" i="24"/>
  <c r="Y209" i="24"/>
  <c r="Y208" i="24"/>
  <c r="Y207" i="24"/>
  <c r="Y206" i="24"/>
  <c r="Y205" i="24"/>
  <c r="Y204" i="24"/>
  <c r="Y203" i="24"/>
  <c r="Y202" i="24"/>
  <c r="Y201" i="24"/>
  <c r="Y200" i="24"/>
  <c r="Y199" i="24"/>
  <c r="Y198" i="24"/>
  <c r="Y197" i="24"/>
  <c r="Y196" i="24"/>
  <c r="Y195" i="24"/>
  <c r="Y194" i="24"/>
  <c r="Y193" i="24"/>
  <c r="Y192" i="24"/>
  <c r="Y191" i="24"/>
  <c r="Y190" i="24"/>
  <c r="Y189" i="24"/>
  <c r="Y188" i="24"/>
  <c r="Y187" i="24"/>
  <c r="Y186" i="24"/>
  <c r="Y185" i="24"/>
  <c r="Y184" i="24"/>
  <c r="Y183" i="24"/>
  <c r="Y182" i="24"/>
  <c r="Y181" i="24"/>
  <c r="Y180" i="24"/>
  <c r="Y179" i="24"/>
  <c r="Y178" i="24"/>
  <c r="Y177" i="24"/>
  <c r="Y176" i="24"/>
  <c r="Y175" i="24"/>
  <c r="Y174" i="24"/>
  <c r="Y173" i="24"/>
  <c r="Y172" i="24"/>
  <c r="Y171" i="24"/>
  <c r="Y170" i="24"/>
  <c r="Y169" i="24"/>
  <c r="Y168" i="24"/>
  <c r="Y167" i="24"/>
  <c r="Y166" i="24"/>
  <c r="Y165" i="24"/>
  <c r="Y164" i="24"/>
  <c r="Y163" i="24"/>
  <c r="Y162" i="24"/>
  <c r="Y161" i="24"/>
  <c r="Y160" i="24"/>
  <c r="Y159" i="24"/>
  <c r="Y158" i="24"/>
  <c r="Y157" i="24"/>
  <c r="Y156" i="24"/>
  <c r="Y155" i="24"/>
  <c r="Y154" i="24"/>
  <c r="Y153" i="24"/>
  <c r="Y152" i="24"/>
  <c r="Y151" i="24"/>
  <c r="Y150" i="24"/>
  <c r="Y149" i="24"/>
  <c r="Y148" i="24"/>
  <c r="Y147" i="24"/>
  <c r="Y146" i="24"/>
  <c r="Y145" i="24"/>
  <c r="Y144" i="24"/>
  <c r="Y143" i="24"/>
  <c r="Y142" i="24"/>
  <c r="Y141" i="24"/>
  <c r="Y140" i="24"/>
  <c r="Y139" i="24"/>
  <c r="Y138" i="24"/>
  <c r="Y137" i="24"/>
  <c r="Y136" i="24"/>
  <c r="Y135" i="24"/>
  <c r="Y134" i="24"/>
  <c r="Y133" i="24"/>
  <c r="Y132" i="24"/>
  <c r="Y131" i="24"/>
  <c r="Y130" i="24"/>
  <c r="Y129" i="24"/>
  <c r="Y128" i="24"/>
  <c r="Y127" i="24"/>
  <c r="Y126" i="24"/>
  <c r="Y125" i="24"/>
  <c r="Y124" i="24"/>
  <c r="Y123" i="24"/>
  <c r="Y122" i="24"/>
  <c r="Y121" i="24"/>
  <c r="Y120" i="24"/>
  <c r="Y119" i="24"/>
  <c r="Y118" i="24"/>
  <c r="Y117" i="24"/>
  <c r="Y116" i="24"/>
  <c r="Y115" i="24"/>
  <c r="Y114" i="24"/>
  <c r="Y113" i="24"/>
  <c r="Y112" i="24"/>
  <c r="Y111" i="24"/>
  <c r="Y110" i="24"/>
  <c r="Y109" i="24"/>
  <c r="Y108" i="24"/>
  <c r="Y107" i="24"/>
  <c r="Y106" i="24"/>
  <c r="Y105" i="24"/>
  <c r="Y104" i="24"/>
  <c r="Y103" i="24"/>
  <c r="Y102" i="24"/>
  <c r="Y101" i="24"/>
  <c r="Y100" i="24"/>
  <c r="Y99" i="24"/>
  <c r="Y98" i="24"/>
  <c r="Y97" i="24"/>
  <c r="Y96" i="24"/>
  <c r="Y95" i="24"/>
  <c r="Y94" i="24"/>
  <c r="Y93" i="24"/>
  <c r="Y92" i="24"/>
  <c r="Y91" i="24"/>
  <c r="Y90" i="24"/>
  <c r="Y89" i="24"/>
  <c r="Y88" i="24"/>
  <c r="Y87" i="24"/>
  <c r="Y86" i="24"/>
  <c r="Y85" i="24"/>
  <c r="Y84" i="24"/>
  <c r="Y83" i="24"/>
  <c r="Y82" i="24"/>
  <c r="Y81" i="24"/>
  <c r="Y80" i="24"/>
  <c r="Y79" i="24"/>
  <c r="Y78" i="24"/>
  <c r="Y77" i="24"/>
  <c r="Y76" i="24"/>
  <c r="Y75" i="24"/>
  <c r="Y74" i="24"/>
  <c r="Y73" i="24"/>
  <c r="Y72" i="24"/>
  <c r="Y71" i="24"/>
  <c r="Y70" i="24"/>
  <c r="Y69" i="24"/>
  <c r="Y68" i="24"/>
  <c r="Y67" i="24"/>
  <c r="Y66" i="24"/>
  <c r="Y65" i="24"/>
  <c r="Y64" i="24"/>
  <c r="Y63" i="24"/>
  <c r="Y62" i="24"/>
  <c r="Y61" i="24"/>
  <c r="Y60" i="24"/>
  <c r="Y59" i="24"/>
  <c r="Y58" i="24"/>
  <c r="Y57" i="24"/>
  <c r="Y56" i="24"/>
  <c r="Y55" i="24"/>
  <c r="Y54" i="24"/>
  <c r="Y53" i="24"/>
  <c r="Y52" i="24"/>
  <c r="Y51" i="24"/>
  <c r="Y50" i="24"/>
  <c r="Y49" i="24"/>
  <c r="Y48" i="24"/>
  <c r="Y47" i="24"/>
  <c r="Y46" i="24"/>
  <c r="Y45" i="24"/>
  <c r="Y44" i="24"/>
  <c r="Y43" i="24"/>
  <c r="Y42" i="24"/>
  <c r="Y41" i="24"/>
  <c r="Y40" i="24"/>
  <c r="Y39" i="24"/>
  <c r="Y38" i="24"/>
  <c r="Y37" i="24"/>
  <c r="Y36" i="24"/>
  <c r="Y35" i="24"/>
  <c r="Y34" i="24"/>
  <c r="Y33" i="24"/>
  <c r="Y32" i="24"/>
  <c r="Y31" i="24"/>
  <c r="Y30" i="24"/>
  <c r="Y29" i="24"/>
  <c r="Y28" i="24"/>
  <c r="Y27" i="24"/>
  <c r="Y26" i="24"/>
  <c r="Y25" i="24"/>
  <c r="Y24" i="24"/>
  <c r="Y23" i="24"/>
  <c r="Y22" i="24"/>
  <c r="Y21" i="24"/>
  <c r="Y20" i="24"/>
  <c r="Y19" i="24"/>
  <c r="Y18" i="24"/>
  <c r="Y17" i="24"/>
  <c r="Y16" i="24"/>
  <c r="Y15" i="24"/>
  <c r="Y14" i="24"/>
  <c r="Y13" i="24"/>
  <c r="Y12" i="24"/>
  <c r="Y11" i="24"/>
  <c r="Y10" i="24"/>
  <c r="Y9" i="24"/>
  <c r="Y8" i="24"/>
  <c r="Y7" i="24"/>
  <c r="Y6" i="24"/>
  <c r="Y5" i="24"/>
  <c r="Y4" i="24"/>
  <c r="Y3" i="24"/>
  <c r="Y2" i="24"/>
  <c r="L217" i="24" l="1"/>
  <c r="E6" i="29"/>
  <c r="P217" i="24"/>
  <c r="I6" i="29"/>
  <c r="T217" i="24"/>
  <c r="N6" i="29"/>
  <c r="V217" i="24"/>
  <c r="V220" i="24" s="1"/>
  <c r="U6" i="29"/>
  <c r="M217" i="24"/>
  <c r="F6" i="29"/>
  <c r="Q217" i="24"/>
  <c r="J6" i="29"/>
  <c r="J217" i="24"/>
  <c r="X6" i="29" s="1"/>
  <c r="C6" i="29"/>
  <c r="N217" i="24"/>
  <c r="G6" i="29"/>
  <c r="R217" i="24"/>
  <c r="K6" i="29"/>
  <c r="K217" i="24"/>
  <c r="D6" i="29"/>
  <c r="O217" i="24"/>
  <c r="H6" i="29"/>
  <c r="S217" i="24"/>
  <c r="L6" i="29"/>
  <c r="Y214" i="24"/>
  <c r="V6" i="29" s="1"/>
  <c r="V231" i="24"/>
  <c r="W227" i="24"/>
  <c r="L220" i="24"/>
  <c r="P231" i="24"/>
  <c r="P220" i="24"/>
  <c r="T231" i="24"/>
  <c r="T220" i="24"/>
  <c r="J231" i="24"/>
  <c r="W217" i="24"/>
  <c r="J220" i="24"/>
  <c r="N231" i="24"/>
  <c r="N220" i="24"/>
  <c r="R231" i="24"/>
  <c r="R220" i="24"/>
  <c r="I217" i="24"/>
  <c r="Q220" i="24"/>
  <c r="O220" i="24"/>
  <c r="S220" i="24"/>
  <c r="K231" i="24" l="1"/>
  <c r="S231" i="24"/>
  <c r="Q231" i="24"/>
  <c r="O231" i="24"/>
  <c r="M231" i="24"/>
  <c r="AQ6" i="29"/>
  <c r="L231" i="24"/>
  <c r="AP6" i="29"/>
  <c r="BF6" i="29" s="1"/>
  <c r="W231" i="24"/>
  <c r="W220" i="24"/>
  <c r="W266" i="23" l="1"/>
  <c r="V270" i="23" s="1"/>
  <c r="V266" i="23"/>
  <c r="U266" i="23"/>
  <c r="T266" i="23"/>
  <c r="S266" i="23"/>
  <c r="R266" i="23"/>
  <c r="Q266" i="23"/>
  <c r="P266" i="23"/>
  <c r="O266" i="23"/>
  <c r="N266" i="23"/>
  <c r="M266" i="23"/>
  <c r="L266" i="23"/>
  <c r="K266" i="23"/>
  <c r="J266" i="23"/>
  <c r="X265" i="23"/>
  <c r="X264" i="23"/>
  <c r="X266" i="23" s="1"/>
  <c r="V260" i="23"/>
  <c r="U260" i="23"/>
  <c r="T257" i="23"/>
  <c r="T270" i="23" s="1"/>
  <c r="S257" i="23"/>
  <c r="S260" i="23" s="1"/>
  <c r="R257" i="23"/>
  <c r="R260" i="23" s="1"/>
  <c r="Q257" i="23"/>
  <c r="Q270" i="23" s="1"/>
  <c r="P257" i="23"/>
  <c r="P270" i="23" s="1"/>
  <c r="O257" i="23"/>
  <c r="O260" i="23" s="1"/>
  <c r="N257" i="23"/>
  <c r="N260" i="23" s="1"/>
  <c r="M257" i="23"/>
  <c r="M270" i="23" s="1"/>
  <c r="L257" i="23"/>
  <c r="L270" i="23" s="1"/>
  <c r="K257" i="23"/>
  <c r="K270" i="23" s="1"/>
  <c r="J257" i="23"/>
  <c r="Y251" i="23"/>
  <c r="I260" i="23"/>
  <c r="W257" i="23" l="1"/>
  <c r="J270" i="23"/>
  <c r="R270" i="23"/>
  <c r="S270" i="23"/>
  <c r="N270" i="23"/>
  <c r="O270" i="23"/>
  <c r="I257" i="23"/>
  <c r="J260" i="23"/>
  <c r="P260" i="23"/>
  <c r="L260" i="23"/>
  <c r="Q260" i="23"/>
  <c r="T260" i="23"/>
  <c r="V265" i="22"/>
  <c r="U265" i="22"/>
  <c r="T265" i="22"/>
  <c r="S265" i="22"/>
  <c r="R265" i="22"/>
  <c r="Q265" i="22"/>
  <c r="P265" i="22"/>
  <c r="O265" i="22"/>
  <c r="N265" i="22"/>
  <c r="M265" i="22"/>
  <c r="L265" i="22"/>
  <c r="K265" i="22"/>
  <c r="J265" i="22"/>
  <c r="W264" i="22"/>
  <c r="W263" i="22"/>
  <c r="W265" i="22" s="1"/>
  <c r="X253" i="22"/>
  <c r="W253" i="22"/>
  <c r="V253" i="22"/>
  <c r="U253" i="22"/>
  <c r="T253" i="22"/>
  <c r="S253" i="22"/>
  <c r="R253" i="22"/>
  <c r="Q253" i="22"/>
  <c r="P253" i="22"/>
  <c r="O253" i="22"/>
  <c r="N253" i="22"/>
  <c r="M253" i="22"/>
  <c r="L253" i="22"/>
  <c r="K253" i="22"/>
  <c r="K256" i="22" s="1"/>
  <c r="J253" i="22"/>
  <c r="J256" i="22" s="1"/>
  <c r="I253" i="22"/>
  <c r="I256" i="22" s="1"/>
  <c r="Y251" i="22"/>
  <c r="Y250" i="22"/>
  <c r="Y249" i="22"/>
  <c r="Y248" i="22"/>
  <c r="Y247" i="22"/>
  <c r="Y246" i="22"/>
  <c r="Y245" i="22"/>
  <c r="Y244" i="22"/>
  <c r="Y243" i="22"/>
  <c r="Y242" i="22"/>
  <c r="Y241" i="22"/>
  <c r="Y240" i="22"/>
  <c r="Y239" i="22"/>
  <c r="Y238" i="22"/>
  <c r="Y237" i="22"/>
  <c r="Y236" i="22"/>
  <c r="Y235" i="22"/>
  <c r="Y234" i="22"/>
  <c r="Y233" i="22"/>
  <c r="Y232" i="22"/>
  <c r="Y231" i="22"/>
  <c r="Y230" i="22"/>
  <c r="Y229" i="22"/>
  <c r="Y228" i="22"/>
  <c r="Y227" i="22"/>
  <c r="Y226" i="22"/>
  <c r="Y225" i="22"/>
  <c r="Y224" i="22"/>
  <c r="Y223" i="22"/>
  <c r="Y222" i="22"/>
  <c r="Y221" i="22"/>
  <c r="Y220" i="22"/>
  <c r="Y219" i="22"/>
  <c r="Y218" i="22"/>
  <c r="Y217" i="22"/>
  <c r="Y216" i="22"/>
  <c r="Y215" i="22"/>
  <c r="Y214" i="22"/>
  <c r="Y213" i="22"/>
  <c r="Y212" i="22"/>
  <c r="Y211" i="22"/>
  <c r="Y210" i="22"/>
  <c r="Y209" i="22"/>
  <c r="Y208" i="22"/>
  <c r="Y207" i="22"/>
  <c r="Y206" i="22"/>
  <c r="Y205" i="22"/>
  <c r="Y204" i="22"/>
  <c r="Y203" i="22"/>
  <c r="Y202" i="22"/>
  <c r="Y201" i="22"/>
  <c r="Y200" i="22"/>
  <c r="Y199" i="22"/>
  <c r="Y198" i="22"/>
  <c r="Y197" i="22"/>
  <c r="Y196" i="22"/>
  <c r="Y195" i="22"/>
  <c r="Y194" i="22"/>
  <c r="Y193" i="22"/>
  <c r="Y192" i="22"/>
  <c r="Y191" i="22"/>
  <c r="Y190" i="22"/>
  <c r="Y189" i="22"/>
  <c r="Y188" i="22"/>
  <c r="Y187" i="22"/>
  <c r="Y186" i="22"/>
  <c r="Y185" i="22"/>
  <c r="Y184" i="22"/>
  <c r="Y183" i="22"/>
  <c r="Y182" i="22"/>
  <c r="Y181" i="22"/>
  <c r="Y180" i="22"/>
  <c r="Y179" i="22"/>
  <c r="Y178" i="22"/>
  <c r="Y177" i="22"/>
  <c r="Y176" i="22"/>
  <c r="Y175" i="22"/>
  <c r="Y174" i="22"/>
  <c r="Y173" i="22"/>
  <c r="Y172" i="22"/>
  <c r="Y171" i="22"/>
  <c r="Y170" i="22"/>
  <c r="Y169" i="22"/>
  <c r="Y168" i="22"/>
  <c r="Y167" i="22"/>
  <c r="Y166" i="22"/>
  <c r="Y165" i="22"/>
  <c r="Y164" i="22"/>
  <c r="Y163" i="22"/>
  <c r="Y162" i="22"/>
  <c r="Y161" i="22"/>
  <c r="Y160" i="22"/>
  <c r="Y159" i="22"/>
  <c r="Y158" i="22"/>
  <c r="Y157" i="22"/>
  <c r="Y156" i="22"/>
  <c r="Y155" i="22"/>
  <c r="Y154" i="22"/>
  <c r="Y153" i="22"/>
  <c r="Y152" i="22"/>
  <c r="Y151" i="22"/>
  <c r="Y150" i="22"/>
  <c r="Y149" i="22"/>
  <c r="Y148" i="22"/>
  <c r="Y147" i="22"/>
  <c r="Y146" i="22"/>
  <c r="Y145" i="22"/>
  <c r="Y144" i="22"/>
  <c r="Y143" i="22"/>
  <c r="Y142" i="22"/>
  <c r="Y141" i="22"/>
  <c r="Y140" i="22"/>
  <c r="Y139" i="22"/>
  <c r="Y138" i="22"/>
  <c r="Y137" i="22"/>
  <c r="Y136" i="22"/>
  <c r="Y135" i="22"/>
  <c r="Y134" i="22"/>
  <c r="Y133" i="22"/>
  <c r="Y132" i="22"/>
  <c r="Y131" i="22"/>
  <c r="Y130" i="22"/>
  <c r="Y129" i="22"/>
  <c r="Y128" i="22"/>
  <c r="Y127" i="22"/>
  <c r="Y126" i="22"/>
  <c r="Y125" i="22"/>
  <c r="Y124" i="22"/>
  <c r="Y123" i="22"/>
  <c r="Y122" i="22"/>
  <c r="Y121" i="22"/>
  <c r="Y120" i="22"/>
  <c r="Y119" i="22"/>
  <c r="Y118" i="22"/>
  <c r="Y117" i="22"/>
  <c r="Y116" i="22"/>
  <c r="Y115" i="22"/>
  <c r="Y114" i="22"/>
  <c r="Y113" i="22"/>
  <c r="Y112" i="22"/>
  <c r="Y111" i="22"/>
  <c r="Y110" i="22"/>
  <c r="Y109" i="22"/>
  <c r="Y108" i="22"/>
  <c r="Y105" i="22"/>
  <c r="Y104" i="22"/>
  <c r="Y103" i="22"/>
  <c r="Y102" i="22"/>
  <c r="Y101" i="22"/>
  <c r="Y100" i="22"/>
  <c r="Y99" i="22"/>
  <c r="Y98" i="22"/>
  <c r="Y97" i="22"/>
  <c r="Y96" i="22"/>
  <c r="Y95" i="22"/>
  <c r="Y94" i="22"/>
  <c r="Y93" i="22"/>
  <c r="Y92" i="22"/>
  <c r="Y91" i="22"/>
  <c r="Y90" i="22"/>
  <c r="Y89" i="22"/>
  <c r="Y88" i="22"/>
  <c r="Y87" i="22"/>
  <c r="Y86" i="22"/>
  <c r="Y85" i="22"/>
  <c r="Y84" i="22"/>
  <c r="Y83" i="22"/>
  <c r="Y82" i="22"/>
  <c r="Y81" i="22"/>
  <c r="Y80" i="22"/>
  <c r="Y79" i="22"/>
  <c r="Y78" i="22"/>
  <c r="Y77" i="22"/>
  <c r="Y76" i="22"/>
  <c r="Y75" i="22"/>
  <c r="Y74" i="22"/>
  <c r="Y73" i="22"/>
  <c r="Y72" i="22"/>
  <c r="Y71" i="22"/>
  <c r="Y70" i="22"/>
  <c r="Y69" i="22"/>
  <c r="Y68" i="22"/>
  <c r="Y67" i="22"/>
  <c r="Y66" i="22"/>
  <c r="Y65" i="22"/>
  <c r="Y64" i="22"/>
  <c r="Y63" i="22"/>
  <c r="Y62" i="22"/>
  <c r="Y61" i="22"/>
  <c r="Y60" i="22"/>
  <c r="Y59" i="22"/>
  <c r="Y58" i="22"/>
  <c r="Y57" i="22"/>
  <c r="Y56" i="22"/>
  <c r="Y55" i="22"/>
  <c r="Y54" i="22"/>
  <c r="Y53" i="22"/>
  <c r="Y52" i="22"/>
  <c r="Y51" i="22"/>
  <c r="Y50" i="22"/>
  <c r="Y49" i="22"/>
  <c r="Y48" i="22"/>
  <c r="Y47" i="22"/>
  <c r="Y46" i="22"/>
  <c r="Y45" i="22"/>
  <c r="Y44" i="22"/>
  <c r="Y43" i="22"/>
  <c r="Y42" i="22"/>
  <c r="Y41" i="22"/>
  <c r="Y40" i="22"/>
  <c r="Y39" i="22"/>
  <c r="Y38" i="22"/>
  <c r="Y37" i="22"/>
  <c r="Y36" i="22"/>
  <c r="Y35" i="22"/>
  <c r="Y34" i="22"/>
  <c r="Y33" i="22"/>
  <c r="Y32" i="22"/>
  <c r="Y31" i="22"/>
  <c r="Y30" i="22"/>
  <c r="Y29" i="22"/>
  <c r="Y28" i="22"/>
  <c r="Y27" i="22"/>
  <c r="Y26" i="22"/>
  <c r="Y25" i="22"/>
  <c r="Y24" i="22"/>
  <c r="Y23" i="22"/>
  <c r="Y22" i="22"/>
  <c r="Y21" i="22"/>
  <c r="Y20" i="22"/>
  <c r="Y19" i="22"/>
  <c r="Y18" i="22"/>
  <c r="Y17" i="22"/>
  <c r="Y16" i="22"/>
  <c r="Y15" i="22"/>
  <c r="Y14" i="22"/>
  <c r="Y13" i="22"/>
  <c r="Y12" i="22"/>
  <c r="Y11" i="22"/>
  <c r="Y10" i="22"/>
  <c r="Y9" i="22"/>
  <c r="Y8" i="22"/>
  <c r="Y7" i="22"/>
  <c r="Y6" i="22"/>
  <c r="Y5" i="22"/>
  <c r="Y4" i="22"/>
  <c r="Y3" i="22"/>
  <c r="Y2" i="22"/>
  <c r="L256" i="22" l="1"/>
  <c r="L269" i="22" s="1"/>
  <c r="P256" i="22"/>
  <c r="P269" i="22" s="1"/>
  <c r="T256" i="22"/>
  <c r="V256" i="22"/>
  <c r="V259" i="22" s="1"/>
  <c r="M256" i="22"/>
  <c r="M269" i="22" s="1"/>
  <c r="Q256" i="22"/>
  <c r="N256" i="22"/>
  <c r="R256" i="22"/>
  <c r="O256" i="22"/>
  <c r="S256" i="22"/>
  <c r="U256" i="22"/>
  <c r="Y253" i="22"/>
  <c r="W260" i="23"/>
  <c r="W256" i="22"/>
  <c r="J269" i="22"/>
  <c r="J259" i="22"/>
  <c r="N259" i="22"/>
  <c r="N269" i="22"/>
  <c r="R259" i="22"/>
  <c r="R269" i="22"/>
  <c r="V269" i="22"/>
  <c r="K269" i="22"/>
  <c r="L259" i="22"/>
  <c r="O269" i="22"/>
  <c r="O259" i="22"/>
  <c r="S269" i="22"/>
  <c r="S259" i="22"/>
  <c r="U269" i="22"/>
  <c r="U259" i="22"/>
  <c r="Q259" i="22"/>
  <c r="Q269" i="22"/>
  <c r="T259" i="22"/>
  <c r="T269" i="22"/>
  <c r="I259" i="22"/>
  <c r="P259" i="22"/>
  <c r="V238" i="21"/>
  <c r="U238" i="21"/>
  <c r="T238" i="21"/>
  <c r="S238" i="21"/>
  <c r="R238" i="21"/>
  <c r="Q238" i="21"/>
  <c r="P238" i="21"/>
  <c r="O238" i="21"/>
  <c r="N238" i="21"/>
  <c r="M238" i="21"/>
  <c r="L238" i="21"/>
  <c r="K238" i="21"/>
  <c r="J238" i="21"/>
  <c r="W237" i="21"/>
  <c r="W236" i="21"/>
  <c r="W235" i="21"/>
  <c r="I226" i="21"/>
  <c r="I230" i="21" s="1"/>
  <c r="V226" i="21"/>
  <c r="U226" i="21"/>
  <c r="U230" i="21" s="1"/>
  <c r="V222" i="21"/>
  <c r="U222" i="21"/>
  <c r="T226" i="21"/>
  <c r="S226" i="21"/>
  <c r="S240" i="21" s="1"/>
  <c r="R226" i="21"/>
  <c r="Q226" i="21"/>
  <c r="Q230" i="21" s="1"/>
  <c r="P226" i="21"/>
  <c r="O226" i="21"/>
  <c r="O240" i="21" s="1"/>
  <c r="N226" i="21"/>
  <c r="M226" i="21"/>
  <c r="M240" i="21" s="1"/>
  <c r="L226" i="21"/>
  <c r="K226" i="21"/>
  <c r="K240" i="21" s="1"/>
  <c r="J226" i="21"/>
  <c r="L240" i="21" l="1"/>
  <c r="W238" i="21"/>
  <c r="W259" i="22"/>
  <c r="W269" i="22"/>
  <c r="W226" i="21"/>
  <c r="J240" i="21"/>
  <c r="J230" i="21"/>
  <c r="N230" i="21"/>
  <c r="N240" i="21"/>
  <c r="R230" i="21"/>
  <c r="R240" i="21"/>
  <c r="P230" i="21"/>
  <c r="P240" i="21"/>
  <c r="T230" i="21"/>
  <c r="T240" i="21"/>
  <c r="V230" i="21"/>
  <c r="V240" i="21"/>
  <c r="O230" i="21"/>
  <c r="S230" i="21"/>
  <c r="Q240" i="21"/>
  <c r="U240" i="21"/>
  <c r="L230" i="21"/>
  <c r="V248" i="20"/>
  <c r="U244" i="20"/>
  <c r="T244" i="20"/>
  <c r="S244" i="20"/>
  <c r="R244" i="20"/>
  <c r="Q244" i="20"/>
  <c r="P244" i="20"/>
  <c r="O244" i="20"/>
  <c r="N244" i="20"/>
  <c r="M244" i="20"/>
  <c r="L244" i="20"/>
  <c r="K244" i="20"/>
  <c r="J244" i="20"/>
  <c r="V244" i="20" s="1"/>
  <c r="V243" i="20"/>
  <c r="V242" i="20"/>
  <c r="V241" i="20"/>
  <c r="W231" i="20"/>
  <c r="V231" i="20"/>
  <c r="U231" i="20"/>
  <c r="U232" i="20" s="1"/>
  <c r="T231" i="20"/>
  <c r="T232" i="20" s="1"/>
  <c r="S231" i="20"/>
  <c r="S234" i="20" s="1"/>
  <c r="S237" i="20" s="1"/>
  <c r="R231" i="20"/>
  <c r="R234" i="20" s="1"/>
  <c r="R237" i="20" s="1"/>
  <c r="Q231" i="20"/>
  <c r="Q234" i="20" s="1"/>
  <c r="Q237" i="20" s="1"/>
  <c r="P231" i="20"/>
  <c r="P234" i="20" s="1"/>
  <c r="P237" i="20" s="1"/>
  <c r="O231" i="20"/>
  <c r="O234" i="20" s="1"/>
  <c r="O237" i="20" s="1"/>
  <c r="N231" i="20"/>
  <c r="N234" i="20" s="1"/>
  <c r="N237" i="20" s="1"/>
  <c r="M231" i="20"/>
  <c r="M234" i="20" s="1"/>
  <c r="L231" i="20"/>
  <c r="L234" i="20" s="1"/>
  <c r="K231" i="20"/>
  <c r="K234" i="20" s="1"/>
  <c r="L237" i="20" s="1"/>
  <c r="J231" i="20"/>
  <c r="J234" i="20" s="1"/>
  <c r="I231" i="20"/>
  <c r="I237" i="20" s="1"/>
  <c r="X230" i="20"/>
  <c r="X229" i="20"/>
  <c r="X228" i="20"/>
  <c r="X227" i="20"/>
  <c r="X226" i="20"/>
  <c r="X225" i="20"/>
  <c r="X224" i="20"/>
  <c r="X223" i="20"/>
  <c r="X222" i="20"/>
  <c r="X221" i="20"/>
  <c r="X220" i="20"/>
  <c r="X219" i="20"/>
  <c r="X218" i="20"/>
  <c r="X217" i="20"/>
  <c r="X216" i="20"/>
  <c r="X215" i="20"/>
  <c r="X214" i="20"/>
  <c r="X213" i="20"/>
  <c r="X212" i="20"/>
  <c r="X211" i="20"/>
  <c r="X210" i="20"/>
  <c r="X209" i="20"/>
  <c r="X208" i="20"/>
  <c r="X207" i="20"/>
  <c r="X206" i="20"/>
  <c r="X205" i="20"/>
  <c r="X204" i="20"/>
  <c r="X203" i="20"/>
  <c r="X202" i="20"/>
  <c r="X201" i="20"/>
  <c r="X200" i="20"/>
  <c r="X199" i="20"/>
  <c r="X198" i="20"/>
  <c r="X197" i="20"/>
  <c r="X196" i="20"/>
  <c r="X195" i="20"/>
  <c r="X194" i="20"/>
  <c r="X193" i="20"/>
  <c r="X192" i="20"/>
  <c r="X191" i="20"/>
  <c r="X190" i="20"/>
  <c r="X189" i="20"/>
  <c r="X188" i="20"/>
  <c r="X187" i="20"/>
  <c r="X186" i="20"/>
  <c r="X185" i="20"/>
  <c r="X184" i="20"/>
  <c r="X183" i="20"/>
  <c r="X182" i="20"/>
  <c r="X181" i="20"/>
  <c r="X180" i="20"/>
  <c r="X179" i="20"/>
  <c r="X178" i="20"/>
  <c r="X177" i="20"/>
  <c r="X176" i="20"/>
  <c r="X175" i="20"/>
  <c r="X174" i="20"/>
  <c r="X173" i="20"/>
  <c r="X172" i="20"/>
  <c r="X171" i="20"/>
  <c r="X170" i="20"/>
  <c r="X169" i="20"/>
  <c r="X168" i="20"/>
  <c r="X167" i="20"/>
  <c r="X166" i="20"/>
  <c r="X165" i="20"/>
  <c r="X164" i="20"/>
  <c r="X163" i="20"/>
  <c r="X162" i="20"/>
  <c r="X161" i="20"/>
  <c r="X160" i="20"/>
  <c r="X159" i="20"/>
  <c r="X158" i="20"/>
  <c r="X157" i="20"/>
  <c r="X156" i="20"/>
  <c r="X155" i="20"/>
  <c r="X154" i="20"/>
  <c r="X153" i="20"/>
  <c r="X152" i="20"/>
  <c r="X151" i="20"/>
  <c r="X150" i="20"/>
  <c r="X149" i="20"/>
  <c r="X148" i="20"/>
  <c r="X147" i="20"/>
  <c r="X146" i="20"/>
  <c r="X145" i="20"/>
  <c r="X144" i="20"/>
  <c r="X143" i="20"/>
  <c r="X142" i="20"/>
  <c r="X141" i="20"/>
  <c r="X140" i="20"/>
  <c r="X139" i="20"/>
  <c r="X138" i="20"/>
  <c r="X137" i="20"/>
  <c r="X136" i="20"/>
  <c r="X135" i="20"/>
  <c r="X134" i="20"/>
  <c r="X133" i="20"/>
  <c r="X132" i="20"/>
  <c r="X131" i="20"/>
  <c r="X130" i="20"/>
  <c r="X129" i="20"/>
  <c r="X128" i="20"/>
  <c r="X127" i="20"/>
  <c r="X126" i="20"/>
  <c r="X125" i="20"/>
  <c r="X124" i="20"/>
  <c r="X123" i="20"/>
  <c r="X122" i="20"/>
  <c r="X121" i="20"/>
  <c r="X120" i="20"/>
  <c r="X119" i="20"/>
  <c r="X118" i="20"/>
  <c r="X117" i="20"/>
  <c r="X116" i="20"/>
  <c r="X115" i="20"/>
  <c r="X114" i="20"/>
  <c r="X113" i="20"/>
  <c r="X112" i="20"/>
  <c r="X111" i="20"/>
  <c r="X110" i="20"/>
  <c r="X109" i="20"/>
  <c r="X108" i="20"/>
  <c r="X107" i="20"/>
  <c r="X106" i="20"/>
  <c r="X105" i="20"/>
  <c r="X104" i="20"/>
  <c r="X103" i="20"/>
  <c r="X102" i="20"/>
  <c r="X101" i="20"/>
  <c r="X100" i="20"/>
  <c r="X99" i="20"/>
  <c r="X98" i="20"/>
  <c r="X97" i="20"/>
  <c r="X96" i="20"/>
  <c r="X95" i="20"/>
  <c r="X94" i="20"/>
  <c r="X93" i="20"/>
  <c r="X92" i="20"/>
  <c r="X91" i="20"/>
  <c r="X90" i="20"/>
  <c r="X89" i="20"/>
  <c r="X88" i="20"/>
  <c r="X87" i="20"/>
  <c r="X86" i="20"/>
  <c r="X85" i="20"/>
  <c r="X84" i="20"/>
  <c r="X83" i="20"/>
  <c r="X82" i="20"/>
  <c r="X81" i="20"/>
  <c r="X80" i="20"/>
  <c r="X79" i="20"/>
  <c r="X78" i="20"/>
  <c r="X77" i="20"/>
  <c r="X76" i="20"/>
  <c r="X75" i="20"/>
  <c r="X74" i="20"/>
  <c r="X73" i="20"/>
  <c r="X72" i="20"/>
  <c r="X71" i="20"/>
  <c r="X70" i="20"/>
  <c r="X69" i="20"/>
  <c r="X68" i="20"/>
  <c r="X67" i="20"/>
  <c r="X66" i="20"/>
  <c r="X65" i="20"/>
  <c r="X64" i="20"/>
  <c r="X63" i="20"/>
  <c r="X62" i="20"/>
  <c r="X61" i="20"/>
  <c r="X60" i="20"/>
  <c r="X59" i="20"/>
  <c r="X58" i="20"/>
  <c r="X57" i="20"/>
  <c r="X56" i="20"/>
  <c r="X55" i="20"/>
  <c r="X54" i="20"/>
  <c r="X53" i="20"/>
  <c r="X52" i="20"/>
  <c r="X51" i="20"/>
  <c r="X50" i="20"/>
  <c r="X49" i="20"/>
  <c r="X48" i="20"/>
  <c r="X47" i="20"/>
  <c r="X46" i="20"/>
  <c r="X45" i="20"/>
  <c r="X44" i="20"/>
  <c r="X43" i="20"/>
  <c r="X42" i="20"/>
  <c r="X41" i="20"/>
  <c r="X40" i="20"/>
  <c r="X39" i="20"/>
  <c r="X38" i="20"/>
  <c r="X37" i="20"/>
  <c r="X36" i="20"/>
  <c r="X35" i="20"/>
  <c r="X34" i="20"/>
  <c r="X33" i="20"/>
  <c r="X32" i="20"/>
  <c r="X31" i="20"/>
  <c r="X30" i="20"/>
  <c r="X29" i="20"/>
  <c r="X28" i="20"/>
  <c r="X27" i="20"/>
  <c r="X26" i="20"/>
  <c r="X25" i="20"/>
  <c r="X24" i="20"/>
  <c r="X23" i="20"/>
  <c r="X22" i="20"/>
  <c r="X21" i="20"/>
  <c r="X20" i="20"/>
  <c r="X19" i="20"/>
  <c r="X18" i="20"/>
  <c r="X17" i="20"/>
  <c r="X16" i="20"/>
  <c r="X15" i="20"/>
  <c r="X14" i="20"/>
  <c r="X13" i="20"/>
  <c r="X12" i="20"/>
  <c r="X11" i="20"/>
  <c r="X10" i="20"/>
  <c r="X9" i="20"/>
  <c r="X8" i="20"/>
  <c r="X7" i="20"/>
  <c r="X6" i="20"/>
  <c r="X5" i="20"/>
  <c r="X4" i="20"/>
  <c r="X3" i="20"/>
  <c r="X2" i="20"/>
  <c r="W240" i="21" l="1"/>
  <c r="X231" i="20"/>
  <c r="W230" i="21"/>
  <c r="J237" i="20"/>
  <c r="V237" i="20" s="1"/>
  <c r="V234" i="20"/>
  <c r="I234" i="20"/>
  <c r="V241" i="19" l="1"/>
  <c r="U241" i="19"/>
  <c r="U245" i="19" s="1"/>
  <c r="T241" i="19"/>
  <c r="S241" i="19"/>
  <c r="R241" i="19"/>
  <c r="Q241" i="19"/>
  <c r="P241" i="19"/>
  <c r="O241" i="19"/>
  <c r="N241" i="19"/>
  <c r="M241" i="19"/>
  <c r="L241" i="19"/>
  <c r="K241" i="19"/>
  <c r="J241" i="19"/>
  <c r="Z227" i="19"/>
  <c r="Y227" i="19"/>
  <c r="W231" i="19" s="1"/>
  <c r="X227" i="19"/>
  <c r="W227" i="19"/>
  <c r="U231" i="19" s="1"/>
  <c r="U234" i="19" s="1"/>
  <c r="V227" i="19"/>
  <c r="V228" i="19" s="1"/>
  <c r="U227" i="19"/>
  <c r="U228" i="19" s="1"/>
  <c r="T227" i="19"/>
  <c r="T231" i="19" s="1"/>
  <c r="S227" i="19"/>
  <c r="S231" i="19" s="1"/>
  <c r="R227" i="19"/>
  <c r="R231" i="19" s="1"/>
  <c r="Q227" i="19"/>
  <c r="Q231" i="19" s="1"/>
  <c r="P227" i="19"/>
  <c r="P231" i="19" s="1"/>
  <c r="O227" i="19"/>
  <c r="O231" i="19" s="1"/>
  <c r="N227" i="19"/>
  <c r="N231" i="19" s="1"/>
  <c r="M227" i="19"/>
  <c r="M231" i="19" s="1"/>
  <c r="M245" i="19" s="1"/>
  <c r="L227" i="19"/>
  <c r="L231" i="19" s="1"/>
  <c r="L245" i="19" s="1"/>
  <c r="K227" i="19"/>
  <c r="K231" i="19" s="1"/>
  <c r="J227" i="19"/>
  <c r="J231" i="19" s="1"/>
  <c r="I227" i="19"/>
  <c r="I234" i="19" s="1"/>
  <c r="W241" i="19" l="1"/>
  <c r="Q245" i="19"/>
  <c r="Q234" i="19"/>
  <c r="V245" i="19"/>
  <c r="W234" i="19"/>
  <c r="J234" i="19"/>
  <c r="J245" i="19"/>
  <c r="X231" i="19"/>
  <c r="N245" i="19"/>
  <c r="N234" i="19"/>
  <c r="R245" i="19"/>
  <c r="R234" i="19"/>
  <c r="S245" i="19"/>
  <c r="S234" i="19"/>
  <c r="K245" i="19"/>
  <c r="L234" i="19"/>
  <c r="O245" i="19"/>
  <c r="O234" i="19"/>
  <c r="P234" i="19"/>
  <c r="P245" i="19"/>
  <c r="T245" i="19"/>
  <c r="T234" i="19"/>
  <c r="I231" i="19"/>
  <c r="W245" i="19" l="1"/>
  <c r="X234" i="19"/>
  <c r="W194" i="18" l="1"/>
  <c r="V194" i="18"/>
  <c r="U194" i="18"/>
  <c r="T194" i="18"/>
  <c r="S194" i="18"/>
  <c r="R194" i="18"/>
  <c r="Q194" i="18"/>
  <c r="P194" i="18"/>
  <c r="O194" i="18"/>
  <c r="N194" i="18"/>
  <c r="M194" i="18"/>
  <c r="L194" i="18"/>
  <c r="K194" i="18"/>
  <c r="J194" i="18"/>
  <c r="V184" i="18"/>
  <c r="V198" i="18" s="1"/>
  <c r="U184" i="18"/>
  <c r="X181" i="18"/>
  <c r="W181" i="18"/>
  <c r="V181" i="18"/>
  <c r="U181" i="18"/>
  <c r="T181" i="18"/>
  <c r="T184" i="18" s="1"/>
  <c r="T187" i="18" s="1"/>
  <c r="S181" i="18"/>
  <c r="S184" i="18" s="1"/>
  <c r="R181" i="18"/>
  <c r="R184" i="18" s="1"/>
  <c r="R198" i="18" s="1"/>
  <c r="Q181" i="18"/>
  <c r="Q184" i="18" s="1"/>
  <c r="P181" i="18"/>
  <c r="P184" i="18" s="1"/>
  <c r="P187" i="18" s="1"/>
  <c r="O181" i="18"/>
  <c r="O184" i="18" s="1"/>
  <c r="N181" i="18"/>
  <c r="N184" i="18" s="1"/>
  <c r="N198" i="18" s="1"/>
  <c r="M181" i="18"/>
  <c r="M184" i="18" s="1"/>
  <c r="M198" i="18" s="1"/>
  <c r="L181" i="18"/>
  <c r="L184" i="18" s="1"/>
  <c r="L198" i="18" s="1"/>
  <c r="K181" i="18"/>
  <c r="K184" i="18" s="1"/>
  <c r="J181" i="18"/>
  <c r="J184" i="18" s="1"/>
  <c r="J198" i="18" s="1"/>
  <c r="I184" i="18"/>
  <c r="Y180" i="18"/>
  <c r="Y179" i="18"/>
  <c r="Y178" i="18"/>
  <c r="Y177" i="18"/>
  <c r="Y176" i="18"/>
  <c r="Y175" i="18"/>
  <c r="Y174" i="18"/>
  <c r="Y173" i="18"/>
  <c r="Y172" i="18"/>
  <c r="Y171" i="18"/>
  <c r="Y170" i="18"/>
  <c r="Y169" i="18"/>
  <c r="Y168" i="18"/>
  <c r="Y167" i="18"/>
  <c r="Y166" i="18"/>
  <c r="Y165" i="18"/>
  <c r="Y164" i="18"/>
  <c r="Y163" i="18"/>
  <c r="Y162" i="18"/>
  <c r="Y161" i="18"/>
  <c r="Y160" i="18"/>
  <c r="Y159" i="18"/>
  <c r="Y158" i="18"/>
  <c r="Y157" i="18"/>
  <c r="Y156" i="18"/>
  <c r="Y155" i="18"/>
  <c r="Y154" i="18"/>
  <c r="Y153" i="18"/>
  <c r="Y152" i="18"/>
  <c r="Y151" i="18"/>
  <c r="Y150" i="18"/>
  <c r="Y149" i="18"/>
  <c r="Y148" i="18"/>
  <c r="Y147" i="18"/>
  <c r="Y146" i="18"/>
  <c r="Y145" i="18"/>
  <c r="Y144" i="18"/>
  <c r="Y143" i="18"/>
  <c r="Y142" i="18"/>
  <c r="Y141" i="18"/>
  <c r="Y140" i="18"/>
  <c r="Y139" i="18"/>
  <c r="Y138" i="18"/>
  <c r="Y137" i="18"/>
  <c r="Y136" i="18"/>
  <c r="Y135" i="18"/>
  <c r="Y134" i="18"/>
  <c r="Y131" i="18"/>
  <c r="Y130" i="18"/>
  <c r="Y129" i="18"/>
  <c r="Y128" i="18"/>
  <c r="Y127" i="18"/>
  <c r="Y126" i="18"/>
  <c r="Y125" i="18"/>
  <c r="Y124" i="18"/>
  <c r="Y123" i="18"/>
  <c r="Y122" i="18"/>
  <c r="Y121" i="18"/>
  <c r="Y120" i="18"/>
  <c r="Y119" i="18"/>
  <c r="Y118" i="18"/>
  <c r="Y117" i="18"/>
  <c r="Y116" i="18"/>
  <c r="Y115" i="18"/>
  <c r="Y114" i="18"/>
  <c r="Y111" i="18"/>
  <c r="Y110" i="18"/>
  <c r="Y109" i="18"/>
  <c r="Y108" i="18"/>
  <c r="Y107" i="18"/>
  <c r="Y106" i="18"/>
  <c r="Y105" i="18"/>
  <c r="Y104" i="18"/>
  <c r="Y103" i="18"/>
  <c r="Y102" i="18"/>
  <c r="Y101" i="18"/>
  <c r="Y100" i="18"/>
  <c r="Y99" i="18"/>
  <c r="Y98" i="18"/>
  <c r="Y97" i="18"/>
  <c r="Y96" i="18"/>
  <c r="Y95" i="18"/>
  <c r="Y94" i="18"/>
  <c r="Y93" i="18"/>
  <c r="Y92" i="18"/>
  <c r="Y91" i="18"/>
  <c r="Y90" i="18"/>
  <c r="Y89" i="18"/>
  <c r="Y88" i="18"/>
  <c r="Y87" i="18"/>
  <c r="Y86" i="18"/>
  <c r="Y85" i="18"/>
  <c r="Y84" i="18"/>
  <c r="Y83" i="18"/>
  <c r="Y82" i="18"/>
  <c r="Y81" i="18"/>
  <c r="Y80" i="18"/>
  <c r="Y79" i="18"/>
  <c r="Y78" i="18"/>
  <c r="Y77" i="18"/>
  <c r="Y76" i="18"/>
  <c r="Y75" i="18"/>
  <c r="Y74" i="18"/>
  <c r="Y73" i="18"/>
  <c r="Y72" i="18"/>
  <c r="Y71" i="18"/>
  <c r="Y70" i="18"/>
  <c r="Y69" i="18"/>
  <c r="Y68" i="18"/>
  <c r="Y67" i="18"/>
  <c r="Y66" i="18"/>
  <c r="Y65" i="18"/>
  <c r="Y64" i="18"/>
  <c r="Y63" i="18"/>
  <c r="Y62" i="18"/>
  <c r="Y61" i="18"/>
  <c r="Y60" i="18"/>
  <c r="Y59" i="18"/>
  <c r="Y58" i="18"/>
  <c r="Y57" i="18"/>
  <c r="Y56" i="18"/>
  <c r="Y55" i="18"/>
  <c r="Y54" i="18"/>
  <c r="Y53" i="18"/>
  <c r="Y52" i="18"/>
  <c r="Y51" i="18"/>
  <c r="Y50" i="18"/>
  <c r="Y49" i="18"/>
  <c r="Y48" i="18"/>
  <c r="Y47" i="18"/>
  <c r="Y46" i="18"/>
  <c r="Y45" i="18"/>
  <c r="Y44" i="18"/>
  <c r="Y43" i="18"/>
  <c r="Y42" i="18"/>
  <c r="Y41" i="18"/>
  <c r="Y40" i="18"/>
  <c r="Y39" i="18"/>
  <c r="Y38" i="18"/>
  <c r="Y37" i="18"/>
  <c r="Y36" i="18"/>
  <c r="Y35" i="18"/>
  <c r="Y34" i="18"/>
  <c r="Y33" i="18"/>
  <c r="Y32" i="18"/>
  <c r="Y31" i="18"/>
  <c r="Y30" i="18"/>
  <c r="Y29" i="18"/>
  <c r="Y28" i="18"/>
  <c r="Y27" i="18"/>
  <c r="Y26" i="18"/>
  <c r="Y25" i="18"/>
  <c r="Y24" i="18"/>
  <c r="Y23" i="18"/>
  <c r="Y22" i="18"/>
  <c r="Y21" i="18"/>
  <c r="Y20" i="18"/>
  <c r="Y19" i="18"/>
  <c r="Y18" i="18"/>
  <c r="Y17" i="18"/>
  <c r="Y13" i="18"/>
  <c r="Y12" i="18"/>
  <c r="Y11" i="18"/>
  <c r="Y10" i="18"/>
  <c r="Y9" i="18"/>
  <c r="Y8" i="18"/>
  <c r="Y7" i="18"/>
  <c r="Y6" i="18"/>
  <c r="Y5" i="18"/>
  <c r="Y4" i="18"/>
  <c r="Y3" i="18"/>
  <c r="Y2" i="18"/>
  <c r="U198" i="18" l="1"/>
  <c r="K198" i="18"/>
  <c r="L187" i="18"/>
  <c r="O198" i="18"/>
  <c r="O187" i="18"/>
  <c r="S198" i="18"/>
  <c r="S187" i="18"/>
  <c r="Q187" i="18"/>
  <c r="Q198" i="18"/>
  <c r="N187" i="18"/>
  <c r="R187" i="18"/>
  <c r="P198" i="18"/>
  <c r="T198" i="18"/>
  <c r="I187" i="18"/>
  <c r="J187" i="18"/>
  <c r="W251" i="17" l="1"/>
  <c r="V251" i="17"/>
  <c r="W255" i="17" s="1"/>
  <c r="U251" i="17"/>
  <c r="T251" i="17"/>
  <c r="S251" i="17"/>
  <c r="R251" i="17"/>
  <c r="R255" i="17" s="1"/>
  <c r="Q251" i="17"/>
  <c r="P251" i="17"/>
  <c r="O251" i="17"/>
  <c r="N251" i="17"/>
  <c r="N255" i="17" s="1"/>
  <c r="M251" i="17"/>
  <c r="L251" i="17"/>
  <c r="K251" i="17"/>
  <c r="J251" i="17"/>
  <c r="J255" i="17" s="1"/>
  <c r="X250" i="17"/>
  <c r="X249" i="17"/>
  <c r="X251" i="17" s="1"/>
  <c r="T245" i="17"/>
  <c r="S245" i="17"/>
  <c r="Q245" i="17"/>
  <c r="P245" i="17"/>
  <c r="O245" i="17"/>
  <c r="L245" i="17"/>
  <c r="Y242" i="17"/>
  <c r="Y245" i="17" s="1"/>
  <c r="X255" i="17" s="1"/>
  <c r="X242" i="17"/>
  <c r="X245" i="17" s="1"/>
  <c r="V242" i="17"/>
  <c r="V245" i="17" s="1"/>
  <c r="U242" i="17"/>
  <c r="U245" i="17" s="1"/>
  <c r="T242" i="17"/>
  <c r="T255" i="17" s="1"/>
  <c r="S242" i="17"/>
  <c r="R242" i="17"/>
  <c r="Q242" i="17"/>
  <c r="Q255" i="17" s="1"/>
  <c r="P242" i="17"/>
  <c r="P255" i="17" s="1"/>
  <c r="O242" i="17"/>
  <c r="O255" i="17" s="1"/>
  <c r="N242" i="17"/>
  <c r="M242" i="17"/>
  <c r="M255" i="17" s="1"/>
  <c r="L242" i="17"/>
  <c r="J245" i="17" s="1"/>
  <c r="K242" i="17"/>
  <c r="K255" i="17" s="1"/>
  <c r="J242" i="17"/>
  <c r="Z242" i="17" s="1"/>
  <c r="Z237" i="17"/>
  <c r="W242" i="17" s="1"/>
  <c r="W245" i="17" s="1"/>
  <c r="W237" i="17"/>
  <c r="AC237" i="17" s="1"/>
  <c r="I237" i="17"/>
  <c r="I242" i="17" s="1"/>
  <c r="AC235" i="17"/>
  <c r="AC234" i="17"/>
  <c r="AC233" i="17"/>
  <c r="AC232" i="17"/>
  <c r="AC231" i="17"/>
  <c r="AC230" i="17"/>
  <c r="AC229" i="17"/>
  <c r="AC228" i="17"/>
  <c r="AC227" i="17"/>
  <c r="AC226" i="17"/>
  <c r="AC225" i="17"/>
  <c r="AC224" i="17"/>
  <c r="AC223" i="17"/>
  <c r="AC222" i="17"/>
  <c r="AC221" i="17"/>
  <c r="AC220" i="17"/>
  <c r="AC219" i="17"/>
  <c r="AC218" i="17"/>
  <c r="AC217" i="17"/>
  <c r="AC216" i="17"/>
  <c r="AC215" i="17"/>
  <c r="AC214" i="17"/>
  <c r="AC213" i="17"/>
  <c r="AC212" i="17"/>
  <c r="AC211" i="17"/>
  <c r="AC210" i="17"/>
  <c r="AC209" i="17"/>
  <c r="AC208" i="17"/>
  <c r="AC207" i="17"/>
  <c r="AC206" i="17"/>
  <c r="AC205" i="17"/>
  <c r="AC204" i="17"/>
  <c r="AC203" i="17"/>
  <c r="AC202" i="17"/>
  <c r="AC201" i="17"/>
  <c r="AC200" i="17"/>
  <c r="AC199" i="17"/>
  <c r="AC198" i="17"/>
  <c r="AC197" i="17"/>
  <c r="AC196" i="17"/>
  <c r="AC195" i="17"/>
  <c r="AC194" i="17"/>
  <c r="AC193" i="17"/>
  <c r="AC192" i="17"/>
  <c r="AC191" i="17"/>
  <c r="AC190" i="17"/>
  <c r="AC189" i="17"/>
  <c r="AC188" i="17"/>
  <c r="AC187" i="17"/>
  <c r="AC186" i="17"/>
  <c r="AC185" i="17"/>
  <c r="AC184" i="17"/>
  <c r="AC183" i="17"/>
  <c r="AC182" i="17"/>
  <c r="AC181" i="17"/>
  <c r="AC180" i="17"/>
  <c r="AC179" i="17"/>
  <c r="AC178" i="17"/>
  <c r="AC177" i="17"/>
  <c r="AC176" i="17"/>
  <c r="AC175" i="17"/>
  <c r="AC174" i="17"/>
  <c r="AC173" i="17"/>
  <c r="AC172" i="17"/>
  <c r="AC171" i="17"/>
  <c r="AC170" i="17"/>
  <c r="AC169" i="17"/>
  <c r="AC168" i="17"/>
  <c r="AC167" i="17"/>
  <c r="AC166" i="17"/>
  <c r="AC165" i="17"/>
  <c r="AC164" i="17"/>
  <c r="AC163" i="17"/>
  <c r="AC162" i="17"/>
  <c r="AC161" i="17"/>
  <c r="AC160" i="17"/>
  <c r="AC159" i="17"/>
  <c r="AC158" i="17"/>
  <c r="AC157" i="17"/>
  <c r="AC156" i="17"/>
  <c r="AC155" i="17"/>
  <c r="AC154" i="17"/>
  <c r="AC153" i="17"/>
  <c r="AC152" i="17"/>
  <c r="AC151" i="17"/>
  <c r="AC150" i="17"/>
  <c r="AC149" i="17"/>
  <c r="AC148" i="17"/>
  <c r="AC147" i="17"/>
  <c r="AC146" i="17"/>
  <c r="AC145" i="17"/>
  <c r="AC144" i="17"/>
  <c r="AC143" i="17"/>
  <c r="AC142" i="17"/>
  <c r="AC141" i="17"/>
  <c r="AC140" i="17"/>
  <c r="AC139" i="17"/>
  <c r="AC138" i="17"/>
  <c r="AC137" i="17"/>
  <c r="AC136" i="17"/>
  <c r="AC135" i="17"/>
  <c r="AC134" i="17"/>
  <c r="AC133" i="17"/>
  <c r="AC132" i="17"/>
  <c r="AC131" i="17"/>
  <c r="AC130" i="17"/>
  <c r="AC129" i="17"/>
  <c r="AC128" i="17"/>
  <c r="AC127" i="17"/>
  <c r="AC126" i="17"/>
  <c r="AC125" i="17"/>
  <c r="AC124" i="17"/>
  <c r="AC123" i="17"/>
  <c r="AC122" i="17"/>
  <c r="AC121" i="17"/>
  <c r="AC120" i="17"/>
  <c r="AC119" i="17"/>
  <c r="AC118" i="17"/>
  <c r="AC117" i="17"/>
  <c r="AC116" i="17"/>
  <c r="AC115" i="17"/>
  <c r="AC114" i="17"/>
  <c r="AC113" i="17"/>
  <c r="AC112" i="17"/>
  <c r="AC111" i="17"/>
  <c r="AC110" i="17"/>
  <c r="AC109" i="17"/>
  <c r="AC108" i="17"/>
  <c r="AC107" i="17"/>
  <c r="AC106" i="17"/>
  <c r="AC105" i="17"/>
  <c r="AC103" i="17"/>
  <c r="AC102" i="17"/>
  <c r="AC101" i="17"/>
  <c r="AC100" i="17"/>
  <c r="AC99" i="17"/>
  <c r="AC98" i="17"/>
  <c r="AC97" i="17"/>
  <c r="AC96" i="17"/>
  <c r="AC95" i="17"/>
  <c r="AC94" i="17"/>
  <c r="AC93" i="17"/>
  <c r="AC92" i="17"/>
  <c r="AC91" i="17"/>
  <c r="AC90" i="17"/>
  <c r="AC89" i="17"/>
  <c r="AC88" i="17"/>
  <c r="AC87" i="17"/>
  <c r="AC86" i="17"/>
  <c r="AC85" i="17"/>
  <c r="AC84" i="17"/>
  <c r="AC83" i="17"/>
  <c r="AC82" i="17"/>
  <c r="AC81" i="17"/>
  <c r="AC80" i="17"/>
  <c r="AC79" i="17"/>
  <c r="AC78" i="17"/>
  <c r="AC77" i="17"/>
  <c r="AC76" i="17"/>
  <c r="AC75" i="17"/>
  <c r="AC74" i="17"/>
  <c r="AC73" i="17"/>
  <c r="AC72" i="17"/>
  <c r="AC71" i="17"/>
  <c r="AC70" i="17"/>
  <c r="AC69" i="17"/>
  <c r="AC68" i="17"/>
  <c r="AC67" i="17"/>
  <c r="AC66" i="17"/>
  <c r="AC65" i="17"/>
  <c r="AC64" i="17"/>
  <c r="AC63" i="17"/>
  <c r="AC62" i="17"/>
  <c r="AC61" i="17"/>
  <c r="AC60" i="17"/>
  <c r="AC59" i="17"/>
  <c r="AC58" i="17"/>
  <c r="AC57" i="17"/>
  <c r="AC56" i="17"/>
  <c r="AC55" i="17"/>
  <c r="AC54" i="17"/>
  <c r="AC53" i="17"/>
  <c r="AC52" i="17"/>
  <c r="AC51" i="17"/>
  <c r="AC50" i="17"/>
  <c r="AC49" i="17"/>
  <c r="AC48" i="17"/>
  <c r="AC47" i="17"/>
  <c r="AC46" i="17"/>
  <c r="AC45" i="17"/>
  <c r="AC44" i="17"/>
  <c r="AC43" i="17"/>
  <c r="AC42" i="17"/>
  <c r="AC41" i="17"/>
  <c r="AC40" i="17"/>
  <c r="AC39" i="17"/>
  <c r="AC38" i="17"/>
  <c r="AC37" i="17"/>
  <c r="AC36" i="17"/>
  <c r="AC35" i="17"/>
  <c r="AC34" i="17"/>
  <c r="AC33" i="17"/>
  <c r="AC32" i="17"/>
  <c r="AC31" i="17"/>
  <c r="AC30" i="17"/>
  <c r="AC29" i="17"/>
  <c r="AC28" i="17"/>
  <c r="AC27" i="17"/>
  <c r="AC26" i="17"/>
  <c r="AC25" i="17"/>
  <c r="AC24" i="17"/>
  <c r="AC23" i="17"/>
  <c r="AC22" i="17"/>
  <c r="AC21" i="17"/>
  <c r="AC20" i="17"/>
  <c r="AC19" i="17"/>
  <c r="AC18" i="17"/>
  <c r="AC17" i="17"/>
  <c r="AC16" i="17"/>
  <c r="AC15" i="17"/>
  <c r="AC14" i="17"/>
  <c r="AC13" i="17"/>
  <c r="AC12" i="17"/>
  <c r="AC11" i="17"/>
  <c r="AC10" i="17"/>
  <c r="AC9" i="17"/>
  <c r="AC8" i="17"/>
  <c r="AC7" i="17"/>
  <c r="AC6" i="17"/>
  <c r="AC5" i="17"/>
  <c r="AC4" i="17"/>
  <c r="AC3" i="17"/>
  <c r="AC2" i="17"/>
  <c r="Z245" i="17" l="1"/>
  <c r="N245" i="17"/>
  <c r="R245" i="17"/>
  <c r="L255" i="17"/>
  <c r="U255" i="17"/>
  <c r="I245" i="17"/>
  <c r="V191" i="16" l="1"/>
  <c r="U191" i="16"/>
  <c r="T191" i="16"/>
  <c r="S191" i="16"/>
  <c r="R191" i="16"/>
  <c r="Q191" i="16"/>
  <c r="P191" i="16"/>
  <c r="O191" i="16"/>
  <c r="N191" i="16"/>
  <c r="M191" i="16"/>
  <c r="L191" i="16"/>
  <c r="K191" i="16"/>
  <c r="J191" i="16"/>
  <c r="I186" i="16"/>
  <c r="K183" i="16"/>
  <c r="K195" i="16" s="1"/>
  <c r="I183" i="16"/>
  <c r="X179" i="16"/>
  <c r="V183" i="16" s="1"/>
  <c r="W179" i="16"/>
  <c r="U183" i="16" s="1"/>
  <c r="U186" i="16" s="1"/>
  <c r="V179" i="16"/>
  <c r="V180" i="16" s="1"/>
  <c r="U179" i="16"/>
  <c r="U180" i="16" s="1"/>
  <c r="T179" i="16"/>
  <c r="T183" i="16" s="1"/>
  <c r="S179" i="16"/>
  <c r="S183" i="16" s="1"/>
  <c r="S195" i="16" s="1"/>
  <c r="R179" i="16"/>
  <c r="R183" i="16" s="1"/>
  <c r="Q179" i="16"/>
  <c r="Q183" i="16" s="1"/>
  <c r="Q186" i="16" s="1"/>
  <c r="P179" i="16"/>
  <c r="P183" i="16" s="1"/>
  <c r="O179" i="16"/>
  <c r="O183" i="16" s="1"/>
  <c r="N179" i="16"/>
  <c r="N183" i="16" s="1"/>
  <c r="M179" i="16"/>
  <c r="M183" i="16" s="1"/>
  <c r="M195" i="16" s="1"/>
  <c r="L179" i="16"/>
  <c r="L183" i="16" s="1"/>
  <c r="L195" i="16" s="1"/>
  <c r="J179" i="16"/>
  <c r="J183" i="16" s="1"/>
  <c r="Y158" i="16"/>
  <c r="Y150" i="16"/>
  <c r="Y149" i="16"/>
  <c r="Y131" i="16"/>
  <c r="Y101" i="16"/>
  <c r="Y35" i="16"/>
  <c r="Y168" i="16"/>
  <c r="Y162" i="16"/>
  <c r="Y155" i="16"/>
  <c r="Y151" i="16"/>
  <c r="Y148" i="16"/>
  <c r="Y145" i="16"/>
  <c r="Y139" i="16"/>
  <c r="Y129" i="16"/>
  <c r="Y125" i="16"/>
  <c r="Y122" i="16"/>
  <c r="Y118" i="16"/>
  <c r="Y115" i="16"/>
  <c r="Y109" i="16"/>
  <c r="Y108" i="16"/>
  <c r="Y105" i="16"/>
  <c r="Y98" i="16"/>
  <c r="Y93" i="16"/>
  <c r="Y81" i="16"/>
  <c r="Y72" i="16"/>
  <c r="Y69" i="16"/>
  <c r="Y66" i="16"/>
  <c r="Y54" i="16"/>
  <c r="Y47" i="16"/>
  <c r="Y42" i="16"/>
  <c r="Y28" i="16"/>
  <c r="Y25" i="16"/>
  <c r="Y12" i="16"/>
  <c r="Y57" i="16"/>
  <c r="Y174" i="16"/>
  <c r="Y164" i="16"/>
  <c r="Y161" i="16"/>
  <c r="Y157" i="16"/>
  <c r="Y154" i="16"/>
  <c r="Y147" i="16"/>
  <c r="Y144" i="16"/>
  <c r="Y143" i="16"/>
  <c r="Y142" i="16"/>
  <c r="Y136" i="16"/>
  <c r="Y133" i="16"/>
  <c r="Y128" i="16"/>
  <c r="Y120" i="16"/>
  <c r="Y117" i="16"/>
  <c r="Y114" i="16"/>
  <c r="Y107" i="16"/>
  <c r="Y104" i="16"/>
  <c r="Y100" i="16"/>
  <c r="Y96" i="16"/>
  <c r="Y92" i="16"/>
  <c r="Y91" i="16"/>
  <c r="Y74" i="16"/>
  <c r="Y71" i="16"/>
  <c r="Y68" i="16"/>
  <c r="Y52" i="16"/>
  <c r="Y44" i="16"/>
  <c r="Y38" i="16"/>
  <c r="Y34" i="16"/>
  <c r="Y27" i="16"/>
  <c r="Y23" i="16"/>
  <c r="Y11" i="16"/>
  <c r="Y106" i="16"/>
  <c r="Y103" i="16"/>
  <c r="Y99" i="16"/>
  <c r="Y94" i="16"/>
  <c r="Y90" i="16"/>
  <c r="Y73" i="16"/>
  <c r="Y70" i="16"/>
  <c r="Y67" i="16"/>
  <c r="Y4" i="16"/>
  <c r="Y176" i="16"/>
  <c r="Y169" i="16"/>
  <c r="Y163" i="16"/>
  <c r="Y159" i="16"/>
  <c r="Y156" i="16"/>
  <c r="Y152" i="16"/>
  <c r="Y146" i="16"/>
  <c r="Y140" i="16"/>
  <c r="Y124" i="16"/>
  <c r="Y119" i="16"/>
  <c r="Y112" i="16"/>
  <c r="Y55" i="16"/>
  <c r="Y48" i="16"/>
  <c r="Y43" i="16"/>
  <c r="Y37" i="16"/>
  <c r="Y31" i="16"/>
  <c r="Y26" i="16"/>
  <c r="Y20" i="16"/>
  <c r="Y17" i="16"/>
  <c r="Y177" i="16"/>
  <c r="Y175" i="16"/>
  <c r="Y173" i="16"/>
  <c r="Y172" i="16"/>
  <c r="Y171" i="16"/>
  <c r="Y170" i="16"/>
  <c r="Y167" i="16"/>
  <c r="Y166" i="16"/>
  <c r="Y165" i="16"/>
  <c r="Y160" i="16"/>
  <c r="Y153" i="16"/>
  <c r="Y141" i="16"/>
  <c r="Y138" i="16"/>
  <c r="Y137" i="16"/>
  <c r="Y135" i="16"/>
  <c r="Y134" i="16"/>
  <c r="Y132" i="16"/>
  <c r="Y130" i="16"/>
  <c r="Y127" i="16"/>
  <c r="Y126" i="16"/>
  <c r="Y123" i="16"/>
  <c r="Y121" i="16"/>
  <c r="Y116" i="16"/>
  <c r="Y113" i="16"/>
  <c r="Y111" i="16"/>
  <c r="Y110" i="16"/>
  <c r="Y102" i="16"/>
  <c r="Y97" i="16"/>
  <c r="Y95" i="16"/>
  <c r="Y89" i="16"/>
  <c r="Y88" i="16"/>
  <c r="Y87" i="16"/>
  <c r="Y86" i="16"/>
  <c r="Y85" i="16"/>
  <c r="Y84" i="16"/>
  <c r="Y83" i="16"/>
  <c r="Y82" i="16"/>
  <c r="Y80" i="16"/>
  <c r="Y79" i="16"/>
  <c r="Y78" i="16"/>
  <c r="Y77" i="16"/>
  <c r="Y76" i="16"/>
  <c r="Y75" i="16"/>
  <c r="Y65" i="16"/>
  <c r="Y64" i="16"/>
  <c r="Y63" i="16"/>
  <c r="Y62" i="16"/>
  <c r="Y61" i="16"/>
  <c r="Y60" i="16"/>
  <c r="Y59" i="16"/>
  <c r="Y58" i="16"/>
  <c r="Y56" i="16"/>
  <c r="Y53" i="16"/>
  <c r="Y51" i="16"/>
  <c r="Y50" i="16"/>
  <c r="Y49" i="16"/>
  <c r="Y46" i="16"/>
  <c r="Y45" i="16"/>
  <c r="Y41" i="16"/>
  <c r="Y40" i="16"/>
  <c r="Y39" i="16"/>
  <c r="Y36" i="16"/>
  <c r="Y33" i="16"/>
  <c r="Y32" i="16"/>
  <c r="Y30" i="16"/>
  <c r="Y29" i="16"/>
  <c r="Y24" i="16"/>
  <c r="Y22" i="16"/>
  <c r="Y21" i="16"/>
  <c r="Y19" i="16"/>
  <c r="Y18" i="16"/>
  <c r="Y16" i="16"/>
  <c r="Y15" i="16"/>
  <c r="Y14" i="16"/>
  <c r="Y13" i="16"/>
  <c r="Y10" i="16"/>
  <c r="Y9" i="16"/>
  <c r="Y8" i="16"/>
  <c r="Y7" i="16"/>
  <c r="Y6" i="16"/>
  <c r="Y5" i="16"/>
  <c r="Y2" i="16"/>
  <c r="Y3" i="16"/>
  <c r="P186" i="16" l="1"/>
  <c r="P195" i="16"/>
  <c r="T186" i="16"/>
  <c r="T195" i="16"/>
  <c r="V186" i="16"/>
  <c r="V195" i="16"/>
  <c r="N186" i="16"/>
  <c r="N195" i="16"/>
  <c r="R186" i="16"/>
  <c r="R195" i="16"/>
  <c r="W183" i="16"/>
  <c r="J195" i="16"/>
  <c r="J186" i="16"/>
  <c r="O195" i="16"/>
  <c r="O186" i="16"/>
  <c r="S186" i="16"/>
  <c r="Q195" i="16"/>
  <c r="U195" i="16"/>
  <c r="Y179" i="16"/>
  <c r="L186" i="16"/>
  <c r="W186" i="16" l="1"/>
  <c r="W195" i="16"/>
  <c r="T220" i="15" l="1"/>
  <c r="S220" i="15"/>
  <c r="R220" i="15"/>
  <c r="Q220" i="15"/>
  <c r="P220" i="15"/>
  <c r="O220" i="15"/>
  <c r="N220" i="15"/>
  <c r="M220" i="15"/>
  <c r="L220" i="15"/>
  <c r="K220" i="15"/>
  <c r="J220" i="15"/>
  <c r="I220" i="15"/>
  <c r="H220" i="15"/>
  <c r="G220" i="15"/>
  <c r="U219" i="15"/>
  <c r="U218" i="15"/>
  <c r="U220" i="15" s="1"/>
  <c r="W208" i="15"/>
  <c r="V208" i="15"/>
  <c r="T211" i="15" s="1"/>
  <c r="T214" i="15" s="1"/>
  <c r="U208" i="15"/>
  <c r="S211" i="15" s="1"/>
  <c r="S214" i="15" s="1"/>
  <c r="T208" i="15"/>
  <c r="R211" i="15" s="1"/>
  <c r="R214" i="15" s="1"/>
  <c r="S208" i="15"/>
  <c r="S209" i="15" s="1"/>
  <c r="R208" i="15"/>
  <c r="R209" i="15" s="1"/>
  <c r="Q208" i="15"/>
  <c r="Q211" i="15" s="1"/>
  <c r="Q214" i="15" s="1"/>
  <c r="P208" i="15"/>
  <c r="P211" i="15" s="1"/>
  <c r="P214" i="15" s="1"/>
  <c r="O208" i="15"/>
  <c r="O211" i="15" s="1"/>
  <c r="O214" i="15" s="1"/>
  <c r="N208" i="15"/>
  <c r="N211" i="15" s="1"/>
  <c r="N214" i="15" s="1"/>
  <c r="M208" i="15"/>
  <c r="M211" i="15" s="1"/>
  <c r="M214" i="15" s="1"/>
  <c r="L208" i="15"/>
  <c r="L211" i="15" s="1"/>
  <c r="L214" i="15" s="1"/>
  <c r="K208" i="15"/>
  <c r="K211" i="15" s="1"/>
  <c r="K214" i="15" s="1"/>
  <c r="J208" i="15"/>
  <c r="J211" i="15" s="1"/>
  <c r="I208" i="15"/>
  <c r="I211" i="15" s="1"/>
  <c r="H208" i="15"/>
  <c r="H211" i="15" s="1"/>
  <c r="G211" i="15"/>
  <c r="W2" i="15"/>
  <c r="I214" i="15" l="1"/>
  <c r="I222" i="15"/>
  <c r="M222" i="15"/>
  <c r="Q222" i="15"/>
  <c r="J222" i="15"/>
  <c r="N222" i="15"/>
  <c r="G222" i="15"/>
  <c r="K222" i="15"/>
  <c r="O222" i="15"/>
  <c r="S222" i="15"/>
  <c r="U211" i="15"/>
  <c r="G214" i="15"/>
  <c r="U214" i="15" s="1"/>
  <c r="H222" i="15"/>
  <c r="L222" i="15"/>
  <c r="P222" i="15"/>
  <c r="T222" i="15"/>
  <c r="U222" i="15" l="1"/>
  <c r="V191" i="14" l="1"/>
  <c r="U191" i="14"/>
  <c r="T191" i="14"/>
  <c r="S191" i="14"/>
  <c r="R191" i="14"/>
  <c r="Q191" i="14"/>
  <c r="P191" i="14"/>
  <c r="O191" i="14"/>
  <c r="M191" i="14"/>
  <c r="L191" i="14"/>
  <c r="K191" i="14"/>
  <c r="J191" i="14"/>
  <c r="W189" i="14"/>
  <c r="X179" i="14"/>
  <c r="V182" i="14" s="1"/>
  <c r="V195" i="14" s="1"/>
  <c r="W179" i="14"/>
  <c r="U182" i="14" s="1"/>
  <c r="V179" i="14"/>
  <c r="U179" i="14"/>
  <c r="T179" i="14"/>
  <c r="T182" i="14" s="1"/>
  <c r="T185" i="14" s="1"/>
  <c r="S179" i="14"/>
  <c r="S182" i="14" s="1"/>
  <c r="S185" i="14" s="1"/>
  <c r="R179" i="14"/>
  <c r="R182" i="14" s="1"/>
  <c r="R185" i="14" s="1"/>
  <c r="Q179" i="14"/>
  <c r="Q182" i="14" s="1"/>
  <c r="Q185" i="14" s="1"/>
  <c r="P179" i="14"/>
  <c r="P182" i="14" s="1"/>
  <c r="P185" i="14" s="1"/>
  <c r="O179" i="14"/>
  <c r="O182" i="14" s="1"/>
  <c r="O185" i="14" s="1"/>
  <c r="N179" i="14"/>
  <c r="N182" i="14" s="1"/>
  <c r="N185" i="14" s="1"/>
  <c r="M179" i="14"/>
  <c r="M182" i="14" s="1"/>
  <c r="L179" i="14"/>
  <c r="K179" i="14"/>
  <c r="K182" i="14" s="1"/>
  <c r="J179" i="14"/>
  <c r="I179" i="14"/>
  <c r="I185" i="14" s="1"/>
  <c r="Y177" i="14"/>
  <c r="Y168" i="14"/>
  <c r="Y167" i="14"/>
  <c r="Y166" i="14"/>
  <c r="Y165" i="14"/>
  <c r="Y164" i="14"/>
  <c r="Y163" i="14"/>
  <c r="Y162" i="14"/>
  <c r="Y161" i="14"/>
  <c r="Y176" i="14"/>
  <c r="Y175" i="14"/>
  <c r="Y174" i="14"/>
  <c r="Y173" i="14"/>
  <c r="Y172" i="14"/>
  <c r="Y171" i="14"/>
  <c r="Y170" i="14"/>
  <c r="Y169" i="14"/>
  <c r="Y160" i="14"/>
  <c r="Y159" i="14"/>
  <c r="Y158" i="14"/>
  <c r="Y157" i="14"/>
  <c r="Y156" i="14"/>
  <c r="Y155" i="14"/>
  <c r="Y154" i="14"/>
  <c r="Y153" i="14"/>
  <c r="Y152" i="14"/>
  <c r="Y151" i="14"/>
  <c r="Y150" i="14"/>
  <c r="Y149" i="14"/>
  <c r="Y148" i="14"/>
  <c r="Y147" i="14"/>
  <c r="Y146" i="14"/>
  <c r="Y145" i="14"/>
  <c r="Y144" i="14"/>
  <c r="Y143" i="14"/>
  <c r="Y142" i="14"/>
  <c r="Y141" i="14"/>
  <c r="Y140" i="14"/>
  <c r="Y139" i="14"/>
  <c r="Y138" i="14"/>
  <c r="Y137" i="14"/>
  <c r="Y136" i="14"/>
  <c r="Y135" i="14"/>
  <c r="Y134" i="14"/>
  <c r="Y133" i="14"/>
  <c r="Y132" i="14"/>
  <c r="Y131" i="14"/>
  <c r="Y130" i="14"/>
  <c r="Y129" i="14"/>
  <c r="Y128" i="14"/>
  <c r="Y127" i="14"/>
  <c r="Y126" i="14"/>
  <c r="Y125" i="14"/>
  <c r="Y124" i="14"/>
  <c r="Y123" i="14"/>
  <c r="Y122" i="14"/>
  <c r="Y121" i="14"/>
  <c r="Y120" i="14"/>
  <c r="Y119" i="14"/>
  <c r="Y118" i="14"/>
  <c r="Y117" i="14"/>
  <c r="Y116" i="14"/>
  <c r="Y115" i="14"/>
  <c r="Y114" i="14"/>
  <c r="Y113" i="14"/>
  <c r="Y112" i="14"/>
  <c r="Y111" i="14"/>
  <c r="Y110" i="14"/>
  <c r="Y109" i="14"/>
  <c r="Y108" i="14"/>
  <c r="Y107" i="14"/>
  <c r="Y98" i="14"/>
  <c r="Y106" i="14"/>
  <c r="Y105" i="14"/>
  <c r="Y104" i="14"/>
  <c r="Y103" i="14"/>
  <c r="Y102" i="14"/>
  <c r="Y101" i="14"/>
  <c r="Y100" i="14"/>
  <c r="Y99" i="14"/>
  <c r="Y97" i="14"/>
  <c r="Y96" i="14"/>
  <c r="Y95" i="14"/>
  <c r="Y94" i="14"/>
  <c r="Y93" i="14"/>
  <c r="Y92" i="14"/>
  <c r="Y91" i="14"/>
  <c r="Y90" i="14"/>
  <c r="Y89" i="14"/>
  <c r="Y88" i="14"/>
  <c r="Y87" i="14"/>
  <c r="Y86" i="14"/>
  <c r="Y85" i="14"/>
  <c r="Y84" i="14"/>
  <c r="Y83" i="14"/>
  <c r="Y82" i="14"/>
  <c r="Y81" i="14"/>
  <c r="Y80" i="14"/>
  <c r="Y79" i="14"/>
  <c r="Y78" i="14"/>
  <c r="Y77" i="14"/>
  <c r="Y76" i="14"/>
  <c r="Y75" i="14"/>
  <c r="Y74" i="14"/>
  <c r="Y73" i="14"/>
  <c r="Y72" i="14"/>
  <c r="Y71" i="14"/>
  <c r="Y70" i="14"/>
  <c r="Y69" i="14"/>
  <c r="Y68" i="14"/>
  <c r="Y67" i="14"/>
  <c r="Y66" i="14"/>
  <c r="Y65" i="14"/>
  <c r="Y64" i="14"/>
  <c r="Y63" i="14"/>
  <c r="Y62" i="14"/>
  <c r="Y61" i="14"/>
  <c r="Y60" i="14"/>
  <c r="Y59" i="14"/>
  <c r="Y58" i="14"/>
  <c r="Y57" i="14"/>
  <c r="Y56" i="14"/>
  <c r="Y55" i="14"/>
  <c r="Y49" i="14"/>
  <c r="Y48" i="14"/>
  <c r="Y47" i="14"/>
  <c r="Y46" i="14"/>
  <c r="Y45" i="14"/>
  <c r="Y44" i="14"/>
  <c r="Y43" i="14"/>
  <c r="Y42" i="14"/>
  <c r="Y41" i="14"/>
  <c r="Y40" i="14"/>
  <c r="Y39" i="14"/>
  <c r="Y38" i="14"/>
  <c r="Y37" i="14"/>
  <c r="Y36" i="14"/>
  <c r="Y35" i="14"/>
  <c r="Y34" i="14"/>
  <c r="Y33" i="14"/>
  <c r="Y32" i="14"/>
  <c r="Y31" i="14"/>
  <c r="Y30" i="14"/>
  <c r="Y29" i="14"/>
  <c r="Y28" i="14"/>
  <c r="Y27" i="14"/>
  <c r="Y26" i="14"/>
  <c r="Y25" i="14"/>
  <c r="Y24" i="14"/>
  <c r="Y23" i="14"/>
  <c r="Y22" i="14"/>
  <c r="Y21" i="14"/>
  <c r="Y20" i="14"/>
  <c r="Y19" i="14"/>
  <c r="Y18" i="14"/>
  <c r="Y17" i="14"/>
  <c r="Y16" i="14"/>
  <c r="Y15" i="14"/>
  <c r="Y14" i="14"/>
  <c r="Y13" i="14"/>
  <c r="Y12" i="14"/>
  <c r="Y11" i="14"/>
  <c r="Y10" i="14"/>
  <c r="Y9" i="14"/>
  <c r="Y8" i="14"/>
  <c r="Y7" i="14"/>
  <c r="Y6" i="14"/>
  <c r="Y5" i="14"/>
  <c r="Y4" i="14"/>
  <c r="Y3" i="14"/>
  <c r="Y2" i="14"/>
  <c r="Y54" i="14"/>
  <c r="Y53" i="14"/>
  <c r="Y52" i="14"/>
  <c r="Y51" i="14"/>
  <c r="Y50" i="14"/>
  <c r="Y179" i="14" s="1"/>
  <c r="L182" i="14" l="1"/>
  <c r="L185" i="14"/>
  <c r="U195" i="14"/>
  <c r="W195" i="14" s="1"/>
  <c r="U185" i="14"/>
  <c r="I182" i="14"/>
  <c r="J182" i="14"/>
  <c r="V185" i="14"/>
  <c r="W182" i="14" l="1"/>
  <c r="W185" i="14" s="1"/>
  <c r="J185" i="14"/>
  <c r="X221" i="13" l="1"/>
  <c r="W221" i="13"/>
  <c r="V221" i="13"/>
  <c r="U221" i="13"/>
  <c r="S221" i="13"/>
  <c r="R221" i="13"/>
  <c r="Q221" i="13"/>
  <c r="P221" i="13"/>
  <c r="O221" i="13"/>
  <c r="N221" i="13"/>
  <c r="M221" i="13"/>
  <c r="L221" i="13"/>
  <c r="K221" i="13"/>
  <c r="J221" i="13"/>
  <c r="Y208" i="13"/>
  <c r="X208" i="13"/>
  <c r="W208" i="13"/>
  <c r="V208" i="13"/>
  <c r="U208" i="13"/>
  <c r="T208" i="13"/>
  <c r="S208" i="13"/>
  <c r="R208" i="13"/>
  <c r="Q208" i="13"/>
  <c r="P208" i="13"/>
  <c r="O208" i="13"/>
  <c r="N208" i="13"/>
  <c r="M208" i="13"/>
  <c r="L208" i="13"/>
  <c r="K208" i="13"/>
  <c r="J208" i="13"/>
  <c r="I211" i="13"/>
  <c r="L211" i="13" l="1"/>
  <c r="L225" i="13" s="1"/>
  <c r="P211" i="13"/>
  <c r="T211" i="13"/>
  <c r="W225" i="13"/>
  <c r="M211" i="13"/>
  <c r="M225" i="13" s="1"/>
  <c r="Q211" i="13"/>
  <c r="U209" i="13"/>
  <c r="J211" i="13"/>
  <c r="C18" i="29"/>
  <c r="N211" i="13"/>
  <c r="R211" i="13"/>
  <c r="V209" i="13"/>
  <c r="K211" i="13"/>
  <c r="O211" i="13"/>
  <c r="S211" i="13"/>
  <c r="V225" i="13"/>
  <c r="U211" i="13"/>
  <c r="U214" i="13" s="1"/>
  <c r="J214" i="13"/>
  <c r="J225" i="13"/>
  <c r="W211" i="13"/>
  <c r="W214" i="13" s="1"/>
  <c r="N225" i="13"/>
  <c r="N214" i="13"/>
  <c r="R225" i="13"/>
  <c r="R214" i="13"/>
  <c r="K225" i="13"/>
  <c r="L214" i="13"/>
  <c r="O225" i="13"/>
  <c r="O214" i="13"/>
  <c r="S225" i="13"/>
  <c r="S214" i="13"/>
  <c r="P225" i="13"/>
  <c r="P214" i="13"/>
  <c r="T214" i="13"/>
  <c r="U225" i="13"/>
  <c r="Q225" i="13"/>
  <c r="Q214" i="13"/>
  <c r="V211" i="13"/>
  <c r="V214" i="13" s="1"/>
  <c r="I214" i="13"/>
  <c r="X225" i="13" l="1"/>
  <c r="V248" i="12" l="1"/>
  <c r="U248" i="12"/>
  <c r="U252" i="12" s="1"/>
  <c r="T248" i="12"/>
  <c r="S248" i="12"/>
  <c r="R248" i="12"/>
  <c r="Q248" i="12"/>
  <c r="P248" i="12"/>
  <c r="O248" i="12"/>
  <c r="N248" i="12"/>
  <c r="M248" i="12"/>
  <c r="L248" i="12"/>
  <c r="K248" i="12"/>
  <c r="J248" i="12"/>
  <c r="W247" i="12"/>
  <c r="W246" i="12"/>
  <c r="W245" i="12"/>
  <c r="Y236" i="12"/>
  <c r="V239" i="12" s="1"/>
  <c r="V242" i="12" s="1"/>
  <c r="X236" i="12"/>
  <c r="W236" i="12"/>
  <c r="W237" i="12" s="1"/>
  <c r="V236" i="12"/>
  <c r="V237" i="12" s="1"/>
  <c r="U236" i="12"/>
  <c r="T239" i="12" s="1"/>
  <c r="T236" i="12"/>
  <c r="S236" i="12"/>
  <c r="S239" i="12" s="1"/>
  <c r="R236" i="12"/>
  <c r="R239" i="12" s="1"/>
  <c r="R242" i="12" s="1"/>
  <c r="Q236" i="12"/>
  <c r="Q239" i="12" s="1"/>
  <c r="P236" i="12"/>
  <c r="P239" i="12" s="1"/>
  <c r="P242" i="12" s="1"/>
  <c r="O236" i="12"/>
  <c r="O239" i="12" s="1"/>
  <c r="N236" i="12"/>
  <c r="N239" i="12" s="1"/>
  <c r="N242" i="12" s="1"/>
  <c r="M236" i="12"/>
  <c r="M239" i="12" s="1"/>
  <c r="L236" i="12"/>
  <c r="L239" i="12" s="1"/>
  <c r="K236" i="12"/>
  <c r="K239" i="12" s="1"/>
  <c r="J236" i="12"/>
  <c r="I236" i="12"/>
  <c r="I242" i="12" s="1"/>
  <c r="Z235" i="12"/>
  <c r="Z234" i="12"/>
  <c r="Z233" i="12"/>
  <c r="Z232" i="12"/>
  <c r="Z231" i="12"/>
  <c r="Z230" i="12"/>
  <c r="Z229" i="12"/>
  <c r="Z228" i="12"/>
  <c r="Z227" i="12"/>
  <c r="Z226" i="12"/>
  <c r="Z225" i="12"/>
  <c r="Z224" i="12"/>
  <c r="Z223" i="12"/>
  <c r="Z222" i="12"/>
  <c r="Z221" i="12"/>
  <c r="Z220" i="12"/>
  <c r="Z219" i="12"/>
  <c r="Z218" i="12"/>
  <c r="Z217" i="12"/>
  <c r="Z216" i="12"/>
  <c r="Z215" i="12"/>
  <c r="Z214" i="12"/>
  <c r="Z213" i="12"/>
  <c r="Z212" i="12"/>
  <c r="Z211" i="12"/>
  <c r="Z210" i="12"/>
  <c r="Z209" i="12"/>
  <c r="Z208" i="12"/>
  <c r="Z207" i="12"/>
  <c r="Z206" i="12"/>
  <c r="Z205" i="12"/>
  <c r="Z204" i="12"/>
  <c r="Z203" i="12"/>
  <c r="Z202" i="12"/>
  <c r="Z201" i="12"/>
  <c r="Z200" i="12"/>
  <c r="Z199" i="12"/>
  <c r="Z198" i="12"/>
  <c r="Z197" i="12"/>
  <c r="Z196" i="12"/>
  <c r="Z195" i="12"/>
  <c r="Z194" i="12"/>
  <c r="Z193" i="12"/>
  <c r="Z192" i="12"/>
  <c r="Z191" i="12"/>
  <c r="Z190" i="12"/>
  <c r="Z189" i="12"/>
  <c r="Z188" i="12"/>
  <c r="Z187" i="12"/>
  <c r="Z186" i="12"/>
  <c r="Z185" i="12"/>
  <c r="Z184" i="12"/>
  <c r="Z183" i="12"/>
  <c r="Z182" i="12"/>
  <c r="Z181" i="12"/>
  <c r="Z180" i="12"/>
  <c r="Z179" i="12"/>
  <c r="Z178" i="12"/>
  <c r="Z177" i="12"/>
  <c r="Z176" i="12"/>
  <c r="Z175" i="12"/>
  <c r="Z174" i="12"/>
  <c r="Z173" i="12"/>
  <c r="Z172" i="12"/>
  <c r="Z171" i="12"/>
  <c r="Z170" i="12"/>
  <c r="Z169" i="12"/>
  <c r="Z168" i="12"/>
  <c r="Z167" i="12"/>
  <c r="Z166" i="12"/>
  <c r="Z165" i="12"/>
  <c r="Z164" i="12"/>
  <c r="Z163" i="12"/>
  <c r="Z162" i="12"/>
  <c r="Z161" i="12"/>
  <c r="Z160" i="12"/>
  <c r="Z159" i="12"/>
  <c r="Z158" i="12"/>
  <c r="Z157" i="12"/>
  <c r="Z156" i="12"/>
  <c r="Z155" i="12"/>
  <c r="Z154" i="12"/>
  <c r="Z153" i="12"/>
  <c r="Z152" i="12"/>
  <c r="Z151" i="12"/>
  <c r="Z150" i="12"/>
  <c r="Z149" i="12"/>
  <c r="Z148" i="12"/>
  <c r="Z147" i="12"/>
  <c r="Z146" i="12"/>
  <c r="Z145" i="12"/>
  <c r="Z144" i="12"/>
  <c r="Z143" i="12"/>
  <c r="Z142" i="12"/>
  <c r="Z141" i="12"/>
  <c r="Z140" i="12"/>
  <c r="Z139" i="12"/>
  <c r="Z138" i="12"/>
  <c r="Z137" i="12"/>
  <c r="Z136" i="12"/>
  <c r="Z135" i="12"/>
  <c r="Z134" i="12"/>
  <c r="Z133" i="12"/>
  <c r="Z132" i="12"/>
  <c r="Z131" i="12"/>
  <c r="Z130" i="12"/>
  <c r="Z129" i="12"/>
  <c r="Z128" i="12"/>
  <c r="Z127" i="12"/>
  <c r="Z126" i="12"/>
  <c r="Z125" i="12"/>
  <c r="Z124" i="12"/>
  <c r="Z123" i="12"/>
  <c r="Z122" i="12"/>
  <c r="Z121" i="12"/>
  <c r="Z120" i="12"/>
  <c r="Z119" i="12"/>
  <c r="Z118" i="12"/>
  <c r="Z117" i="12"/>
  <c r="Z116" i="12"/>
  <c r="Z115" i="12"/>
  <c r="Z114" i="12"/>
  <c r="Z113" i="12"/>
  <c r="Z112" i="12"/>
  <c r="Z111" i="12"/>
  <c r="Z110" i="12"/>
  <c r="Z109" i="12"/>
  <c r="Z108" i="12"/>
  <c r="Z107" i="12"/>
  <c r="Z106" i="12"/>
  <c r="Z105" i="12"/>
  <c r="Z104" i="12"/>
  <c r="Z103" i="12"/>
  <c r="Z102" i="12"/>
  <c r="Z101" i="12"/>
  <c r="Z100" i="12"/>
  <c r="Z99" i="12"/>
  <c r="Z98" i="12"/>
  <c r="Z97" i="12"/>
  <c r="Z96" i="12"/>
  <c r="Z95" i="12"/>
  <c r="Z94" i="12"/>
  <c r="Z93" i="12"/>
  <c r="Z92" i="12"/>
  <c r="Z91" i="12"/>
  <c r="Z90" i="12"/>
  <c r="Z89" i="12"/>
  <c r="Z88" i="12"/>
  <c r="Z87" i="12"/>
  <c r="Z86" i="12"/>
  <c r="Z85" i="12"/>
  <c r="Z84" i="12"/>
  <c r="Z83" i="12"/>
  <c r="Z82" i="12"/>
  <c r="Z81" i="12"/>
  <c r="Z80" i="12"/>
  <c r="Z79" i="12"/>
  <c r="Z78" i="12"/>
  <c r="Z77" i="12"/>
  <c r="Z76" i="12"/>
  <c r="Z75" i="12"/>
  <c r="Z74" i="12"/>
  <c r="Z73" i="12"/>
  <c r="Z72" i="12"/>
  <c r="Z71" i="12"/>
  <c r="Z70" i="12"/>
  <c r="Z69" i="12"/>
  <c r="Z68" i="12"/>
  <c r="Z67" i="12"/>
  <c r="Z66" i="12"/>
  <c r="Z65" i="12"/>
  <c r="Z64" i="12"/>
  <c r="Z63" i="12"/>
  <c r="Z62" i="12"/>
  <c r="Z61" i="12"/>
  <c r="Z60" i="12"/>
  <c r="Z59" i="12"/>
  <c r="Z56" i="12"/>
  <c r="Z52" i="12"/>
  <c r="Z51" i="12"/>
  <c r="Z50" i="12"/>
  <c r="Z49" i="12"/>
  <c r="Z48" i="12"/>
  <c r="Z47" i="12"/>
  <c r="Z46" i="12"/>
  <c r="Z45" i="12"/>
  <c r="Z44" i="12"/>
  <c r="Z43" i="12"/>
  <c r="Z42" i="12"/>
  <c r="Z41" i="12"/>
  <c r="Z40" i="12"/>
  <c r="Z38" i="12"/>
  <c r="Z37" i="12"/>
  <c r="Z36" i="12"/>
  <c r="Z35" i="12"/>
  <c r="Z34" i="12"/>
  <c r="Z33" i="12"/>
  <c r="Z32" i="12"/>
  <c r="Z31" i="12"/>
  <c r="Z30" i="12"/>
  <c r="Z29" i="12"/>
  <c r="Z28" i="12"/>
  <c r="Z27" i="12"/>
  <c r="Z26" i="12"/>
  <c r="Z25" i="12"/>
  <c r="Z24" i="12"/>
  <c r="Z23" i="12"/>
  <c r="Z22" i="12"/>
  <c r="Z21" i="12"/>
  <c r="Z20" i="12"/>
  <c r="Z19" i="12"/>
  <c r="Z18" i="12"/>
  <c r="Z17" i="12"/>
  <c r="Z16" i="12"/>
  <c r="Z15" i="12"/>
  <c r="Z14" i="12"/>
  <c r="Z13" i="12"/>
  <c r="Z12" i="12"/>
  <c r="Z11" i="12"/>
  <c r="Z10" i="12"/>
  <c r="Z9" i="12"/>
  <c r="Z8" i="12"/>
  <c r="Z7" i="12"/>
  <c r="Z6" i="12"/>
  <c r="Z5" i="12"/>
  <c r="Z4" i="12"/>
  <c r="Z3" i="12"/>
  <c r="Z2" i="12"/>
  <c r="Z236" i="12" s="1"/>
  <c r="J239" i="12" l="1"/>
  <c r="J242" i="12" s="1"/>
  <c r="C19" i="29"/>
  <c r="L252" i="12"/>
  <c r="M252" i="12"/>
  <c r="W248" i="12"/>
  <c r="Q252" i="12"/>
  <c r="Q242" i="12"/>
  <c r="T252" i="12"/>
  <c r="T242" i="12"/>
  <c r="J252" i="12"/>
  <c r="K252" i="12"/>
  <c r="L242" i="12"/>
  <c r="O242" i="12"/>
  <c r="O252" i="12"/>
  <c r="S242" i="12"/>
  <c r="S252" i="12"/>
  <c r="I239" i="12"/>
  <c r="N252" i="12"/>
  <c r="R252" i="12"/>
  <c r="V252" i="12"/>
  <c r="P252" i="12"/>
  <c r="W239" i="12" l="1"/>
  <c r="W242" i="12"/>
  <c r="W252" i="12"/>
  <c r="T216" i="11" l="1"/>
  <c r="S216" i="11"/>
  <c r="R216" i="11"/>
  <c r="Q216" i="11"/>
  <c r="P216" i="11"/>
  <c r="O216" i="11"/>
  <c r="N216" i="11"/>
  <c r="M216" i="11"/>
  <c r="L216" i="11"/>
  <c r="K216" i="11"/>
  <c r="J216" i="11"/>
  <c r="I216" i="11"/>
  <c r="H216" i="11"/>
  <c r="G216" i="11"/>
  <c r="V203" i="11"/>
  <c r="U203" i="11"/>
  <c r="S208" i="11" s="1"/>
  <c r="S211" i="11" s="1"/>
  <c r="T203" i="11"/>
  <c r="R208" i="11" s="1"/>
  <c r="R211" i="11" s="1"/>
  <c r="S203" i="11"/>
  <c r="S204" i="11" s="1"/>
  <c r="R203" i="11"/>
  <c r="R204" i="11" s="1"/>
  <c r="Q203" i="11"/>
  <c r="Q208" i="11" s="1"/>
  <c r="Q211" i="11" s="1"/>
  <c r="P203" i="11"/>
  <c r="P208" i="11" s="1"/>
  <c r="P211" i="11" s="1"/>
  <c r="O203" i="11"/>
  <c r="O208" i="11" s="1"/>
  <c r="O211" i="11" s="1"/>
  <c r="N203" i="11"/>
  <c r="N208" i="11" s="1"/>
  <c r="N211" i="11" s="1"/>
  <c r="M203" i="11"/>
  <c r="M208" i="11" s="1"/>
  <c r="M211" i="11" s="1"/>
  <c r="L203" i="11"/>
  <c r="L208" i="11" s="1"/>
  <c r="L211" i="11" s="1"/>
  <c r="K203" i="11"/>
  <c r="K208" i="11" s="1"/>
  <c r="K211" i="11" s="1"/>
  <c r="J203" i="11"/>
  <c r="J208" i="11" s="1"/>
  <c r="I203" i="11"/>
  <c r="I208" i="11" s="1"/>
  <c r="H203" i="11"/>
  <c r="H208" i="11" s="1"/>
  <c r="I211" i="11" s="1"/>
  <c r="G208" i="11"/>
  <c r="J218" i="11" l="1"/>
  <c r="N218" i="11"/>
  <c r="R218" i="11"/>
  <c r="H218" i="11"/>
  <c r="L218" i="11"/>
  <c r="P218" i="11"/>
  <c r="I218" i="11"/>
  <c r="M218" i="11"/>
  <c r="Q218" i="11"/>
  <c r="G211" i="11"/>
  <c r="T211" i="11" s="1"/>
  <c r="T208" i="11"/>
  <c r="T218" i="11" s="1"/>
  <c r="G218" i="11"/>
  <c r="K218" i="11"/>
  <c r="O218" i="11"/>
  <c r="S218" i="11"/>
  <c r="W223" i="10" l="1"/>
  <c r="V223" i="10"/>
  <c r="U223" i="10"/>
  <c r="T223" i="10"/>
  <c r="S223" i="10"/>
  <c r="R223" i="10"/>
  <c r="Q223" i="10"/>
  <c r="P223" i="10"/>
  <c r="O223" i="10"/>
  <c r="N223" i="10"/>
  <c r="M223" i="10"/>
  <c r="L223" i="10"/>
  <c r="K223" i="10"/>
  <c r="J223" i="10"/>
  <c r="X222" i="10"/>
  <c r="X221" i="10"/>
  <c r="X220" i="10"/>
  <c r="X219" i="10"/>
  <c r="T21" i="29"/>
  <c r="T209" i="10"/>
  <c r="I209" i="10"/>
  <c r="I215" i="10" s="1"/>
  <c r="Z208" i="10"/>
  <c r="Z207" i="10"/>
  <c r="Z206" i="10"/>
  <c r="Z205" i="10"/>
  <c r="Z204" i="10"/>
  <c r="Z203" i="10"/>
  <c r="Z202" i="10"/>
  <c r="Z201" i="10"/>
  <c r="Z200" i="10"/>
  <c r="Z199" i="10"/>
  <c r="Z198" i="10"/>
  <c r="Z197" i="10"/>
  <c r="Z196" i="10"/>
  <c r="Z195" i="10"/>
  <c r="Z194" i="10"/>
  <c r="Z193" i="10"/>
  <c r="Z192" i="10"/>
  <c r="Z191" i="10"/>
  <c r="Z190" i="10"/>
  <c r="Z189" i="10"/>
  <c r="Z188" i="10"/>
  <c r="Z187" i="10"/>
  <c r="Z186" i="10"/>
  <c r="Z185" i="10"/>
  <c r="Z184" i="10"/>
  <c r="Z183" i="10"/>
  <c r="Z182" i="10"/>
  <c r="Z181" i="10"/>
  <c r="Z180" i="10"/>
  <c r="Z179" i="10"/>
  <c r="Z178" i="10"/>
  <c r="Z177" i="10"/>
  <c r="Z176" i="10"/>
  <c r="Z175" i="10"/>
  <c r="Z174" i="10"/>
  <c r="Z173" i="10"/>
  <c r="Z172" i="10"/>
  <c r="Z171" i="10"/>
  <c r="Z170" i="10"/>
  <c r="Z169" i="10"/>
  <c r="Z168" i="10"/>
  <c r="Z167" i="10"/>
  <c r="Z166" i="10"/>
  <c r="Z165" i="10"/>
  <c r="Z164" i="10"/>
  <c r="Z163" i="10"/>
  <c r="Z162" i="10"/>
  <c r="Z161" i="10"/>
  <c r="Z160" i="10"/>
  <c r="Z159" i="10"/>
  <c r="Z158" i="10"/>
  <c r="Z157" i="10"/>
  <c r="Z156" i="10"/>
  <c r="Z155" i="10"/>
  <c r="Z154" i="10"/>
  <c r="Z153" i="10"/>
  <c r="Z152" i="10"/>
  <c r="Z151" i="10"/>
  <c r="Z150" i="10"/>
  <c r="Z149" i="10"/>
  <c r="Z148" i="10"/>
  <c r="Z147" i="10"/>
  <c r="Z146" i="10"/>
  <c r="Z145" i="10"/>
  <c r="Z144" i="10"/>
  <c r="Z143" i="10"/>
  <c r="Z142" i="10"/>
  <c r="Z141" i="10"/>
  <c r="Z140" i="10"/>
  <c r="Z139" i="10"/>
  <c r="Z138" i="10"/>
  <c r="Z137" i="10"/>
  <c r="Z136" i="10"/>
  <c r="Z135" i="10"/>
  <c r="Z134" i="10"/>
  <c r="Z133" i="10"/>
  <c r="Z132" i="10"/>
  <c r="Z131" i="10"/>
  <c r="Z130" i="10"/>
  <c r="Z129" i="10"/>
  <c r="Z128" i="10"/>
  <c r="Z127" i="10"/>
  <c r="Z126" i="10"/>
  <c r="Z125" i="10"/>
  <c r="Z124" i="10"/>
  <c r="Z123" i="10"/>
  <c r="Z122" i="10"/>
  <c r="Z121" i="10"/>
  <c r="Z120" i="10"/>
  <c r="Z119" i="10"/>
  <c r="Z118" i="10"/>
  <c r="Z117" i="10"/>
  <c r="Z116" i="10"/>
  <c r="Z115" i="10"/>
  <c r="Z114" i="10"/>
  <c r="Z113" i="10"/>
  <c r="Z112" i="10"/>
  <c r="Z111" i="10"/>
  <c r="Z110" i="10"/>
  <c r="Z109" i="10"/>
  <c r="Z108" i="10"/>
  <c r="Z107" i="10"/>
  <c r="Z106" i="10"/>
  <c r="Z105" i="10"/>
  <c r="Z104" i="10"/>
  <c r="Z103" i="10"/>
  <c r="Z102" i="10"/>
  <c r="Z101" i="10"/>
  <c r="Z100" i="10"/>
  <c r="Z99" i="10"/>
  <c r="Z98" i="10"/>
  <c r="Z97" i="10"/>
  <c r="Z96" i="10"/>
  <c r="Z95" i="10"/>
  <c r="Z94" i="10"/>
  <c r="Z93" i="10"/>
  <c r="Z92" i="10"/>
  <c r="Z91" i="10"/>
  <c r="Z90" i="10"/>
  <c r="Z89" i="10"/>
  <c r="Z88" i="10"/>
  <c r="Z87" i="10"/>
  <c r="Z86" i="10"/>
  <c r="Z85" i="10"/>
  <c r="Z84" i="10"/>
  <c r="Z83" i="10"/>
  <c r="Z82" i="10"/>
  <c r="Z81" i="10"/>
  <c r="Z80" i="10"/>
  <c r="Z79" i="10"/>
  <c r="Z78" i="10"/>
  <c r="Z77" i="10"/>
  <c r="Z76" i="10"/>
  <c r="Z75" i="10"/>
  <c r="Z74" i="10"/>
  <c r="Z73" i="10"/>
  <c r="Z72" i="10"/>
  <c r="Z71" i="10"/>
  <c r="Z70" i="10"/>
  <c r="Z69" i="10"/>
  <c r="Z68" i="10"/>
  <c r="Z67" i="10"/>
  <c r="Z66" i="10"/>
  <c r="Z65" i="10"/>
  <c r="Z64" i="10"/>
  <c r="Z63" i="10"/>
  <c r="Z62" i="10"/>
  <c r="Z61" i="10"/>
  <c r="Z60" i="10"/>
  <c r="Z59" i="10"/>
  <c r="Z58" i="10"/>
  <c r="Z57" i="10"/>
  <c r="Z56" i="10"/>
  <c r="Z55" i="10"/>
  <c r="Z54" i="10"/>
  <c r="Z53" i="10"/>
  <c r="Z52" i="10"/>
  <c r="Z51" i="10"/>
  <c r="Z50" i="10"/>
  <c r="Z49" i="10"/>
  <c r="Z48" i="10"/>
  <c r="Z47" i="10"/>
  <c r="Z46" i="10"/>
  <c r="Z45" i="10"/>
  <c r="Z44" i="10"/>
  <c r="Z43" i="10"/>
  <c r="Z42" i="10"/>
  <c r="Z41" i="10"/>
  <c r="Z40" i="10"/>
  <c r="Z39" i="10"/>
  <c r="Z38" i="10"/>
  <c r="Z37" i="10"/>
  <c r="Z36" i="10"/>
  <c r="Z35" i="10"/>
  <c r="Z34" i="10"/>
  <c r="Z33" i="10"/>
  <c r="Z32" i="10"/>
  <c r="Z31" i="10"/>
  <c r="Z30" i="10"/>
  <c r="Z29" i="10"/>
  <c r="Z28" i="10"/>
  <c r="Z27" i="10"/>
  <c r="Z26" i="10"/>
  <c r="Z25" i="10"/>
  <c r="Z24" i="10"/>
  <c r="Z23" i="10"/>
  <c r="Z22" i="10"/>
  <c r="Z21" i="10"/>
  <c r="Z20" i="10"/>
  <c r="Z19" i="10"/>
  <c r="Z18" i="10"/>
  <c r="Z17" i="10"/>
  <c r="Z16" i="10"/>
  <c r="Z15" i="10"/>
  <c r="Z14" i="10"/>
  <c r="Z13" i="10"/>
  <c r="Z12" i="10"/>
  <c r="Z11" i="10"/>
  <c r="Z10" i="10"/>
  <c r="Z9" i="10"/>
  <c r="Z8" i="10"/>
  <c r="Z7" i="10"/>
  <c r="Z6" i="10"/>
  <c r="Z5" i="10"/>
  <c r="Z4" i="10"/>
  <c r="Z3" i="10"/>
  <c r="Z2" i="10"/>
  <c r="E21" i="29" l="1"/>
  <c r="P212" i="10"/>
  <c r="AD21" i="29" s="1"/>
  <c r="I21" i="29"/>
  <c r="T212" i="10"/>
  <c r="AH21" i="29" s="1"/>
  <c r="M21" i="29"/>
  <c r="F21" i="29"/>
  <c r="Q212" i="10"/>
  <c r="AE21" i="29" s="1"/>
  <c r="J21" i="29"/>
  <c r="U212" i="10"/>
  <c r="U215" i="10" s="1"/>
  <c r="BA21" i="29" s="1"/>
  <c r="N21" i="29"/>
  <c r="W212" i="10"/>
  <c r="U21" i="29"/>
  <c r="N212" i="10"/>
  <c r="AB21" i="29" s="1"/>
  <c r="G21" i="29"/>
  <c r="R212" i="10"/>
  <c r="AF21" i="29" s="1"/>
  <c r="K21" i="29"/>
  <c r="O21" i="29"/>
  <c r="Y21" i="29"/>
  <c r="D21" i="29"/>
  <c r="O212" i="10"/>
  <c r="AC21" i="29" s="1"/>
  <c r="H21" i="29"/>
  <c r="S212" i="10"/>
  <c r="AG21" i="29" s="1"/>
  <c r="L21" i="29"/>
  <c r="W210" i="10"/>
  <c r="P21" i="29"/>
  <c r="C21" i="29"/>
  <c r="V21" i="29"/>
  <c r="T227" i="10"/>
  <c r="T215" i="10"/>
  <c r="Q215" i="10"/>
  <c r="AW21" i="29" s="1"/>
  <c r="Q227" i="10"/>
  <c r="I212" i="10"/>
  <c r="S215" i="10" l="1"/>
  <c r="AY21" i="29" s="1"/>
  <c r="S227" i="10"/>
  <c r="R227" i="10"/>
  <c r="R215" i="10"/>
  <c r="AX21" i="29" s="1"/>
  <c r="P227" i="10"/>
  <c r="O227" i="10"/>
  <c r="O215" i="10"/>
  <c r="AU21" i="29" s="1"/>
  <c r="N227" i="10"/>
  <c r="N215" i="10"/>
  <c r="AT21" i="29" s="1"/>
  <c r="K227" i="10"/>
  <c r="P215" i="10"/>
  <c r="AV21" i="29" s="1"/>
  <c r="L215" i="10"/>
  <c r="AI21" i="29"/>
  <c r="U227" i="10"/>
  <c r="M227" i="10"/>
  <c r="AA21" i="29"/>
  <c r="X212" i="10"/>
  <c r="AN21" i="29" s="1"/>
  <c r="X21" i="29"/>
  <c r="W215" i="10"/>
  <c r="BE21" i="29" s="1"/>
  <c r="AM21" i="29"/>
  <c r="W227" i="10"/>
  <c r="L227" i="10"/>
  <c r="Z21" i="29"/>
  <c r="J215" i="10"/>
  <c r="X215" i="10" s="1"/>
  <c r="J227" i="10"/>
  <c r="AQ21" i="29" l="1"/>
  <c r="X227" i="10"/>
  <c r="AP21" i="29"/>
  <c r="W209" i="9"/>
  <c r="V209" i="9"/>
  <c r="V213" i="9" s="1"/>
  <c r="U209" i="9"/>
  <c r="T209" i="9"/>
  <c r="S209" i="9"/>
  <c r="R209" i="9"/>
  <c r="Q209" i="9"/>
  <c r="P209" i="9"/>
  <c r="O209" i="9"/>
  <c r="N209" i="9"/>
  <c r="M209" i="9"/>
  <c r="L209" i="9"/>
  <c r="K209" i="9"/>
  <c r="J209" i="9"/>
  <c r="X208" i="9"/>
  <c r="X207" i="9"/>
  <c r="X209" i="9" s="1"/>
  <c r="AB197" i="9"/>
  <c r="Y200" i="9" s="1"/>
  <c r="Y203" i="9" s="1"/>
  <c r="AA197" i="9"/>
  <c r="Z197" i="9"/>
  <c r="W200" i="9" s="1"/>
  <c r="W203" i="9" s="1"/>
  <c r="Y197" i="9"/>
  <c r="V200" i="9" s="1"/>
  <c r="V203" i="9" s="1"/>
  <c r="X197" i="9"/>
  <c r="W197" i="9"/>
  <c r="W198" i="9" s="1"/>
  <c r="V197" i="9"/>
  <c r="V198" i="9" s="1"/>
  <c r="U197" i="9"/>
  <c r="U200" i="9" s="1"/>
  <c r="T197" i="9"/>
  <c r="T200" i="9" s="1"/>
  <c r="T213" i="9" s="1"/>
  <c r="S197" i="9"/>
  <c r="S200" i="9" s="1"/>
  <c r="R197" i="9"/>
  <c r="R200" i="9" s="1"/>
  <c r="Q197" i="9"/>
  <c r="Q200" i="9" s="1"/>
  <c r="P197" i="9"/>
  <c r="P200" i="9" s="1"/>
  <c r="P213" i="9" s="1"/>
  <c r="O197" i="9"/>
  <c r="O200" i="9" s="1"/>
  <c r="N197" i="9"/>
  <c r="N200" i="9" s="1"/>
  <c r="M197" i="9"/>
  <c r="M200" i="9" s="1"/>
  <c r="M213" i="9" s="1"/>
  <c r="L197" i="9"/>
  <c r="L200" i="9" s="1"/>
  <c r="L213" i="9" s="1"/>
  <c r="K197" i="9"/>
  <c r="K200" i="9" s="1"/>
  <c r="J197" i="9"/>
  <c r="J200" i="9" s="1"/>
  <c r="I197" i="9"/>
  <c r="I203" i="9" s="1"/>
  <c r="AC196" i="9"/>
  <c r="AC195" i="9"/>
  <c r="AC194" i="9"/>
  <c r="AC193" i="9"/>
  <c r="AC192" i="9"/>
  <c r="AC191" i="9"/>
  <c r="AC190" i="9"/>
  <c r="AC189" i="9"/>
  <c r="AC188" i="9"/>
  <c r="AC187" i="9"/>
  <c r="AC186" i="9"/>
  <c r="AC185" i="9"/>
  <c r="AC184" i="9"/>
  <c r="AC183" i="9"/>
  <c r="AC182" i="9"/>
  <c r="AC181" i="9"/>
  <c r="AC180" i="9"/>
  <c r="AC179" i="9"/>
  <c r="AC178" i="9"/>
  <c r="AC177" i="9"/>
  <c r="AC176" i="9"/>
  <c r="AC175" i="9"/>
  <c r="AC174" i="9"/>
  <c r="AC173" i="9"/>
  <c r="AC172" i="9"/>
  <c r="AC171" i="9"/>
  <c r="AC170" i="9"/>
  <c r="AC169" i="9"/>
  <c r="AC168" i="9"/>
  <c r="AC167" i="9"/>
  <c r="AC166" i="9"/>
  <c r="AC165" i="9"/>
  <c r="AC164" i="9"/>
  <c r="AC163" i="9"/>
  <c r="AC162" i="9"/>
  <c r="AC161" i="9"/>
  <c r="AC160" i="9"/>
  <c r="AC159" i="9"/>
  <c r="AC158" i="9"/>
  <c r="AC157" i="9"/>
  <c r="AC156" i="9"/>
  <c r="AC155" i="9"/>
  <c r="AC154" i="9"/>
  <c r="AC153" i="9"/>
  <c r="AC152" i="9"/>
  <c r="AC151" i="9"/>
  <c r="AC150" i="9"/>
  <c r="AC149" i="9"/>
  <c r="AC148" i="9"/>
  <c r="AC147" i="9"/>
  <c r="AC146" i="9"/>
  <c r="AC145" i="9"/>
  <c r="AC144" i="9"/>
  <c r="AC143" i="9"/>
  <c r="AC142" i="9"/>
  <c r="AC141" i="9"/>
  <c r="AC140" i="9"/>
  <c r="AC139" i="9"/>
  <c r="AC138" i="9"/>
  <c r="AC137" i="9"/>
  <c r="AC136" i="9"/>
  <c r="AC135" i="9"/>
  <c r="AC134" i="9"/>
  <c r="AC133" i="9"/>
  <c r="AC132" i="9"/>
  <c r="AC131" i="9"/>
  <c r="AC130" i="9"/>
  <c r="AC129" i="9"/>
  <c r="AC128" i="9"/>
  <c r="AC127" i="9"/>
  <c r="AC126" i="9"/>
  <c r="AC125" i="9"/>
  <c r="AC124" i="9"/>
  <c r="AC123" i="9"/>
  <c r="AC122" i="9"/>
  <c r="AC121" i="9"/>
  <c r="AC120" i="9"/>
  <c r="AC119" i="9"/>
  <c r="AC118" i="9"/>
  <c r="AC117" i="9"/>
  <c r="AC116" i="9"/>
  <c r="AC115" i="9"/>
  <c r="AC114" i="9"/>
  <c r="AC113" i="9"/>
  <c r="AC112" i="9"/>
  <c r="AC111" i="9"/>
  <c r="AC110" i="9"/>
  <c r="AC109" i="9"/>
  <c r="AC108" i="9"/>
  <c r="AC107" i="9"/>
  <c r="AC106" i="9"/>
  <c r="AC105" i="9"/>
  <c r="AC104" i="9"/>
  <c r="AC103" i="9"/>
  <c r="AC102" i="9"/>
  <c r="AC101" i="9"/>
  <c r="AC100" i="9"/>
  <c r="AC99" i="9"/>
  <c r="AC98" i="9"/>
  <c r="AC97" i="9"/>
  <c r="AC96" i="9"/>
  <c r="AC95" i="9"/>
  <c r="AC94" i="9"/>
  <c r="AC93" i="9"/>
  <c r="AC92" i="9"/>
  <c r="AC91" i="9"/>
  <c r="AC90" i="9"/>
  <c r="AC89" i="9"/>
  <c r="AC88" i="9"/>
  <c r="AC87" i="9"/>
  <c r="AC86" i="9"/>
  <c r="AC85" i="9"/>
  <c r="AC84" i="9"/>
  <c r="AC83" i="9"/>
  <c r="AC82" i="9"/>
  <c r="AC81" i="9"/>
  <c r="AC80" i="9"/>
  <c r="AC79" i="9"/>
  <c r="AC78" i="9"/>
  <c r="AC77" i="9"/>
  <c r="AC76" i="9"/>
  <c r="AC75" i="9"/>
  <c r="AC74" i="9"/>
  <c r="AC73" i="9"/>
  <c r="AC72" i="9"/>
  <c r="AC71" i="9"/>
  <c r="AC70" i="9"/>
  <c r="AC69" i="9"/>
  <c r="AC68" i="9"/>
  <c r="AC67" i="9"/>
  <c r="AC66" i="9"/>
  <c r="AC65" i="9"/>
  <c r="AC64" i="9"/>
  <c r="AC63" i="9"/>
  <c r="AC62" i="9"/>
  <c r="AC61" i="9"/>
  <c r="AC60" i="9"/>
  <c r="AC59" i="9"/>
  <c r="AC58" i="9"/>
  <c r="AC57" i="9"/>
  <c r="AC56" i="9"/>
  <c r="AC55" i="9"/>
  <c r="AC54" i="9"/>
  <c r="AC53" i="9"/>
  <c r="AC52" i="9"/>
  <c r="AC51" i="9"/>
  <c r="AC50" i="9"/>
  <c r="AC49" i="9"/>
  <c r="AC48" i="9"/>
  <c r="AC47" i="9"/>
  <c r="AC46" i="9"/>
  <c r="AC45" i="9"/>
  <c r="AC44" i="9"/>
  <c r="AC43" i="9"/>
  <c r="AC42" i="9"/>
  <c r="AC41" i="9"/>
  <c r="AC40" i="9"/>
  <c r="AC39" i="9"/>
  <c r="AC38" i="9"/>
  <c r="AC37" i="9"/>
  <c r="AC36" i="9"/>
  <c r="AC35" i="9"/>
  <c r="AC34" i="9"/>
  <c r="AC33" i="9"/>
  <c r="AC32" i="9"/>
  <c r="AC31" i="9"/>
  <c r="AC30" i="9"/>
  <c r="AC29" i="9"/>
  <c r="AC28" i="9"/>
  <c r="AC27" i="9"/>
  <c r="AC26" i="9"/>
  <c r="AC25" i="9"/>
  <c r="AC24" i="9"/>
  <c r="AC23" i="9"/>
  <c r="AC22" i="9"/>
  <c r="AC21" i="9"/>
  <c r="AC20" i="9"/>
  <c r="AC19" i="9"/>
  <c r="AC18" i="9"/>
  <c r="AC17" i="9"/>
  <c r="AC16" i="9"/>
  <c r="AC15" i="9"/>
  <c r="AC14" i="9"/>
  <c r="AC13" i="9"/>
  <c r="AC12" i="9"/>
  <c r="AC11" i="9"/>
  <c r="AC10" i="9"/>
  <c r="AC9" i="9"/>
  <c r="AC8" i="9"/>
  <c r="AC7" i="9"/>
  <c r="AC6" i="9"/>
  <c r="AC5" i="9"/>
  <c r="AC4" i="9"/>
  <c r="AC3" i="9"/>
  <c r="AC2" i="9"/>
  <c r="BF21" i="29" l="1"/>
  <c r="AC197" i="9"/>
  <c r="W213" i="9"/>
  <c r="N213" i="9"/>
  <c r="N203" i="9"/>
  <c r="O213" i="9"/>
  <c r="O203" i="9"/>
  <c r="J203" i="9"/>
  <c r="J213" i="9"/>
  <c r="Z200" i="9"/>
  <c r="R213" i="9"/>
  <c r="R203" i="9"/>
  <c r="L203" i="9"/>
  <c r="K213" i="9"/>
  <c r="S213" i="9"/>
  <c r="S203" i="9"/>
  <c r="Q203" i="9"/>
  <c r="Q213" i="9"/>
  <c r="U203" i="9"/>
  <c r="U213" i="9"/>
  <c r="I200" i="9"/>
  <c r="P203" i="9"/>
  <c r="T203" i="9"/>
  <c r="X213" i="9" l="1"/>
  <c r="Z203" i="9"/>
  <c r="V192" i="8" l="1"/>
  <c r="W196" i="8" s="1"/>
  <c r="U192" i="8"/>
  <c r="T192" i="8"/>
  <c r="S192" i="8"/>
  <c r="R192" i="8"/>
  <c r="Q192" i="8"/>
  <c r="P192" i="8"/>
  <c r="O192" i="8"/>
  <c r="N192" i="8"/>
  <c r="M192" i="8"/>
  <c r="L192" i="8"/>
  <c r="K192" i="8"/>
  <c r="J192" i="8"/>
  <c r="W191" i="8"/>
  <c r="W192" i="8" s="1"/>
  <c r="W190" i="8"/>
  <c r="Y183" i="8"/>
  <c r="Y186" i="8" s="1"/>
  <c r="AA179" i="8"/>
  <c r="Z179" i="8"/>
  <c r="W183" i="8" s="1"/>
  <c r="W186" i="8" s="1"/>
  <c r="Y179" i="8"/>
  <c r="V183" i="8" s="1"/>
  <c r="V186" i="8" s="1"/>
  <c r="X179" i="8"/>
  <c r="W179" i="8"/>
  <c r="V179" i="8"/>
  <c r="U179" i="8"/>
  <c r="U183" i="8" s="1"/>
  <c r="U186" i="8" s="1"/>
  <c r="T179" i="8"/>
  <c r="T183" i="8" s="1"/>
  <c r="S179" i="8"/>
  <c r="S183" i="8" s="1"/>
  <c r="R179" i="8"/>
  <c r="R183" i="8" s="1"/>
  <c r="Q179" i="8"/>
  <c r="Q183" i="8" s="1"/>
  <c r="P179" i="8"/>
  <c r="P183" i="8" s="1"/>
  <c r="O179" i="8"/>
  <c r="O183" i="8" s="1"/>
  <c r="N179" i="8"/>
  <c r="N183" i="8" s="1"/>
  <c r="M179" i="8"/>
  <c r="M183" i="8" s="1"/>
  <c r="M196" i="8" s="1"/>
  <c r="L179" i="8"/>
  <c r="L183" i="8" s="1"/>
  <c r="L196" i="8" s="1"/>
  <c r="K179" i="8"/>
  <c r="K183" i="8" s="1"/>
  <c r="J179" i="8"/>
  <c r="AC179" i="8" s="1"/>
  <c r="I183" i="8"/>
  <c r="AC177" i="8"/>
  <c r="AC176" i="8"/>
  <c r="AC175" i="8"/>
  <c r="AC174" i="8"/>
  <c r="AC173" i="8"/>
  <c r="AC172" i="8"/>
  <c r="AC171" i="8"/>
  <c r="AC170" i="8"/>
  <c r="AC169" i="8"/>
  <c r="AC168" i="8"/>
  <c r="AC167" i="8"/>
  <c r="AC166" i="8"/>
  <c r="AC165" i="8"/>
  <c r="AC164" i="8"/>
  <c r="AC163" i="8"/>
  <c r="AC162" i="8"/>
  <c r="AC161" i="8"/>
  <c r="AC160" i="8"/>
  <c r="AC159" i="8"/>
  <c r="AC158" i="8"/>
  <c r="AC157" i="8"/>
  <c r="AC156" i="8"/>
  <c r="AC155" i="8"/>
  <c r="AC154" i="8"/>
  <c r="AC153" i="8"/>
  <c r="AC152" i="8"/>
  <c r="AC151" i="8"/>
  <c r="AC150" i="8"/>
  <c r="AC149" i="8"/>
  <c r="AC148" i="8"/>
  <c r="AC147" i="8"/>
  <c r="AC146" i="8"/>
  <c r="AC145" i="8"/>
  <c r="AC144" i="8"/>
  <c r="AC143" i="8"/>
  <c r="AC142" i="8"/>
  <c r="AC141" i="8"/>
  <c r="AC140" i="8"/>
  <c r="AC139" i="8"/>
  <c r="AC138" i="8"/>
  <c r="AC137" i="8"/>
  <c r="AC136" i="8"/>
  <c r="AC135" i="8"/>
  <c r="AC134" i="8"/>
  <c r="AC133" i="8"/>
  <c r="AC132" i="8"/>
  <c r="AC131" i="8"/>
  <c r="AC130" i="8"/>
  <c r="AC129" i="8"/>
  <c r="AC128" i="8"/>
  <c r="AC127" i="8"/>
  <c r="AC126" i="8"/>
  <c r="AC125" i="8"/>
  <c r="AC124" i="8"/>
  <c r="AC123" i="8"/>
  <c r="AC122" i="8"/>
  <c r="AC121" i="8"/>
  <c r="AC120" i="8"/>
  <c r="AC119" i="8"/>
  <c r="AC118" i="8"/>
  <c r="AC117" i="8"/>
  <c r="AC116" i="8"/>
  <c r="AC115" i="8"/>
  <c r="AC114" i="8"/>
  <c r="AC113" i="8"/>
  <c r="AC112" i="8"/>
  <c r="AC111" i="8"/>
  <c r="AC110" i="8"/>
  <c r="AC109" i="8"/>
  <c r="AC108" i="8"/>
  <c r="AC107" i="8"/>
  <c r="AC106" i="8"/>
  <c r="AC105" i="8"/>
  <c r="AC104" i="8"/>
  <c r="AC103" i="8"/>
  <c r="AC102" i="8"/>
  <c r="AC101" i="8"/>
  <c r="AC100" i="8"/>
  <c r="AC99" i="8"/>
  <c r="AC98" i="8"/>
  <c r="AC97" i="8"/>
  <c r="AC96" i="8"/>
  <c r="AC95" i="8"/>
  <c r="AC94" i="8"/>
  <c r="AC93" i="8"/>
  <c r="AC92" i="8"/>
  <c r="AC91" i="8"/>
  <c r="AC90" i="8"/>
  <c r="AC89" i="8"/>
  <c r="AC88" i="8"/>
  <c r="AC87" i="8"/>
  <c r="AC86" i="8"/>
  <c r="AC85" i="8"/>
  <c r="AC84" i="8"/>
  <c r="AC83" i="8"/>
  <c r="AC82" i="8"/>
  <c r="AC81" i="8"/>
  <c r="AC80" i="8"/>
  <c r="AC79" i="8"/>
  <c r="AC78" i="8"/>
  <c r="AC77" i="8"/>
  <c r="AC76" i="8"/>
  <c r="AC75" i="8"/>
  <c r="AC74" i="8"/>
  <c r="AC73" i="8"/>
  <c r="AC72" i="8"/>
  <c r="AC71" i="8"/>
  <c r="AC70" i="8"/>
  <c r="AC69" i="8"/>
  <c r="AC68" i="8"/>
  <c r="AC67" i="8"/>
  <c r="AC66" i="8"/>
  <c r="AC65" i="8"/>
  <c r="AC64" i="8"/>
  <c r="AC63" i="8"/>
  <c r="AC62" i="8"/>
  <c r="AC61" i="8"/>
  <c r="AC60" i="8"/>
  <c r="AC59" i="8"/>
  <c r="AC58" i="8"/>
  <c r="AC57" i="8"/>
  <c r="AC56" i="8"/>
  <c r="AC55" i="8"/>
  <c r="AC54" i="8"/>
  <c r="AC53" i="8"/>
  <c r="AC52" i="8"/>
  <c r="AC51" i="8"/>
  <c r="AC50" i="8"/>
  <c r="AC49" i="8"/>
  <c r="AC48" i="8"/>
  <c r="AC47" i="8"/>
  <c r="AC46" i="8"/>
  <c r="AC45" i="8"/>
  <c r="AC43" i="8"/>
  <c r="AC42" i="8"/>
  <c r="AC41" i="8"/>
  <c r="AC40" i="8"/>
  <c r="AC39" i="8"/>
  <c r="AC38" i="8"/>
  <c r="AC37" i="8"/>
  <c r="AC36" i="8"/>
  <c r="AC35" i="8"/>
  <c r="AC34" i="8"/>
  <c r="AC33" i="8"/>
  <c r="AC32" i="8"/>
  <c r="AC31" i="8"/>
  <c r="AC30" i="8"/>
  <c r="AC29" i="8"/>
  <c r="AC28" i="8"/>
  <c r="AC27" i="8"/>
  <c r="AC25" i="8"/>
  <c r="AC23" i="8"/>
  <c r="AC21" i="8"/>
  <c r="AC19" i="8"/>
  <c r="AC17" i="8"/>
  <c r="AC16" i="8"/>
  <c r="AC15" i="8"/>
  <c r="AC14" i="8"/>
  <c r="AC13" i="8"/>
  <c r="AC12" i="8"/>
  <c r="AC11" i="8"/>
  <c r="AC10" i="8"/>
  <c r="AC9" i="8"/>
  <c r="AC8" i="8"/>
  <c r="AC7" i="8"/>
  <c r="AC6" i="8"/>
  <c r="AC5" i="8"/>
  <c r="AC4" i="8"/>
  <c r="AC3" i="8"/>
  <c r="AC2" i="8"/>
  <c r="Q196" i="8" l="1"/>
  <c r="Q186" i="8"/>
  <c r="N196" i="8"/>
  <c r="N186" i="8"/>
  <c r="R196" i="8"/>
  <c r="R186" i="8"/>
  <c r="L186" i="8"/>
  <c r="K196" i="8"/>
  <c r="O196" i="8"/>
  <c r="O186" i="8"/>
  <c r="S196" i="8"/>
  <c r="S186" i="8"/>
  <c r="P196" i="8"/>
  <c r="P186" i="8"/>
  <c r="T196" i="8"/>
  <c r="T186" i="8"/>
  <c r="J183" i="8"/>
  <c r="I186" i="8"/>
  <c r="J196" i="8" l="1"/>
  <c r="X196" i="8" s="1"/>
  <c r="Z183" i="8"/>
  <c r="J186" i="8"/>
  <c r="Z186" i="8" s="1"/>
  <c r="W247" i="7" l="1"/>
  <c r="V247" i="7"/>
  <c r="U247" i="7"/>
  <c r="T247" i="7"/>
  <c r="S247" i="7"/>
  <c r="R247" i="7"/>
  <c r="Q247" i="7"/>
  <c r="P247" i="7"/>
  <c r="O247" i="7"/>
  <c r="N247" i="7"/>
  <c r="M247" i="7"/>
  <c r="L247" i="7"/>
  <c r="K247" i="7"/>
  <c r="J247" i="7"/>
  <c r="X246" i="7"/>
  <c r="X247" i="7" s="1"/>
  <c r="AB236" i="7"/>
  <c r="Y239" i="7" s="1"/>
  <c r="Y242" i="7" s="1"/>
  <c r="AA236" i="7"/>
  <c r="X239" i="7" s="1"/>
  <c r="V251" i="7" s="1"/>
  <c r="Z236" i="7"/>
  <c r="W239" i="7" s="1"/>
  <c r="W242" i="7" s="1"/>
  <c r="Y236" i="7"/>
  <c r="V239" i="7" s="1"/>
  <c r="V242" i="7" s="1"/>
  <c r="X236" i="7"/>
  <c r="W236" i="7"/>
  <c r="W237" i="7" s="1"/>
  <c r="V236" i="7"/>
  <c r="V237" i="7" s="1"/>
  <c r="U236" i="7"/>
  <c r="U239" i="7" s="1"/>
  <c r="T236" i="7"/>
  <c r="T239" i="7" s="1"/>
  <c r="T251" i="7" s="1"/>
  <c r="S236" i="7"/>
  <c r="S239" i="7" s="1"/>
  <c r="R236" i="7"/>
  <c r="R239" i="7" s="1"/>
  <c r="R251" i="7" s="1"/>
  <c r="Q236" i="7"/>
  <c r="Q239" i="7" s="1"/>
  <c r="P236" i="7"/>
  <c r="P239" i="7" s="1"/>
  <c r="P251" i="7" s="1"/>
  <c r="O236" i="7"/>
  <c r="O239" i="7" s="1"/>
  <c r="N236" i="7"/>
  <c r="N239" i="7" s="1"/>
  <c r="N251" i="7" s="1"/>
  <c r="M236" i="7"/>
  <c r="M239" i="7" s="1"/>
  <c r="M251" i="7" s="1"/>
  <c r="L236" i="7"/>
  <c r="L239" i="7" s="1"/>
  <c r="L251" i="7" s="1"/>
  <c r="K236" i="7"/>
  <c r="K239" i="7" s="1"/>
  <c r="J236" i="7"/>
  <c r="J239" i="7" s="1"/>
  <c r="I236" i="7"/>
  <c r="I242" i="7" s="1"/>
  <c r="AC235" i="7"/>
  <c r="AC234" i="7"/>
  <c r="AC233" i="7"/>
  <c r="AC232" i="7"/>
  <c r="AC231" i="7"/>
  <c r="AC230" i="7"/>
  <c r="AC229" i="7"/>
  <c r="AC228" i="7"/>
  <c r="AC227" i="7"/>
  <c r="AC226" i="7"/>
  <c r="AC225" i="7"/>
  <c r="AC224" i="7"/>
  <c r="AC223" i="7"/>
  <c r="AC222" i="7"/>
  <c r="AC221" i="7"/>
  <c r="AC220" i="7"/>
  <c r="AC219" i="7"/>
  <c r="AC218" i="7"/>
  <c r="AC217" i="7"/>
  <c r="AC216" i="7"/>
  <c r="AC215" i="7"/>
  <c r="AC214" i="7"/>
  <c r="AC213" i="7"/>
  <c r="AC212" i="7"/>
  <c r="AC211" i="7"/>
  <c r="AC210" i="7"/>
  <c r="AC209" i="7"/>
  <c r="AC208" i="7"/>
  <c r="AC207" i="7"/>
  <c r="AC206" i="7"/>
  <c r="AC205" i="7"/>
  <c r="AC204" i="7"/>
  <c r="AC203" i="7"/>
  <c r="AC202" i="7"/>
  <c r="AC201" i="7"/>
  <c r="AC200" i="7"/>
  <c r="AC199" i="7"/>
  <c r="AC198" i="7"/>
  <c r="AC197" i="7"/>
  <c r="AC196" i="7"/>
  <c r="AC195" i="7"/>
  <c r="AC194" i="7"/>
  <c r="AC193" i="7"/>
  <c r="AC192" i="7"/>
  <c r="AC191" i="7"/>
  <c r="AC190" i="7"/>
  <c r="AC189" i="7"/>
  <c r="AC188" i="7"/>
  <c r="AC187" i="7"/>
  <c r="AC186" i="7"/>
  <c r="AC185" i="7"/>
  <c r="AC184" i="7"/>
  <c r="AC183" i="7"/>
  <c r="AC182" i="7"/>
  <c r="AC181" i="7"/>
  <c r="AC180" i="7"/>
  <c r="AC179" i="7"/>
  <c r="AC178" i="7"/>
  <c r="AC177" i="7"/>
  <c r="AC176" i="7"/>
  <c r="AC175" i="7"/>
  <c r="AC174" i="7"/>
  <c r="AC173" i="7"/>
  <c r="AC172" i="7"/>
  <c r="AC171" i="7"/>
  <c r="AC170" i="7"/>
  <c r="AC169" i="7"/>
  <c r="AC168" i="7"/>
  <c r="AC167" i="7"/>
  <c r="AC166" i="7"/>
  <c r="AC165" i="7"/>
  <c r="AC164" i="7"/>
  <c r="AC163" i="7"/>
  <c r="AC162" i="7"/>
  <c r="AC161" i="7"/>
  <c r="AC160" i="7"/>
  <c r="AC159" i="7"/>
  <c r="AC158" i="7"/>
  <c r="AC157" i="7"/>
  <c r="AC156" i="7"/>
  <c r="AC155" i="7"/>
  <c r="AC154" i="7"/>
  <c r="AC153" i="7"/>
  <c r="AC152" i="7"/>
  <c r="AC151" i="7"/>
  <c r="AC150" i="7"/>
  <c r="AC149" i="7"/>
  <c r="AC148" i="7"/>
  <c r="AC147" i="7"/>
  <c r="AC146" i="7"/>
  <c r="AC145" i="7"/>
  <c r="AC144" i="7"/>
  <c r="AC143" i="7"/>
  <c r="AC142" i="7"/>
  <c r="AC141" i="7"/>
  <c r="AC140" i="7"/>
  <c r="AC139" i="7"/>
  <c r="AC138" i="7"/>
  <c r="AC137" i="7"/>
  <c r="AC136" i="7"/>
  <c r="AC135" i="7"/>
  <c r="AC134" i="7"/>
  <c r="AC133" i="7"/>
  <c r="AC132" i="7"/>
  <c r="AC131" i="7"/>
  <c r="AC130" i="7"/>
  <c r="AC129" i="7"/>
  <c r="AC128" i="7"/>
  <c r="AC127" i="7"/>
  <c r="AC126" i="7"/>
  <c r="AC125" i="7"/>
  <c r="AC124" i="7"/>
  <c r="AC123" i="7"/>
  <c r="AC122" i="7"/>
  <c r="AC121" i="7"/>
  <c r="AC120" i="7"/>
  <c r="AC119" i="7"/>
  <c r="AC118" i="7"/>
  <c r="AC117" i="7"/>
  <c r="AC116" i="7"/>
  <c r="AC115" i="7"/>
  <c r="AC114" i="7"/>
  <c r="AC113" i="7"/>
  <c r="AC112" i="7"/>
  <c r="AC111" i="7"/>
  <c r="AC110" i="7"/>
  <c r="AC109" i="7"/>
  <c r="AC108" i="7"/>
  <c r="AC107" i="7"/>
  <c r="AC106" i="7"/>
  <c r="AC105" i="7"/>
  <c r="AC104" i="7"/>
  <c r="AC103" i="7"/>
  <c r="AC102" i="7"/>
  <c r="AC101" i="7"/>
  <c r="AC100" i="7"/>
  <c r="AC99" i="7"/>
  <c r="AC98" i="7"/>
  <c r="AC97" i="7"/>
  <c r="AC96" i="7"/>
  <c r="AC95" i="7"/>
  <c r="AC94" i="7"/>
  <c r="AC93" i="7"/>
  <c r="AC92" i="7"/>
  <c r="AC91" i="7"/>
  <c r="AC90" i="7"/>
  <c r="AC89" i="7"/>
  <c r="AC88" i="7"/>
  <c r="AC87" i="7"/>
  <c r="AC86" i="7"/>
  <c r="AC85" i="7"/>
  <c r="AC84" i="7"/>
  <c r="AC83" i="7"/>
  <c r="AC82" i="7"/>
  <c r="AC81" i="7"/>
  <c r="AC80" i="7"/>
  <c r="AC79" i="7"/>
  <c r="AC78" i="7"/>
  <c r="AC77" i="7"/>
  <c r="AC76" i="7"/>
  <c r="AC75" i="7"/>
  <c r="AC74" i="7"/>
  <c r="AC73" i="7"/>
  <c r="AC72" i="7"/>
  <c r="AC71" i="7"/>
  <c r="AC70" i="7"/>
  <c r="AC69" i="7"/>
  <c r="AC68" i="7"/>
  <c r="AC67" i="7"/>
  <c r="AC66" i="7"/>
  <c r="AC65" i="7"/>
  <c r="AC64" i="7"/>
  <c r="AC63" i="7"/>
  <c r="AC62" i="7"/>
  <c r="AC61" i="7"/>
  <c r="AC60" i="7"/>
  <c r="AC59" i="7"/>
  <c r="AC58" i="7"/>
  <c r="AC57" i="7"/>
  <c r="AC56" i="7"/>
  <c r="AC55" i="7"/>
  <c r="AC54" i="7"/>
  <c r="AC53" i="7"/>
  <c r="AC52" i="7"/>
  <c r="AC51" i="7"/>
  <c r="AC50" i="7"/>
  <c r="AC49" i="7"/>
  <c r="AC48" i="7"/>
  <c r="AC47" i="7"/>
  <c r="AC46" i="7"/>
  <c r="AC45" i="7"/>
  <c r="AC44" i="7"/>
  <c r="AC43" i="7"/>
  <c r="AC42" i="7"/>
  <c r="AC41" i="7"/>
  <c r="AC40" i="7"/>
  <c r="AC39" i="7"/>
  <c r="AC38" i="7"/>
  <c r="AC37" i="7"/>
  <c r="AC36" i="7"/>
  <c r="AC35" i="7"/>
  <c r="AC34" i="7"/>
  <c r="AC33" i="7"/>
  <c r="AC32" i="7"/>
  <c r="AC31" i="7"/>
  <c r="AC30" i="7"/>
  <c r="AC29" i="7"/>
  <c r="AC28" i="7"/>
  <c r="AC27" i="7"/>
  <c r="AC26" i="7"/>
  <c r="AC25" i="7"/>
  <c r="AC24" i="7"/>
  <c r="AC23" i="7"/>
  <c r="AC22" i="7"/>
  <c r="AC21" i="7"/>
  <c r="AC20" i="7"/>
  <c r="AC19" i="7"/>
  <c r="AC18" i="7"/>
  <c r="AC17" i="7"/>
  <c r="AC16" i="7"/>
  <c r="AC15" i="7"/>
  <c r="AC14" i="7"/>
  <c r="AC13" i="7"/>
  <c r="AC12" i="7"/>
  <c r="AC11" i="7"/>
  <c r="AC10" i="7"/>
  <c r="AC9" i="7"/>
  <c r="AC8" i="7"/>
  <c r="AC7" i="7"/>
  <c r="AC6" i="7"/>
  <c r="AC5" i="7"/>
  <c r="AC4" i="7"/>
  <c r="AC3" i="7"/>
  <c r="AC2" i="7"/>
  <c r="AC236" i="7" l="1"/>
  <c r="O251" i="7"/>
  <c r="O242" i="7"/>
  <c r="Q251" i="7"/>
  <c r="Q242" i="7"/>
  <c r="U251" i="7"/>
  <c r="U242" i="7"/>
  <c r="K251" i="7"/>
  <c r="L242" i="7"/>
  <c r="S251" i="7"/>
  <c r="S242" i="7"/>
  <c r="W251" i="7"/>
  <c r="J242" i="7"/>
  <c r="J251" i="7"/>
  <c r="X251" i="7" s="1"/>
  <c r="Z239" i="7"/>
  <c r="I239" i="7"/>
  <c r="N242" i="7"/>
  <c r="R242" i="7"/>
  <c r="P242" i="7"/>
  <c r="T242" i="7"/>
  <c r="Z242" i="7" l="1"/>
  <c r="W201" i="6" l="1"/>
  <c r="V201" i="6"/>
  <c r="U201" i="6"/>
  <c r="T201" i="6"/>
  <c r="S201" i="6"/>
  <c r="R201" i="6"/>
  <c r="Q201" i="6"/>
  <c r="P201" i="6"/>
  <c r="O201" i="6"/>
  <c r="N201" i="6"/>
  <c r="M201" i="6"/>
  <c r="L201" i="6"/>
  <c r="K201" i="6"/>
  <c r="J201" i="6"/>
  <c r="X200" i="6"/>
  <c r="X199" i="6"/>
  <c r="X201" i="6" s="1"/>
  <c r="AB188" i="6"/>
  <c r="Y192" i="6" s="1"/>
  <c r="Y195" i="6" s="1"/>
  <c r="AA188" i="6"/>
  <c r="X195" i="6" s="1"/>
  <c r="Z188" i="6"/>
  <c r="W192" i="6" s="1"/>
  <c r="W195" i="6" s="1"/>
  <c r="Y188" i="6"/>
  <c r="V192" i="6" s="1"/>
  <c r="V195" i="6" s="1"/>
  <c r="X188" i="6"/>
  <c r="W188" i="6"/>
  <c r="W189" i="6" s="1"/>
  <c r="V188" i="6"/>
  <c r="V189" i="6" s="1"/>
  <c r="U188" i="6"/>
  <c r="U192" i="6" s="1"/>
  <c r="T188" i="6"/>
  <c r="T192" i="6" s="1"/>
  <c r="S188" i="6"/>
  <c r="S192" i="6" s="1"/>
  <c r="R188" i="6"/>
  <c r="R192" i="6" s="1"/>
  <c r="Q188" i="6"/>
  <c r="Q192" i="6" s="1"/>
  <c r="P188" i="6"/>
  <c r="P192" i="6" s="1"/>
  <c r="O188" i="6"/>
  <c r="O192" i="6" s="1"/>
  <c r="N188" i="6"/>
  <c r="N192" i="6" s="1"/>
  <c r="M188" i="6"/>
  <c r="M192" i="6" s="1"/>
  <c r="M205" i="6" s="1"/>
  <c r="L188" i="6"/>
  <c r="L192" i="6" s="1"/>
  <c r="L205" i="6" s="1"/>
  <c r="K188" i="6"/>
  <c r="K192" i="6" s="1"/>
  <c r="J188" i="6"/>
  <c r="J192" i="6" s="1"/>
  <c r="I192" i="6"/>
  <c r="AC187" i="6"/>
  <c r="AC186" i="6"/>
  <c r="AC185" i="6"/>
  <c r="AC184" i="6"/>
  <c r="AC183" i="6"/>
  <c r="AC182" i="6"/>
  <c r="AC181" i="6"/>
  <c r="AC180" i="6"/>
  <c r="AC179" i="6"/>
  <c r="AC178" i="6"/>
  <c r="AC177" i="6"/>
  <c r="AC176" i="6"/>
  <c r="AC175" i="6"/>
  <c r="AC174" i="6"/>
  <c r="AC173" i="6"/>
  <c r="AC172" i="6"/>
  <c r="AC171" i="6"/>
  <c r="AC170" i="6"/>
  <c r="AC169" i="6"/>
  <c r="AC168" i="6"/>
  <c r="AC167" i="6"/>
  <c r="AC166" i="6"/>
  <c r="AC165" i="6"/>
  <c r="AC164" i="6"/>
  <c r="AC163" i="6"/>
  <c r="AC162" i="6"/>
  <c r="AC161" i="6"/>
  <c r="AC160" i="6"/>
  <c r="AC159" i="6"/>
  <c r="AC158" i="6"/>
  <c r="AC157" i="6"/>
  <c r="AC156" i="6"/>
  <c r="AC155" i="6"/>
  <c r="AC154" i="6"/>
  <c r="AC153" i="6"/>
  <c r="AC152" i="6"/>
  <c r="AC151" i="6"/>
  <c r="AC150" i="6"/>
  <c r="AC149" i="6"/>
  <c r="AC148" i="6"/>
  <c r="AC147" i="6"/>
  <c r="AC146" i="6"/>
  <c r="AC145" i="6"/>
  <c r="AC144" i="6"/>
  <c r="AC143" i="6"/>
  <c r="AC142" i="6"/>
  <c r="AC141" i="6"/>
  <c r="AC140" i="6"/>
  <c r="AC139" i="6"/>
  <c r="AC138" i="6"/>
  <c r="AC137" i="6"/>
  <c r="AC136" i="6"/>
  <c r="AC135" i="6"/>
  <c r="AC134" i="6"/>
  <c r="AC133" i="6"/>
  <c r="AC132" i="6"/>
  <c r="AC131" i="6"/>
  <c r="AC130" i="6"/>
  <c r="AC129" i="6"/>
  <c r="AC128" i="6"/>
  <c r="AC127" i="6"/>
  <c r="AC126" i="6"/>
  <c r="AC125" i="6"/>
  <c r="AC124" i="6"/>
  <c r="AC123" i="6"/>
  <c r="AC122" i="6"/>
  <c r="AC121" i="6"/>
  <c r="AC120" i="6"/>
  <c r="AC119" i="6"/>
  <c r="AC118" i="6"/>
  <c r="AC117" i="6"/>
  <c r="AC116" i="6"/>
  <c r="AC115" i="6"/>
  <c r="AC114" i="6"/>
  <c r="AC113" i="6"/>
  <c r="AC112" i="6"/>
  <c r="AC111" i="6"/>
  <c r="AC110" i="6"/>
  <c r="AC109" i="6"/>
  <c r="AC108" i="6"/>
  <c r="AC107" i="6"/>
  <c r="AC106" i="6"/>
  <c r="AC105" i="6"/>
  <c r="AC104" i="6"/>
  <c r="AC103" i="6"/>
  <c r="AC102" i="6"/>
  <c r="AC101" i="6"/>
  <c r="AC100" i="6"/>
  <c r="AC99" i="6"/>
  <c r="AC98" i="6"/>
  <c r="AC97" i="6"/>
  <c r="AC96" i="6"/>
  <c r="AC95" i="6"/>
  <c r="AC94" i="6"/>
  <c r="AC93" i="6"/>
  <c r="AC92" i="6"/>
  <c r="AC91" i="6"/>
  <c r="AC90" i="6"/>
  <c r="AC89" i="6"/>
  <c r="AC88" i="6"/>
  <c r="AC87" i="6"/>
  <c r="AC86" i="6"/>
  <c r="AC85" i="6"/>
  <c r="AC84" i="6"/>
  <c r="AC83" i="6"/>
  <c r="AC82" i="6"/>
  <c r="AC81" i="6"/>
  <c r="AC80" i="6"/>
  <c r="AC79" i="6"/>
  <c r="AC78" i="6"/>
  <c r="AC77" i="6"/>
  <c r="AC76" i="6"/>
  <c r="AC75" i="6"/>
  <c r="AC74" i="6"/>
  <c r="AC73" i="6"/>
  <c r="AC72" i="6"/>
  <c r="AC71" i="6"/>
  <c r="AC70" i="6"/>
  <c r="AC69" i="6"/>
  <c r="AC68" i="6"/>
  <c r="AC67" i="6"/>
  <c r="AC66" i="6"/>
  <c r="AC65" i="6"/>
  <c r="AC64" i="6"/>
  <c r="AC63" i="6"/>
  <c r="AC62" i="6"/>
  <c r="AC61" i="6"/>
  <c r="AC60" i="6"/>
  <c r="AC59" i="6"/>
  <c r="AC58" i="6"/>
  <c r="AC57" i="6"/>
  <c r="AC56" i="6"/>
  <c r="AC55" i="6"/>
  <c r="AC54" i="6"/>
  <c r="AC53" i="6"/>
  <c r="AC52" i="6"/>
  <c r="AC51" i="6"/>
  <c r="AC50" i="6"/>
  <c r="AC49" i="6"/>
  <c r="AC48" i="6"/>
  <c r="AC47" i="6"/>
  <c r="AC46" i="6"/>
  <c r="AC45" i="6"/>
  <c r="AC44" i="6"/>
  <c r="AC43" i="6"/>
  <c r="AC42" i="6"/>
  <c r="AC41" i="6"/>
  <c r="AC40" i="6"/>
  <c r="AC39" i="6"/>
  <c r="AC38" i="6"/>
  <c r="AC37" i="6"/>
  <c r="AC36" i="6"/>
  <c r="AC35" i="6"/>
  <c r="AC34" i="6"/>
  <c r="AC33" i="6"/>
  <c r="AC32" i="6"/>
  <c r="AC31" i="6"/>
  <c r="AC30" i="6"/>
  <c r="AC29" i="6"/>
  <c r="AC28" i="6"/>
  <c r="AC27" i="6"/>
  <c r="AC26" i="6"/>
  <c r="AC25" i="6"/>
  <c r="AC24" i="6"/>
  <c r="AC23" i="6"/>
  <c r="AC22" i="6"/>
  <c r="AC21" i="6"/>
  <c r="AC20" i="6"/>
  <c r="AC19" i="6"/>
  <c r="AC18" i="6"/>
  <c r="AC17" i="6"/>
  <c r="AC16" i="6"/>
  <c r="AC15" i="6"/>
  <c r="AC14" i="6"/>
  <c r="AC13" i="6"/>
  <c r="AC12" i="6"/>
  <c r="AC11" i="6"/>
  <c r="AC10" i="6"/>
  <c r="AC9" i="6"/>
  <c r="AC8" i="6"/>
  <c r="AC7" i="6"/>
  <c r="AC6" i="6"/>
  <c r="AC5" i="6"/>
  <c r="AC4" i="6"/>
  <c r="AC3" i="6"/>
  <c r="AC2" i="6"/>
  <c r="AC188" i="6" l="1"/>
  <c r="O205" i="6"/>
  <c r="O195" i="6"/>
  <c r="S205" i="6"/>
  <c r="S195" i="6"/>
  <c r="P205" i="6"/>
  <c r="P195" i="6"/>
  <c r="Q195" i="6"/>
  <c r="Q205" i="6"/>
  <c r="U195" i="6"/>
  <c r="U205" i="6"/>
  <c r="K205" i="6"/>
  <c r="L195" i="6"/>
  <c r="T205" i="6"/>
  <c r="T195" i="6"/>
  <c r="W205" i="6"/>
  <c r="J205" i="6"/>
  <c r="J195" i="6"/>
  <c r="N195" i="6"/>
  <c r="N205" i="6"/>
  <c r="R195" i="6"/>
  <c r="R205" i="6"/>
  <c r="I195" i="6"/>
  <c r="X192" i="6"/>
  <c r="Z192" i="6" s="1"/>
  <c r="V205" i="6" l="1"/>
  <c r="X205" i="6"/>
  <c r="Z195" i="6"/>
  <c r="W218" i="5" l="1"/>
  <c r="V218" i="5"/>
  <c r="U218" i="5"/>
  <c r="S218" i="5"/>
  <c r="R218" i="5"/>
  <c r="Q218" i="5"/>
  <c r="P218" i="5"/>
  <c r="O218" i="5"/>
  <c r="N218" i="5"/>
  <c r="M218" i="5"/>
  <c r="L218" i="5"/>
  <c r="K218" i="5"/>
  <c r="J218" i="5"/>
  <c r="X217" i="5"/>
  <c r="Y209" i="5"/>
  <c r="Y212" i="5" s="1"/>
  <c r="X212" i="5"/>
  <c r="W209" i="5"/>
  <c r="W212" i="5" s="1"/>
  <c r="V209" i="5"/>
  <c r="V212" i="5" s="1"/>
  <c r="U209" i="5"/>
  <c r="T209" i="5"/>
  <c r="S209" i="5"/>
  <c r="R209" i="5"/>
  <c r="R222" i="5" s="1"/>
  <c r="Q209" i="5"/>
  <c r="P209" i="5"/>
  <c r="P222" i="5" s="1"/>
  <c r="O209" i="5"/>
  <c r="O222" i="5" s="1"/>
  <c r="N209" i="5"/>
  <c r="N222" i="5" s="1"/>
  <c r="M209" i="5"/>
  <c r="M222" i="5" s="1"/>
  <c r="L209" i="5"/>
  <c r="L222" i="5" s="1"/>
  <c r="K209" i="5"/>
  <c r="K222" i="5" s="1"/>
  <c r="J209" i="5"/>
  <c r="J222" i="5" s="1"/>
  <c r="I212" i="5"/>
  <c r="AC152" i="5"/>
  <c r="AC151" i="5"/>
  <c r="AC205" i="5"/>
  <c r="AC204" i="5"/>
  <c r="AC203" i="5"/>
  <c r="AC202" i="5"/>
  <c r="AC201" i="5"/>
  <c r="AC200" i="5"/>
  <c r="AC199" i="5"/>
  <c r="AC198" i="5"/>
  <c r="AC197" i="5"/>
  <c r="AC196" i="5"/>
  <c r="AC195" i="5"/>
  <c r="AC194" i="5"/>
  <c r="AC193" i="5"/>
  <c r="AC192" i="5"/>
  <c r="AC191" i="5"/>
  <c r="AC190" i="5"/>
  <c r="AC189" i="5"/>
  <c r="AC188" i="5"/>
  <c r="AC187" i="5"/>
  <c r="AC186" i="5"/>
  <c r="AC185" i="5"/>
  <c r="AC184" i="5"/>
  <c r="AC183" i="5"/>
  <c r="AC182" i="5"/>
  <c r="AC181" i="5"/>
  <c r="AC180" i="5"/>
  <c r="AC179" i="5"/>
  <c r="AC178" i="5"/>
  <c r="AC177" i="5"/>
  <c r="AC176" i="5"/>
  <c r="AC175" i="5"/>
  <c r="AC174" i="5"/>
  <c r="AC173" i="5"/>
  <c r="AC172" i="5"/>
  <c r="AC171" i="5"/>
  <c r="AC170" i="5"/>
  <c r="AC169" i="5"/>
  <c r="AC168" i="5"/>
  <c r="AC167" i="5"/>
  <c r="AC166" i="5"/>
  <c r="AC165" i="5"/>
  <c r="AC164" i="5"/>
  <c r="AC163" i="5"/>
  <c r="AC162" i="5"/>
  <c r="AC161" i="5"/>
  <c r="AC160" i="5"/>
  <c r="AC159" i="5"/>
  <c r="AC158" i="5"/>
  <c r="AC157" i="5"/>
  <c r="AC156" i="5"/>
  <c r="AC155" i="5"/>
  <c r="AC154" i="5"/>
  <c r="AC153" i="5"/>
  <c r="AC150" i="5"/>
  <c r="AC149" i="5"/>
  <c r="AC148" i="5"/>
  <c r="AC147" i="5"/>
  <c r="AC146" i="5"/>
  <c r="AC145" i="5"/>
  <c r="AC144" i="5"/>
  <c r="AC143" i="5"/>
  <c r="AC142" i="5"/>
  <c r="AC141" i="5"/>
  <c r="AC140" i="5"/>
  <c r="AC139" i="5"/>
  <c r="AC138" i="5"/>
  <c r="AC137" i="5"/>
  <c r="AC136" i="5"/>
  <c r="AC135" i="5"/>
  <c r="AC134" i="5"/>
  <c r="AC133" i="5"/>
  <c r="AC132" i="5"/>
  <c r="AC131" i="5"/>
  <c r="AC130" i="5"/>
  <c r="AC129" i="5"/>
  <c r="AC128" i="5"/>
  <c r="AC127" i="5"/>
  <c r="AC126" i="5"/>
  <c r="AC125" i="5"/>
  <c r="AC124" i="5"/>
  <c r="AC123" i="5"/>
  <c r="AC122" i="5"/>
  <c r="AC121" i="5"/>
  <c r="AC120" i="5"/>
  <c r="AC119" i="5"/>
  <c r="AC118" i="5"/>
  <c r="AC117" i="5"/>
  <c r="AC116" i="5"/>
  <c r="AC115" i="5"/>
  <c r="AC114" i="5"/>
  <c r="AC113" i="5"/>
  <c r="AC112" i="5"/>
  <c r="AC111" i="5"/>
  <c r="AC110" i="5"/>
  <c r="AC109" i="5"/>
  <c r="AC108" i="5"/>
  <c r="AC107" i="5"/>
  <c r="AC106" i="5"/>
  <c r="AC105" i="5"/>
  <c r="AC104" i="5"/>
  <c r="AC103" i="5"/>
  <c r="AC102" i="5"/>
  <c r="AC101" i="5"/>
  <c r="AC100" i="5"/>
  <c r="AC99" i="5"/>
  <c r="AC98" i="5"/>
  <c r="AC97" i="5"/>
  <c r="AC96" i="5"/>
  <c r="AC95" i="5"/>
  <c r="AC94" i="5"/>
  <c r="AC93" i="5"/>
  <c r="AC92" i="5"/>
  <c r="AC91" i="5"/>
  <c r="AC90" i="5"/>
  <c r="AC89" i="5"/>
  <c r="AC88" i="5"/>
  <c r="AC87" i="5"/>
  <c r="AC86" i="5"/>
  <c r="AC85" i="5"/>
  <c r="AC84" i="5"/>
  <c r="AC83" i="5"/>
  <c r="AC82" i="5"/>
  <c r="AC81" i="5"/>
  <c r="AC80" i="5"/>
  <c r="AC79" i="5"/>
  <c r="AC78" i="5"/>
  <c r="AC77" i="5"/>
  <c r="AC76" i="5"/>
  <c r="AC75" i="5"/>
  <c r="AC74" i="5"/>
  <c r="AC73" i="5"/>
  <c r="AC72" i="5"/>
  <c r="AC71" i="5"/>
  <c r="AC70" i="5"/>
  <c r="AC69" i="5"/>
  <c r="AC68" i="5"/>
  <c r="AC67" i="5"/>
  <c r="AC66" i="5"/>
  <c r="AC65" i="5"/>
  <c r="AC64" i="5"/>
  <c r="AC63" i="5"/>
  <c r="AC62" i="5"/>
  <c r="AC61" i="5"/>
  <c r="AC60" i="5"/>
  <c r="AC59" i="5"/>
  <c r="AC58" i="5"/>
  <c r="AC57" i="5"/>
  <c r="AC56" i="5"/>
  <c r="AC55" i="5"/>
  <c r="AC54" i="5"/>
  <c r="AC53" i="5"/>
  <c r="AC52" i="5"/>
  <c r="AC51" i="5"/>
  <c r="AC50" i="5"/>
  <c r="AC49" i="5"/>
  <c r="AC48" i="5"/>
  <c r="AC47" i="5"/>
  <c r="AC46" i="5"/>
  <c r="AC45" i="5"/>
  <c r="AC44" i="5"/>
  <c r="AC43" i="5"/>
  <c r="AC42" i="5"/>
  <c r="AC41" i="5"/>
  <c r="AC40" i="5"/>
  <c r="AC39" i="5"/>
  <c r="AC38" i="5"/>
  <c r="AC37" i="5"/>
  <c r="AC36" i="5"/>
  <c r="AC35" i="5"/>
  <c r="AC34" i="5"/>
  <c r="AC33" i="5"/>
  <c r="AC32" i="5"/>
  <c r="AC31" i="5"/>
  <c r="AC30" i="5"/>
  <c r="AC29" i="5"/>
  <c r="AC28" i="5"/>
  <c r="AC27" i="5"/>
  <c r="AC26" i="5"/>
  <c r="AC25" i="5"/>
  <c r="AC24" i="5"/>
  <c r="AC23" i="5"/>
  <c r="AC22" i="5"/>
  <c r="AC21" i="5"/>
  <c r="AC20" i="5"/>
  <c r="AC19" i="5"/>
  <c r="AC18" i="5"/>
  <c r="AC17" i="5"/>
  <c r="AC15" i="5"/>
  <c r="AC14" i="5"/>
  <c r="AC13" i="5"/>
  <c r="AC12" i="5"/>
  <c r="AC11" i="5"/>
  <c r="AC10" i="5"/>
  <c r="AC9" i="5"/>
  <c r="AC8" i="5"/>
  <c r="AC7" i="5"/>
  <c r="AC6" i="5"/>
  <c r="AC5" i="5"/>
  <c r="AC4" i="5"/>
  <c r="AC3" i="5"/>
  <c r="AC2" i="5"/>
  <c r="Q212" i="5" l="1"/>
  <c r="Q222" i="5"/>
  <c r="U212" i="5"/>
  <c r="U222" i="5"/>
  <c r="S212" i="5"/>
  <c r="S222" i="5"/>
  <c r="W222" i="5"/>
  <c r="J212" i="5"/>
  <c r="N212" i="5"/>
  <c r="R212" i="5"/>
  <c r="L212" i="5"/>
  <c r="O212" i="5"/>
  <c r="P212" i="5"/>
  <c r="T212" i="5"/>
  <c r="T216" i="5" s="1"/>
  <c r="T222" i="5" s="1"/>
  <c r="X222" i="5" s="1"/>
  <c r="X209" i="5"/>
  <c r="V222" i="5" s="1"/>
  <c r="I209" i="5"/>
  <c r="Z209" i="5" l="1"/>
  <c r="T218" i="5"/>
  <c r="X216" i="5"/>
  <c r="X218" i="5" s="1"/>
  <c r="Z212" i="5"/>
  <c r="U213" i="4" l="1"/>
  <c r="U209" i="4"/>
  <c r="T209" i="4"/>
  <c r="S209" i="4"/>
  <c r="R209" i="4"/>
  <c r="Q209" i="4"/>
  <c r="P209" i="4"/>
  <c r="O209" i="4"/>
  <c r="N209" i="4"/>
  <c r="M209" i="4"/>
  <c r="L209" i="4"/>
  <c r="K209" i="4"/>
  <c r="J209" i="4"/>
  <c r="I209" i="4"/>
  <c r="H209" i="4"/>
  <c r="T199" i="4"/>
  <c r="T202" i="4" s="1"/>
  <c r="S199" i="4"/>
  <c r="R199" i="4"/>
  <c r="R202" i="4" s="1"/>
  <c r="Q199" i="4"/>
  <c r="Q202" i="4" s="1"/>
  <c r="P199" i="4"/>
  <c r="P202" i="4" s="1"/>
  <c r="O199" i="4"/>
  <c r="O202" i="4" s="1"/>
  <c r="N199" i="4"/>
  <c r="N202" i="4" s="1"/>
  <c r="M199" i="4"/>
  <c r="M202" i="4" s="1"/>
  <c r="L199" i="4"/>
  <c r="L202" i="4" s="1"/>
  <c r="K199" i="4"/>
  <c r="J199" i="4"/>
  <c r="I199" i="4"/>
  <c r="J202" i="4" s="1"/>
  <c r="H199" i="4"/>
  <c r="G199" i="4"/>
  <c r="H202" i="4" l="1"/>
  <c r="U202" i="4" s="1"/>
  <c r="U199" i="4"/>
  <c r="G202" i="4"/>
</calcChain>
</file>

<file path=xl/sharedStrings.xml><?xml version="1.0" encoding="utf-8"?>
<sst xmlns="http://schemas.openxmlformats.org/spreadsheetml/2006/main" count="20577" uniqueCount="1719">
  <si>
    <t>No</t>
  </si>
  <si>
    <t>Seccion</t>
  </si>
  <si>
    <t>LIS_NOM</t>
  </si>
  <si>
    <t>PAN</t>
  </si>
  <si>
    <t>PRI</t>
  </si>
  <si>
    <t>PRD</t>
  </si>
  <si>
    <t>PVEM</t>
  </si>
  <si>
    <t>PT</t>
  </si>
  <si>
    <t>MC</t>
  </si>
  <si>
    <t>PUP</t>
  </si>
  <si>
    <t>NA</t>
  </si>
  <si>
    <t>PSD</t>
  </si>
  <si>
    <t>MORENA</t>
  </si>
  <si>
    <t>PRS</t>
  </si>
  <si>
    <t>PAN-PRD</t>
  </si>
  <si>
    <t>PRI-PVEM</t>
  </si>
  <si>
    <t>CNR</t>
  </si>
  <si>
    <t>Nulos</t>
  </si>
  <si>
    <t>Total</t>
  </si>
  <si>
    <t>BASICA</t>
  </si>
  <si>
    <t>CONTIGUA 1</t>
  </si>
  <si>
    <t>EXTRAORDINARIA 1</t>
  </si>
  <si>
    <t>CONTIGUA 2</t>
  </si>
  <si>
    <t>BASICA VR</t>
  </si>
  <si>
    <t>CONTIGUA 3</t>
  </si>
  <si>
    <t>CONTIGUA 4</t>
  </si>
  <si>
    <t>CONTIGUA 5</t>
  </si>
  <si>
    <t>ESPECIAL 1</t>
  </si>
  <si>
    <t>CONTIGUA 6</t>
  </si>
  <si>
    <t>CONTIGUA 10</t>
  </si>
  <si>
    <t>CONTIGUA 11</t>
  </si>
  <si>
    <t>CONTIGUA 12</t>
  </si>
  <si>
    <t>CONTIGUA 7</t>
  </si>
  <si>
    <t>CONTIGUA 7 VR</t>
  </si>
  <si>
    <t>CONTIGUA 8</t>
  </si>
  <si>
    <t>CONTIGUA 9</t>
  </si>
  <si>
    <t>EXTRAORDINARIA 1 CONTIGUA 1</t>
  </si>
  <si>
    <t>CONTIGUA 2 VR</t>
  </si>
  <si>
    <t>CONTIGUA 1 VR</t>
  </si>
  <si>
    <t>A</t>
  </si>
  <si>
    <t>VOTACIÓN TOTAL EMITIDA PARA DIPUTADOS DE MAYORIA RELATIVA</t>
  </si>
  <si>
    <t>LA VOTACIÓN DE CUATRO CASILLAS QUE TENIAN VOTOS RESERVADOS FUE DUPLICADA EN EL SISTEMA PARA LA VOTACIÓN TOTAL EMITIDA DE MAYORÍA RELATIVA</t>
  </si>
  <si>
    <t>B</t>
  </si>
  <si>
    <t>DISTRIBUCIÓN FINAL DE VOTOS A PARTIDOS POLITICOS Y EN SU CASO CANDIDATOS INDEPENDIENTES</t>
  </si>
  <si>
    <t>LISTA_NOM</t>
  </si>
  <si>
    <t>PMC</t>
  </si>
  <si>
    <t>PNA</t>
  </si>
  <si>
    <t>NULOS</t>
  </si>
  <si>
    <t>VOT_TOTAL</t>
  </si>
  <si>
    <t>C</t>
  </si>
  <si>
    <t>VOTACIÓN TOTAL EMITIDA PARA LOS CANDIDATOS DE LAS COALICIONES, PARTIDOS POLÍTICOS Y CANDIDATOS INDEPENDIENTES EN SU CASO</t>
  </si>
  <si>
    <t>COALICION CREO
PAN-PRD</t>
  </si>
  <si>
    <t>COALCIÓN
PRI-PVEM</t>
  </si>
  <si>
    <t>VOTOS PARA DIPUTADOS DE REPRESENTACIÓN PROPORCIONAL EMITIDOS EN LAS CASILLAS ESPECIALES</t>
  </si>
  <si>
    <t>SAN PEDRO POCHUTLA</t>
  </si>
  <si>
    <t>especial</t>
  </si>
  <si>
    <t>D</t>
  </si>
  <si>
    <t>TOTAL DE VOTOS DE DIPUTADOS DE REPRESENTACION PROPORCIONAL EN LAS CASILLAS ESPECIALES</t>
  </si>
  <si>
    <t>E</t>
  </si>
  <si>
    <r>
      <t xml:space="preserve">VOTACIÓN TOTAL DE DIPUTADOS POR EL PRINCIPIO DE REPRESENTACIÓN PROPORCIONAL </t>
    </r>
    <r>
      <rPr>
        <b/>
        <i/>
        <sz val="11"/>
        <color theme="1"/>
        <rFont val="Arial Narrow"/>
        <family val="2"/>
      </rPr>
      <t>(SUMAR B+D)</t>
    </r>
  </si>
  <si>
    <t>EL CONSEJO DISTRITAL NO HIZO LA SUMA DE LAS CASILLAS ESPECIALES A LA VOTACIÓN DE MAYORÍA RELATIVA POR ESE MOTIVO SON LAS MISMA CANTIDADES</t>
  </si>
  <si>
    <t>DTTO</t>
  </si>
  <si>
    <t>CVE</t>
  </si>
  <si>
    <t>MUNICIPIO</t>
  </si>
  <si>
    <t>LOCALIDAD</t>
  </si>
  <si>
    <t>SECCION</t>
  </si>
  <si>
    <t>ELECCION</t>
  </si>
  <si>
    <t>TIPO_CASILLA</t>
  </si>
  <si>
    <t>PES</t>
  </si>
  <si>
    <t>PRI-PES</t>
  </si>
  <si>
    <t>IND_1</t>
  </si>
  <si>
    <t>IND_2</t>
  </si>
  <si>
    <t>CANDELARIA LOXICHA</t>
  </si>
  <si>
    <t>MR</t>
  </si>
  <si>
    <t>SAN ISIDRO DEL CAMINO</t>
  </si>
  <si>
    <t xml:space="preserve">SANTA MARIA TEPEJIPANA </t>
  </si>
  <si>
    <t>EL CHILAR</t>
  </si>
  <si>
    <t>LOS HORCONES</t>
  </si>
  <si>
    <t>MIAHUATLAN DE PORFIRIO DIAZ</t>
  </si>
  <si>
    <t xml:space="preserve">CONTIGUA 1 </t>
  </si>
  <si>
    <t>AGUA DEL SOL</t>
  </si>
  <si>
    <t>GUIXE</t>
  </si>
  <si>
    <t>EL ZOMPLANTE</t>
  </si>
  <si>
    <t xml:space="preserve">BRAMADEROS </t>
  </si>
  <si>
    <t>LA SOLEDAD</t>
  </si>
  <si>
    <t>SAN JOSÉ LLANO GRANDE</t>
  </si>
  <si>
    <t>SAN FELIPE YEGACHÍN</t>
  </si>
  <si>
    <t xml:space="preserve">SAN PEDRO AMATLÁN </t>
  </si>
  <si>
    <t xml:space="preserve">SANTA CATARINA ROATINA </t>
  </si>
  <si>
    <t>SAN MIGUEL YOGOVANA</t>
  </si>
  <si>
    <t xml:space="preserve">SANTA CATARINA COATLÁN </t>
  </si>
  <si>
    <t xml:space="preserve">SAN PEDRO COATLÁN </t>
  </si>
  <si>
    <t xml:space="preserve">SITIO LACHIDOBLAS </t>
  </si>
  <si>
    <t>MONJAS</t>
  </si>
  <si>
    <t>SANTA MARIA VELATÓ</t>
  </si>
  <si>
    <t>SAN AGUSTIN LOXICHA</t>
  </si>
  <si>
    <t>TOVALÁ COPALITA</t>
  </si>
  <si>
    <t>SAN VICENTE YOGONDOY</t>
  </si>
  <si>
    <t>LA CONCHUDA</t>
  </si>
  <si>
    <t xml:space="preserve">TIERRA BLANCA SAN VICENTE </t>
  </si>
  <si>
    <t>LLANO MAGUEY</t>
  </si>
  <si>
    <t xml:space="preserve">SANTA CRUZ LOXICHA </t>
  </si>
  <si>
    <t>QUELOVÉ</t>
  </si>
  <si>
    <t>RÍO SANTA CRUZ</t>
  </si>
  <si>
    <t>CHILAPA</t>
  </si>
  <si>
    <t>RÍO GRANADA</t>
  </si>
  <si>
    <t xml:space="preserve">TIERRA BLANCA </t>
  </si>
  <si>
    <t xml:space="preserve">BUENA VISTA LOXICHA </t>
  </si>
  <si>
    <t>CERRO CANTOR</t>
  </si>
  <si>
    <t xml:space="preserve">SAN JOSÉ LA UNIÓN </t>
  </si>
  <si>
    <t>LA SIRENA</t>
  </si>
  <si>
    <t>PIEDRA VIRGEN</t>
  </si>
  <si>
    <t>MAGDALENA LOXICHA</t>
  </si>
  <si>
    <t xml:space="preserve">SAN FRANCISCO LOXICHA </t>
  </si>
  <si>
    <t>SAN ANDRES PAXTLAN</t>
  </si>
  <si>
    <t xml:space="preserve">SAN ANDRÉS PAXTLÁN </t>
  </si>
  <si>
    <t>LA VENTA</t>
  </si>
  <si>
    <t>EL CARRIZAL</t>
  </si>
  <si>
    <t>SAN BALTAZAR LOXICHA</t>
  </si>
  <si>
    <t>SAN CRISTOBAL AMATLAN</t>
  </si>
  <si>
    <t xml:space="preserve">SAN CRISTOBAL AMATLÁN </t>
  </si>
  <si>
    <t>SAN ANDRÉS MIXTEPEC</t>
  </si>
  <si>
    <t>SAN AGUSTÍN MIXTEPEC</t>
  </si>
  <si>
    <t>SAN FRANCISCO OZOLOTEPEC</t>
  </si>
  <si>
    <t>SAN JOSÉ OZOLOTEPEC</t>
  </si>
  <si>
    <t>SAN JUAN GUIVINI</t>
  </si>
  <si>
    <t>SAN ILDEFONSO AMATLAN</t>
  </si>
  <si>
    <t xml:space="preserve">SAN ILDEFONSO AMATLÁN </t>
  </si>
  <si>
    <t>SANTO DOMINGO AMATLÁN</t>
  </si>
  <si>
    <t>YOJUELA</t>
  </si>
  <si>
    <t>SAN JOSE DEL PEÑASCO</t>
  </si>
  <si>
    <t xml:space="preserve">SAN JOSE DEL PEÑASCO </t>
  </si>
  <si>
    <t>LA LABOR</t>
  </si>
  <si>
    <t>EL TABAJE</t>
  </si>
  <si>
    <t>SAN JUAN MIXTEPEC</t>
  </si>
  <si>
    <t>SAN JUAN OZOLOTEPEC</t>
  </si>
  <si>
    <t xml:space="preserve">SANTIAGO LA PAGUÍA </t>
  </si>
  <si>
    <t xml:space="preserve">SAN ANDRÉS LOVENE </t>
  </si>
  <si>
    <t xml:space="preserve">SANTA CATARINA XANAGUÍA </t>
  </si>
  <si>
    <t>SAN MARCIAL OZOLOTEPEC</t>
  </si>
  <si>
    <t xml:space="preserve">SAN MARCIAL OZOLOTEPEC </t>
  </si>
  <si>
    <t>SAN MATEO RIO HONDO</t>
  </si>
  <si>
    <t>SAN MATEO RÍO HONDO</t>
  </si>
  <si>
    <t>SAN ILDEFONSO OZOLOTEPEC</t>
  </si>
  <si>
    <t>SAN JOSÉ DEL PACÍFICO</t>
  </si>
  <si>
    <t xml:space="preserve">LA DONCELLA </t>
  </si>
  <si>
    <t xml:space="preserve">LA VICTORIA </t>
  </si>
  <si>
    <t>SAN MIGUEL COATLAN</t>
  </si>
  <si>
    <t xml:space="preserve">SAN MIGUEL COATLÁN </t>
  </si>
  <si>
    <t>BARRIO DEL SABINO</t>
  </si>
  <si>
    <t>SAN MIGUEL DEL PUERTO</t>
  </si>
  <si>
    <t>LA MERCED DEL POTRERO</t>
  </si>
  <si>
    <t>SANTA MARÍA PETATENGO</t>
  </si>
  <si>
    <t>SANTA MARÍA XADANI</t>
  </si>
  <si>
    <t xml:space="preserve">SAN ISIDRO LOMA LARGA </t>
  </si>
  <si>
    <t>SAN MIGUEL SUCHIXTEPEC</t>
  </si>
  <si>
    <t xml:space="preserve">SAN MIGUEL SUCHIXTEPEC </t>
  </si>
  <si>
    <t>SAN PABLO COATLAN</t>
  </si>
  <si>
    <t xml:space="preserve">SANTA MARÍA COATLÁN </t>
  </si>
  <si>
    <t xml:space="preserve">SAN ANTONIO LALANA </t>
  </si>
  <si>
    <t xml:space="preserve">SAN FRANCISCO COATLÁN </t>
  </si>
  <si>
    <t>SAN PEDRO MIXTEPEC</t>
  </si>
  <si>
    <t>SAN SEBASTIAN RIO HONDO</t>
  </si>
  <si>
    <t>BARRIO EL PORTILLO</t>
  </si>
  <si>
    <t>SAN FELIPE CIENEGUILLA</t>
  </si>
  <si>
    <t>CIENEGUILLA</t>
  </si>
  <si>
    <t>SAN BERNARDO</t>
  </si>
  <si>
    <t>SANTA ANA</t>
  </si>
  <si>
    <t>SANTA CATALINA QUIERI</t>
  </si>
  <si>
    <t>SANTA CATALINA QUIERÍ</t>
  </si>
  <si>
    <t>SANTA CATARINA CUIXTLA</t>
  </si>
  <si>
    <t>SANTA CATARINA LOXICHA</t>
  </si>
  <si>
    <t xml:space="preserve">SANTA CATARINA LOXICHA </t>
  </si>
  <si>
    <t xml:space="preserve">LA NUEVA ESPERANZA </t>
  </si>
  <si>
    <t>SANTA CATARINA QUIOQUITANI</t>
  </si>
  <si>
    <t xml:space="preserve">SANTA CATARINA QUIOQUITANI </t>
  </si>
  <si>
    <t>SANTA CRUZ XITLA</t>
  </si>
  <si>
    <t xml:space="preserve">SAN BERNARDO MIAHUATLÁN </t>
  </si>
  <si>
    <t>SANTA LUCIA MIAHUATLAN</t>
  </si>
  <si>
    <t>SANTA MARIA OZOLOTEPEC</t>
  </si>
  <si>
    <t>SAN PABLO OZOLOTEPEC</t>
  </si>
  <si>
    <t>SAN GREGORIO OZOLOTEPEC</t>
  </si>
  <si>
    <t>SAN ESTEBAN OZOLOTEPEC</t>
  </si>
  <si>
    <t>SANTA CRUZ OZOLOTEPEC</t>
  </si>
  <si>
    <t>SANTIAGO XANICA</t>
  </si>
  <si>
    <t>SAN ANTONIO OZOLOTEPEC</t>
  </si>
  <si>
    <t>SANTA MARÍA OZOLOTEPEC</t>
  </si>
  <si>
    <t>SAN FELIPE LACHILLÓ</t>
  </si>
  <si>
    <t>SANTO DOMINGO OZOLOTEPEC</t>
  </si>
  <si>
    <t>SANTO TOMAS TAMAZULAPAN</t>
  </si>
  <si>
    <t xml:space="preserve">SITIO DE XITLAPEHUA </t>
  </si>
  <si>
    <t>SITIO DE XITLAPEHUA</t>
  </si>
  <si>
    <t>BARRA DE COPALITA</t>
  </si>
  <si>
    <t>RP</t>
  </si>
  <si>
    <t>ESPECIAL 2</t>
  </si>
  <si>
    <t>POR ERROR NO SE TOMARON EN CUENTA LAS DOS CASILLAS ESPECIALES EN EL TOTAL DE LA VOTACIÓN, 432 S1 PARA LA VOTACIÓN DE MAYORIA RELATIVA Y LA 440 S1 PARA LA VOTACIÓN DE REPRESENTACIÓN PROPORCIONAL</t>
  </si>
  <si>
    <t>SAN JUAN LACHAO</t>
  </si>
  <si>
    <t>EL OCOTE</t>
  </si>
  <si>
    <t>SANTA ROSA DE LIMA</t>
  </si>
  <si>
    <t>SAN JUAN LACHAO PUEBLO VIEJO</t>
  </si>
  <si>
    <t>SAN JUAN QUIAHIJE</t>
  </si>
  <si>
    <t>LA CIENEGUILLA</t>
  </si>
  <si>
    <t>SAN MIGUEL PANIXTLAHUACA</t>
  </si>
  <si>
    <t>LA REFORMA</t>
  </si>
  <si>
    <t>BAJOS DE CHILA</t>
  </si>
  <si>
    <t>PUERTO ESCONDIO</t>
  </si>
  <si>
    <t>SAN ANDRES COPALA</t>
  </si>
  <si>
    <t>SAN MIGUEL</t>
  </si>
  <si>
    <t>VILLA DE TUTUTEPEC DE MELCHOR OCAMPO</t>
  </si>
  <si>
    <t>SAN PEDRO TUTUTEPEC</t>
  </si>
  <si>
    <t>LA LUZ TUTUTEPEC</t>
  </si>
  <si>
    <t>SAN JOSE MANIALTEPEC</t>
  </si>
  <si>
    <t>RIO GRANDE</t>
  </si>
  <si>
    <t>SAN JOSE DEL PROGRESO</t>
  </si>
  <si>
    <t>SANTA CRUZ TUTUTEPEC</t>
  </si>
  <si>
    <t>SANTA MARIA ACATEPEC</t>
  </si>
  <si>
    <t>SANTA ANA TUTUTEPEC</t>
  </si>
  <si>
    <t>SANTIAGO JOCOTEPEC</t>
  </si>
  <si>
    <t>CHACAHUA</t>
  </si>
  <si>
    <t>EL ZAPOTALITO</t>
  </si>
  <si>
    <t>EL CACALOTE</t>
  </si>
  <si>
    <t>SANTA CATARINA JUQUILA</t>
  </si>
  <si>
    <t>SAN MARCOS ZACATEPEC</t>
  </si>
  <si>
    <t>SANTA MARIA YOLOTEPEC</t>
  </si>
  <si>
    <t>SANTA MARIA AMIALTEPEC</t>
  </si>
  <si>
    <t>CINCO NEGRITOS</t>
  </si>
  <si>
    <t>MONTE OBSCURO</t>
  </si>
  <si>
    <t>EL CAMALOTE</t>
  </si>
  <si>
    <t>LA SANGUIJUELA</t>
  </si>
  <si>
    <t>SANTA MARIA TEMAXCALTEPEC</t>
  </si>
  <si>
    <t>LA CAÑADA DE GUADALUPE</t>
  </si>
  <si>
    <t>SANTIAGO TETEPEC</t>
  </si>
  <si>
    <t>OCOTLAN DE JUAREZ</t>
  </si>
  <si>
    <t>LA SOLEDAD CARRIZO</t>
  </si>
  <si>
    <t>LA CUMBRE</t>
  </si>
  <si>
    <t>SANTA CRUZ TIHUIXTE</t>
  </si>
  <si>
    <t>EXTRAORDINARIA 2</t>
  </si>
  <si>
    <t>SANTIAGO YAITEPEC</t>
  </si>
  <si>
    <t>SANTOS REYES NOPALA</t>
  </si>
  <si>
    <t>SANTA LUCIA TEOTEPEC</t>
  </si>
  <si>
    <t>EL ZANATE</t>
  </si>
  <si>
    <t>CERRO DEL AIRE</t>
  </si>
  <si>
    <t>SANTIAGO CUIXTLA</t>
  </si>
  <si>
    <t>SAN ANTONIO CUIXTLA</t>
  </si>
  <si>
    <t>SANTA MARIA MAGDALENA TILTEPEC</t>
  </si>
  <si>
    <t>TATALTEPEC DE VALDES</t>
  </si>
  <si>
    <t>MARTIRES DE TACUBAYA</t>
  </si>
  <si>
    <t>EL NARANJO</t>
  </si>
  <si>
    <t>EXTRAORDINARIA</t>
  </si>
  <si>
    <t>PINOTEPA DE DON LUIS</t>
  </si>
  <si>
    <t>SAN AGUSTIN CHAYUCO</t>
  </si>
  <si>
    <t>SAN LUIS YUCUTACO</t>
  </si>
  <si>
    <t>SAN CRISTÓBAL</t>
  </si>
  <si>
    <t xml:space="preserve">BASICA </t>
  </si>
  <si>
    <t>SAN ANDRES HUAXPALTEPEC</t>
  </si>
  <si>
    <t>SAN ANTONIO TEPETLAPA</t>
  </si>
  <si>
    <t xml:space="preserve">SAN PEDRO TULIXTLAHUACA </t>
  </si>
  <si>
    <t>SAN JOSE ESTANCIA GRANDE</t>
  </si>
  <si>
    <t>SAN JUAN BAUTISTA LO DE SOTO</t>
  </si>
  <si>
    <t>SAN PEDRO ORIZABA</t>
  </si>
  <si>
    <t xml:space="preserve">SAN JUAN CACAHUATEPEC </t>
  </si>
  <si>
    <t>SAN JUAN CACAHUATEPEC</t>
  </si>
  <si>
    <t xml:space="preserve"> SAN JUAN CACAHUATEPEC</t>
  </si>
  <si>
    <t>SAN ANTONIO OCOTLAN</t>
  </si>
  <si>
    <t>BUENAVISTA</t>
  </si>
  <si>
    <t>PIE DE LA CUESTA</t>
  </si>
  <si>
    <t>SAN FRANCISCO SAYULTEPEC</t>
  </si>
  <si>
    <t>ALTO DE LAS MESAS</t>
  </si>
  <si>
    <t>SAN JUAN COLORADO</t>
  </si>
  <si>
    <t>SANTA MARÍA NUTIO</t>
  </si>
  <si>
    <t>NUEVO PROGRESO</t>
  </si>
  <si>
    <t xml:space="preserve">LA SOLEDAD </t>
  </si>
  <si>
    <t>PEÑAS NEGRAS</t>
  </si>
  <si>
    <t xml:space="preserve">AGUA FRIA </t>
  </si>
  <si>
    <t>SAN LORENZO</t>
  </si>
  <si>
    <t>SANTA MARIA YOSOCANI</t>
  </si>
  <si>
    <t>SAN MIGUEL TETEPELCINGO</t>
  </si>
  <si>
    <t>SAN MIGUEL TLACAMAMA</t>
  </si>
  <si>
    <t>EL ZAPOTE</t>
  </si>
  <si>
    <t>SAN PEDRO ATOYAC</t>
  </si>
  <si>
    <t>ZAPOTE BLANCO</t>
  </si>
  <si>
    <t>SAN ANTONIO EL CARRIZO</t>
  </si>
  <si>
    <t xml:space="preserve">SAN PEDRO JICAYAN </t>
  </si>
  <si>
    <t>LA CHUPARROSA</t>
  </si>
  <si>
    <t xml:space="preserve">AGUA DULCE </t>
  </si>
  <si>
    <t xml:space="preserve">SAN JUAN JICAYAN </t>
  </si>
  <si>
    <t xml:space="preserve">SANTIAGO JICAYAN </t>
  </si>
  <si>
    <t>SAN JOSÉ YUTATUYAA</t>
  </si>
  <si>
    <t xml:space="preserve">YUTANDAYOO JICAYAN </t>
  </si>
  <si>
    <t xml:space="preserve">EXTRAORDINARIA </t>
  </si>
  <si>
    <t>SAN SEBASTIAN IXCAPA</t>
  </si>
  <si>
    <t xml:space="preserve">SAN SEBASTIAN IXCAPA </t>
  </si>
  <si>
    <t>CAMOTINCHÁN</t>
  </si>
  <si>
    <t>COSTATITLÁN</t>
  </si>
  <si>
    <t>LA CAÑADA DEL TOTOMOXTLE</t>
  </si>
  <si>
    <t>VISTA HERMOSA</t>
  </si>
  <si>
    <t xml:space="preserve">SANTA CATARINA MECHOACAN </t>
  </si>
  <si>
    <t>SANTA MARIA CORTIJO</t>
  </si>
  <si>
    <t xml:space="preserve">SANTA MARÍA HUAZOLOTITLAN </t>
  </si>
  <si>
    <t>YUTANICANI</t>
  </si>
  <si>
    <t>JOSÉ MARÍA MORELOS</t>
  </si>
  <si>
    <t>PASO DEL JIOTE</t>
  </si>
  <si>
    <t>SANTA MARÍA HUAZOLOTITLAN</t>
  </si>
  <si>
    <t>JOSE MARÍA MORELOS</t>
  </si>
  <si>
    <t>SANTA MARÍA CHICOMETEPEC</t>
  </si>
  <si>
    <t xml:space="preserve"> SANTA MARÍA CHICOMETEPEC</t>
  </si>
  <si>
    <t>EL POTRERO</t>
  </si>
  <si>
    <t>SANTIAGO IXTAYUTLA</t>
  </si>
  <si>
    <t>BUENA VISTA</t>
  </si>
  <si>
    <t xml:space="preserve">LA HUMEDAD </t>
  </si>
  <si>
    <t>VILLANUEVA</t>
  </si>
  <si>
    <t>EL MOSCO</t>
  </si>
  <si>
    <t>LA MURALLA</t>
  </si>
  <si>
    <t>EL HUAMUCHE</t>
  </si>
  <si>
    <t>EL FRUTILLO</t>
  </si>
  <si>
    <t>EXTRAORDINARIA 2 CONTIGUA1</t>
  </si>
  <si>
    <t>SAN LUCAS ATOYAQUILLO</t>
  </si>
  <si>
    <t>SANTIAGO JAMILTEPEC</t>
  </si>
  <si>
    <t>SANTA CRUZ FLORES MAGÓN</t>
  </si>
  <si>
    <t>SAN JOSÉ DE LAS FLORES</t>
  </si>
  <si>
    <t>SANTA ELENA COMALTEPEC</t>
  </si>
  <si>
    <t>PASO DE LA REYNA</t>
  </si>
  <si>
    <t>LA HUMEDAD</t>
  </si>
  <si>
    <t>CHARCO NDUAYOO</t>
  </si>
  <si>
    <t>SAN JOSÉ RÍO VERDE</t>
  </si>
  <si>
    <t>RÍO VIEJO</t>
  </si>
  <si>
    <t>SANTIAGO LLANO GRANDE</t>
  </si>
  <si>
    <t>RANCHO NUEVO</t>
  </si>
  <si>
    <t>SAN FRANCISCO EL MAGUEY</t>
  </si>
  <si>
    <t>SANTIAGO PINOTEPA NACIONAL</t>
  </si>
  <si>
    <t>EL CIRUELO</t>
  </si>
  <si>
    <t>LO DE CANDELA</t>
  </si>
  <si>
    <t>LAGUNILLAS</t>
  </si>
  <si>
    <t>MANCUERNAS</t>
  </si>
  <si>
    <t>SANTA MARÍA JICALTEPEC</t>
  </si>
  <si>
    <t>CORRALERO</t>
  </si>
  <si>
    <t>MOTILLA</t>
  </si>
  <si>
    <t>GUADALUPE VICTORIA</t>
  </si>
  <si>
    <t>EL CARRIZO</t>
  </si>
  <si>
    <t>PIEDRA BLANCA</t>
  </si>
  <si>
    <t>CERRO DE LA ESPERANZA</t>
  </si>
  <si>
    <t xml:space="preserve"> LOS POCITOS</t>
  </si>
  <si>
    <t>COLLANTES</t>
  </si>
  <si>
    <t>SANTIAGO TAPEXTLA</t>
  </si>
  <si>
    <t>LLANO GRANDE</t>
  </si>
  <si>
    <t>TECOYAME</t>
  </si>
  <si>
    <t>SANTO DOMINGO ARMENTA</t>
  </si>
  <si>
    <t>DE</t>
  </si>
  <si>
    <t>COATECAS ALTAS</t>
  </si>
  <si>
    <t>TEPEHUAJE</t>
  </si>
  <si>
    <t xml:space="preserve"> POBLETE</t>
  </si>
  <si>
    <t>LA COMPAÑIA</t>
  </si>
  <si>
    <t>LA Y</t>
  </si>
  <si>
    <t>AGUA DEL ESPINO</t>
  </si>
  <si>
    <t>HEROICA CIUDAD DE EJUTLA DE CRESPO</t>
  </si>
  <si>
    <t>127 </t>
  </si>
  <si>
    <t>76 </t>
  </si>
  <si>
    <t>5 </t>
  </si>
  <si>
    <t>4 </t>
  </si>
  <si>
    <t>28 </t>
  </si>
  <si>
    <t>19 </t>
  </si>
  <si>
    <t>10 </t>
  </si>
  <si>
    <t>3 </t>
  </si>
  <si>
    <t>21 </t>
  </si>
  <si>
    <t>86 </t>
  </si>
  <si>
    <t>0 </t>
  </si>
  <si>
    <t>11 </t>
  </si>
  <si>
    <t> 4</t>
  </si>
  <si>
    <t>2 </t>
  </si>
  <si>
    <t>35 </t>
  </si>
  <si>
    <t>130 </t>
  </si>
  <si>
    <t>7 0</t>
  </si>
  <si>
    <t> 6</t>
  </si>
  <si>
    <t>6 </t>
  </si>
  <si>
    <t>37 </t>
  </si>
  <si>
    <t>8 </t>
  </si>
  <si>
    <t>29 </t>
  </si>
  <si>
    <t> 79</t>
  </si>
  <si>
    <t> 0</t>
  </si>
  <si>
    <t>1 </t>
  </si>
  <si>
    <t>20 </t>
  </si>
  <si>
    <t>112 </t>
  </si>
  <si>
    <t>82 </t>
  </si>
  <si>
    <t>7 </t>
  </si>
  <si>
    <t>27 </t>
  </si>
  <si>
    <t>59 </t>
  </si>
  <si>
    <t>98 </t>
  </si>
  <si>
    <t>145 </t>
  </si>
  <si>
    <t>13 </t>
  </si>
  <si>
    <t>14 </t>
  </si>
  <si>
    <t>40 </t>
  </si>
  <si>
    <t>22 </t>
  </si>
  <si>
    <t>LA ZORITANA</t>
  </si>
  <si>
    <t xml:space="preserve"> SAN MATÍAS CHILAZOA</t>
  </si>
  <si>
    <t xml:space="preserve"> LA NORIA DE ORTIZ</t>
  </si>
  <si>
    <t xml:space="preserve"> MONTE DEL TORO</t>
  </si>
  <si>
    <t>SANTA MARTHA CHICHIHUALTEPEC</t>
  </si>
  <si>
    <t xml:space="preserve"> SANTA MARTHA CHICHIHUALTEPEC</t>
  </si>
  <si>
    <t xml:space="preserve"> EL VERGEL</t>
  </si>
  <si>
    <t xml:space="preserve"> SANTA CRUZ NEXILA</t>
  </si>
  <si>
    <t xml:space="preserve"> LOS OCOTES</t>
  </si>
  <si>
    <t>EL CERRO DE LAS HUERTAS</t>
  </si>
  <si>
    <t xml:space="preserve"> NUEVO VENUSTIANO CARRANZA</t>
  </si>
  <si>
    <t xml:space="preserve"> EL ARROGANTE JUSTO BENÍTEZ</t>
  </si>
  <si>
    <t>LA ERMITA</t>
  </si>
  <si>
    <t xml:space="preserve"> LA NORIA</t>
  </si>
  <si>
    <t xml:space="preserve"> LA ESCALERA</t>
  </si>
  <si>
    <t>MAGDALENA OCOTLAN</t>
  </si>
  <si>
    <t>94 </t>
  </si>
  <si>
    <t>118 </t>
  </si>
  <si>
    <t>16 </t>
  </si>
  <si>
    <t>60 </t>
  </si>
  <si>
    <t>9 </t>
  </si>
  <si>
    <t>LA PE</t>
  </si>
  <si>
    <t>SAN AGUSTIN AMATENGO</t>
  </si>
  <si>
    <t>SAN FRANCISCO CAHUACUA</t>
  </si>
  <si>
    <t>SAN ISIDRO EL POTRERO</t>
  </si>
  <si>
    <t>SAN SEBASTIAN YUTANINO</t>
  </si>
  <si>
    <t>SAN FRANCISCO SOLA</t>
  </si>
  <si>
    <t>SAN GABRIEL MIXTEPEC</t>
  </si>
  <si>
    <t xml:space="preserve"> SANTA MARÍA MIXTEPEC</t>
  </si>
  <si>
    <t>SAN ILDEFONSO SOLA</t>
  </si>
  <si>
    <t xml:space="preserve"> SAN ILDEFONSO SOLA</t>
  </si>
  <si>
    <t>SAN JACINTO TLACOTEPEC</t>
  </si>
  <si>
    <t xml:space="preserve"> SAN JACINTO TLACOTEPEC</t>
  </si>
  <si>
    <t>SAN JERONIMO COATLAN</t>
  </si>
  <si>
    <t xml:space="preserve"> SAN JERÓNIMO COATLÁN</t>
  </si>
  <si>
    <t xml:space="preserve"> LLANO DE LEÓN</t>
  </si>
  <si>
    <t xml:space="preserve"> SANTO DOMINGO COATLÁN</t>
  </si>
  <si>
    <t xml:space="preserve"> SAN CRISTÓBAL HONDURAS</t>
  </si>
  <si>
    <t xml:space="preserve"> SOLEDAD PIEDRA LARGA</t>
  </si>
  <si>
    <t xml:space="preserve"> EL PROGRESO</t>
  </si>
  <si>
    <t xml:space="preserve"> SAN JOSÉ DEL PROGRESO</t>
  </si>
  <si>
    <t xml:space="preserve"> MAGUEY LARGO</t>
  </si>
  <si>
    <t xml:space="preserve"> SAN JOSÉ LA GARZONA</t>
  </si>
  <si>
    <t>SAN LORENZO TEXMELUCAN</t>
  </si>
  <si>
    <t>RÍO TALEA</t>
  </si>
  <si>
    <t>SAN MARTIN DE LOS CANSECOS</t>
  </si>
  <si>
    <t>SAN MARTÍN DE LOS CANSECOS</t>
  </si>
  <si>
    <t>SAN MIGUEL EJUTLA</t>
  </si>
  <si>
    <t>SAN NICOLAS</t>
  </si>
  <si>
    <t>BRAMADERO</t>
  </si>
  <si>
    <t>SAN PEDRO JUCHATENGO</t>
  </si>
  <si>
    <t>SAN SEBASTIAN COATLAN</t>
  </si>
  <si>
    <t>SAN JOSÉ LLANO CIENEGUILLA</t>
  </si>
  <si>
    <t>SAN SIMON ALMOLONGAS</t>
  </si>
  <si>
    <t>SAN SIMÓN ALMOLONGAS</t>
  </si>
  <si>
    <t xml:space="preserve"> RIO ANONA</t>
  </si>
  <si>
    <t>SAN VICENTE COATLAN</t>
  </si>
  <si>
    <t>SANTA CRUZ ZENZONTEPEC</t>
  </si>
  <si>
    <t>LOS POZUELOS</t>
  </si>
  <si>
    <t xml:space="preserve"> MANO DEL SEÑOR</t>
  </si>
  <si>
    <t xml:space="preserve"> EL CARRIZAL</t>
  </si>
  <si>
    <t>QUINICUENA</t>
  </si>
  <si>
    <t xml:space="preserve"> EL PORTILLO</t>
  </si>
  <si>
    <t xml:space="preserve"> LA AURORA</t>
  </si>
  <si>
    <t xml:space="preserve"> SANTA MARÍA TLAPANALQUIAHUITL</t>
  </si>
  <si>
    <t xml:space="preserve"> PIEDRA QUE MENEA</t>
  </si>
  <si>
    <t xml:space="preserve"> LLANO VÍBORA</t>
  </si>
  <si>
    <t>SANTA MARIA ZANIZA</t>
  </si>
  <si>
    <t xml:space="preserve"> SANTA MARÍA ZANIZA</t>
  </si>
  <si>
    <t>SANTIAGO AMOLTEPEC</t>
  </si>
  <si>
    <t>EL MAMEY</t>
  </si>
  <si>
    <t>, BARRANCA HONDA</t>
  </si>
  <si>
    <t>EL COCAL</t>
  </si>
  <si>
    <t xml:space="preserve"> LA CUCARACHA O COLONIA DE JESÚS</t>
  </si>
  <si>
    <t>BARRANCA RICA</t>
  </si>
  <si>
    <t>PUEBLO VIEJO</t>
  </si>
  <si>
    <t>SANTIAGO MINAS</t>
  </si>
  <si>
    <t>SANTIAGO TEXTITLAN</t>
  </si>
  <si>
    <t xml:space="preserve"> SANTIAGO TEXTITLÁN</t>
  </si>
  <si>
    <t xml:space="preserve"> LLANO YERBA</t>
  </si>
  <si>
    <t>SANTO DOMINGO TEOJOMULCO</t>
  </si>
  <si>
    <t xml:space="preserve"> SANTO DOMINGO TEOJOMULCO</t>
  </si>
  <si>
    <t>LAS HUERTAS</t>
  </si>
  <si>
    <t>VILLA SOLA DE VEGA</t>
  </si>
  <si>
    <t>SAN JUAN ELOTEPEC</t>
  </si>
  <si>
    <t xml:space="preserve"> SAN SEBASTIÁN DE LAS GRUTAS</t>
  </si>
  <si>
    <t xml:space="preserve"> NACHIHUI</t>
  </si>
  <si>
    <t xml:space="preserve"> SANTOS REYES SOLA</t>
  </si>
  <si>
    <t xml:space="preserve"> SAN ISIDRO OJO DE AGUA</t>
  </si>
  <si>
    <t xml:space="preserve"> EL COMÚN SECCIÓN CUARTA</t>
  </si>
  <si>
    <t xml:space="preserve"> SAN AGUSTÍN</t>
  </si>
  <si>
    <t>TANICHE</t>
  </si>
  <si>
    <t xml:space="preserve"> TANICHE</t>
  </si>
  <si>
    <t>YOGANA</t>
  </si>
  <si>
    <t>SAN MATEO YUCUTINDOO</t>
  </si>
  <si>
    <t>ZAPOTITLAN DEL RIO</t>
  </si>
  <si>
    <t>SAN MATEO YUCUTINDOÓ</t>
  </si>
  <si>
    <t>SUMA INCORRECTA DE LOS VOTOS NULOS DE LAS CASILLAS EN LAS  QUE SE REALIZO EL COMPUTO EN EL CONSEJO DISTRITAL, SOLO TOMARON EL DATO DE LA ULTIMA CASILLA DEL LISTADO</t>
  </si>
  <si>
    <r>
      <t xml:space="preserve">VOTACIÓN TOTAL DE DIPUTADOS POR EL PRINCIPIO DE REPRESENTACIÓN PROPORCIONAL </t>
    </r>
    <r>
      <rPr>
        <b/>
        <i/>
        <sz val="14"/>
        <color theme="1"/>
        <rFont val="Arial Narrow"/>
        <family val="2"/>
      </rPr>
      <t>(SUMAR B+D)</t>
    </r>
  </si>
  <si>
    <t>EN EL ACTA DE COMPUTO DISTRITAL SUMARON 219 VOTOS PARA CANDIDATOS NO REGISTRADOS EN LUGAR DE 60, EL ACTA DE COMPUTO DISTRITAL NO TIENE EL ESPACIO PARA EL PRS</t>
  </si>
  <si>
    <t>EL ESPINAL</t>
  </si>
  <si>
    <t>HCA. CD. DE JUCHITAN DE ZARAGOZA</t>
  </si>
  <si>
    <t>JUCHITAN DE ZARAGOZA</t>
  </si>
  <si>
    <t>ESPECIAL 3</t>
  </si>
  <si>
    <t>LA VENTOSA</t>
  </si>
  <si>
    <t>CHICAPA DE CASTRO</t>
  </si>
  <si>
    <t>SANTA MARIA DEL MAR</t>
  </si>
  <si>
    <t>SAN DIONISIO DEL MAR</t>
  </si>
  <si>
    <t>HUAMUCHIL</t>
  </si>
  <si>
    <t>SAN FRANCISCO DEL MAR</t>
  </si>
  <si>
    <t>PUERTO ESTERO</t>
  </si>
  <si>
    <t>SANTA CRUZ MONTESILLO</t>
  </si>
  <si>
    <t>SANTA RITA</t>
  </si>
  <si>
    <t>SAN FRANCISCO IXHUATAN</t>
  </si>
  <si>
    <t>LAS PALMAS</t>
  </si>
  <si>
    <t>CHAHUITES LAS CONCHAS</t>
  </si>
  <si>
    <t>EL CERRITO</t>
  </si>
  <si>
    <t>CACHIMBO</t>
  </si>
  <si>
    <t>SAN MATEO DEL MAR</t>
  </si>
  <si>
    <t>HUAZANTLÁN DEL RÍO</t>
  </si>
  <si>
    <t>UNION HIDALGO</t>
  </si>
  <si>
    <t>ASUNCION IXTALTEPEC</t>
  </si>
  <si>
    <t>DIPUTADOS</t>
  </si>
  <si>
    <t>CIUDAD IXTEPEC</t>
  </si>
  <si>
    <t>SALINA CRUZ</t>
  </si>
  <si>
    <t>SAN BLAS ATEMPA</t>
  </si>
  <si>
    <t>SAN PEDRO COMITANCILLO</t>
  </si>
  <si>
    <t>SAN PEDRO HUILOTEPEC</t>
  </si>
  <si>
    <t>SANTA MARIA XADANI</t>
  </si>
  <si>
    <t>CASILLA</t>
  </si>
  <si>
    <t>NO</t>
  </si>
  <si>
    <t>INSTALADA</t>
  </si>
  <si>
    <t xml:space="preserve">EL </t>
  </si>
  <si>
    <t xml:space="preserve">DIA </t>
  </si>
  <si>
    <t xml:space="preserve">LA </t>
  </si>
  <si>
    <t>JORNADA</t>
  </si>
  <si>
    <t>EXTRAORDINARIA 1 CONTIGUA 2</t>
  </si>
  <si>
    <t>CONTIGUA 1 (VR)</t>
  </si>
  <si>
    <t>BASICA (VR)</t>
  </si>
  <si>
    <t>CONTIGUA 2 (VR)</t>
  </si>
  <si>
    <t>EXTRAORDINARIA 1 CONTIGUA 1 (VR)</t>
  </si>
  <si>
    <t>ESPECIAL 1 (VR)</t>
  </si>
  <si>
    <t>CONTIGUA 4 (VR)</t>
  </si>
  <si>
    <t>LA VOTACIÓN DE LAS 14 CASILLAS QUE TUVIERON VOTOS RESERVADOS SE DUPLICO EN LA VOTACIÓN DE MAYORÍA RELATIVA</t>
  </si>
  <si>
    <t>TOTAL RP</t>
  </si>
  <si>
    <t>MAGDALENA TEITIPAC</t>
  </si>
  <si>
    <t>NEJAPA DE MADERO</t>
  </si>
  <si>
    <t>ROJAS DE CUAUHTEMOC</t>
  </si>
  <si>
    <t>SAN BALTAZAR CHICHICAPAM</t>
  </si>
  <si>
    <t>SAN BARTOLO YAUTEPEC</t>
  </si>
  <si>
    <t>SAN BARTOLOME QUIALANA</t>
  </si>
  <si>
    <t>SAN CARLOS YAUTEPEC</t>
  </si>
  <si>
    <t>SAN DIONISIO OCOTEPEC</t>
  </si>
  <si>
    <t>NO SE INSTALARON POR ACUERDO DE ASAMBLEA DE SAN BALTAZAR GUELAVILA</t>
  </si>
  <si>
    <t>SAN FRANCISCO LOGUECHE</t>
  </si>
  <si>
    <t>SAN JERONIMO TAVICHE</t>
  </si>
  <si>
    <t>SAN JERONIMO TLACOCHAHUAYA</t>
  </si>
  <si>
    <t>SAN JOSE LACHIGUIRI</t>
  </si>
  <si>
    <t>SAN JUAN DEL RIO</t>
  </si>
  <si>
    <t>SAN JUAN GUELAVIA</t>
  </si>
  <si>
    <t>SAN JUAN LACHIGALLA</t>
  </si>
  <si>
    <t>SAN JUAN LAJARCIA</t>
  </si>
  <si>
    <t>SAN JUAN TEITIPAC</t>
  </si>
  <si>
    <t>SAN LORENZO ALBARRADAS</t>
  </si>
  <si>
    <t>SAN LUCAS QUIAVINI</t>
  </si>
  <si>
    <t>SAN LUIS AMATLAN</t>
  </si>
  <si>
    <t>SAN MIGUEL TILQUIAPAM</t>
  </si>
  <si>
    <t>SAN PABLO VILLA DE MITLA</t>
  </si>
  <si>
    <t>SAN PEDRO MARTIR QUIECHAPA</t>
  </si>
  <si>
    <t>SAN PEDRO QUIATONI</t>
  </si>
  <si>
    <t>SAN PEDRO TAVICHE</t>
  </si>
  <si>
    <t>SAN PEDRO TOTOLAPAM</t>
  </si>
  <si>
    <t>SAN SEBASTIAN ABASOLO</t>
  </si>
  <si>
    <t>SAN SEBASTIAN TEITIPAC</t>
  </si>
  <si>
    <t>SANTA ANA DEL VALLE</t>
  </si>
  <si>
    <t>SANTA ANA TAVELA</t>
  </si>
  <si>
    <t>SANTA CATARINA MINAS</t>
  </si>
  <si>
    <t>SANTA CRUZ PAPALUTLA</t>
  </si>
  <si>
    <t>SANTA MARIA DEL TULE</t>
  </si>
  <si>
    <t>SANTA MARIA GUELACE</t>
  </si>
  <si>
    <t>SANTA MARIA QUIEGOLANI</t>
  </si>
  <si>
    <t>SANTA MARIA ZOQUITLAN</t>
  </si>
  <si>
    <t>SANTIAGO MATATLAN</t>
  </si>
  <si>
    <t>SANTO DOMINGO ALBARRADAS</t>
  </si>
  <si>
    <t>TLACOLULA DE MATAMOROS</t>
  </si>
  <si>
    <t>VILLA DIAZ ORDAZ</t>
  </si>
  <si>
    <t>YAXE</t>
  </si>
  <si>
    <t>SANTA MARÍA DEL TULE</t>
  </si>
  <si>
    <t>ÁNIMAS TRUJANO</t>
  </si>
  <si>
    <t>ASUNCIÓN OCOTLÁN</t>
  </si>
  <si>
    <t>AYOQUEZCO DE ALDAMA</t>
  </si>
  <si>
    <t>GUEGOVELA, AYOQUEZCO DE ALDAMA</t>
  </si>
  <si>
    <t>CIÉNEGA DE ZIMATLÁN</t>
  </si>
  <si>
    <t>MAGDALENA MIXTEPEC</t>
  </si>
  <si>
    <t>OCOTLÁN DE MORELOS</t>
  </si>
  <si>
    <t>SAN JACINTO OCOTLÁN</t>
  </si>
  <si>
    <t>SAN PEDRO GUEGOREXE</t>
  </si>
  <si>
    <t>SAN JACINTO CHILATECA</t>
  </si>
  <si>
    <t>LA CHILAITA</t>
  </si>
  <si>
    <t>TEJAS DE MORELOS</t>
  </si>
  <si>
    <t>SAN FELIPE APÓSTOL</t>
  </si>
  <si>
    <t>PRAXEDIS DE GUERRERO</t>
  </si>
  <si>
    <t>SAN AGUSTÍN DE LAS JUNTAS</t>
  </si>
  <si>
    <t>LOMAS DEL SANTO, SAN AGUSTÍN DE LAS JUNTAS</t>
  </si>
  <si>
    <t>SAN ANDRÉS ZEABACHE</t>
  </si>
  <si>
    <t>SAN ANDRÉS ZABACHE</t>
  </si>
  <si>
    <t>SAN ANTONINO CASTILLO VELASCO</t>
  </si>
  <si>
    <t>SAN ANTONINO EL ALTO</t>
  </si>
  <si>
    <t>SAN ANTONIO HUITEPEC</t>
  </si>
  <si>
    <t>SAN BARTOLO COYOTEPEC</t>
  </si>
  <si>
    <t>SAN BERNARDO MIXTEPEC</t>
  </si>
  <si>
    <t>SAN DIONISIO OCOTLÁN</t>
  </si>
  <si>
    <t>SAN JUAN CHILATECA</t>
  </si>
  <si>
    <t>SAN MARTÍN LACHILÁ</t>
  </si>
  <si>
    <t>SAN MARTÍN TILCAJETE</t>
  </si>
  <si>
    <t>SAN MIGUEL MIXTEPEC</t>
  </si>
  <si>
    <t>SAN PABLO CUATRO VENADOS</t>
  </si>
  <si>
    <t>SAN PABLO HUIXTEPEC</t>
  </si>
  <si>
    <t>SAN PEDRO APÓSTOL</t>
  </si>
  <si>
    <t>SAN PEDRO MÁRTIR</t>
  </si>
  <si>
    <t>SAN VICENTE LACHIXIO</t>
  </si>
  <si>
    <t>SANTA ANA TLAPACOYAN</t>
  </si>
  <si>
    <t>SANTA ANA ZEGACHE</t>
  </si>
  <si>
    <t>SANTA CATARINA QUIANÉ</t>
  </si>
  <si>
    <t>SANTA CRUZ MIXTEPEC</t>
  </si>
  <si>
    <t>SANTA GERTRUDIS</t>
  </si>
  <si>
    <t>SANTA INÉS DEL MONTE</t>
  </si>
  <si>
    <t>SANTA INÉS YATZECHE</t>
  </si>
  <si>
    <t>SANTA LUCÍA OCOTLÁN</t>
  </si>
  <si>
    <t>SANTA MARÍA COYOTEPEC</t>
  </si>
  <si>
    <t>SANTA MARÍA LACHIXIO</t>
  </si>
  <si>
    <t>SANTA MARÍA SOLA</t>
  </si>
  <si>
    <t>SANTIAGO APÓSTOL</t>
  </si>
  <si>
    <t>SAN SEBASTIÁN APÓSTOL</t>
  </si>
  <si>
    <t>SANTO TOMÁS JALIEZA</t>
  </si>
  <si>
    <t>SANTO DOMINGO JALIEZA</t>
  </si>
  <si>
    <t>SANTA CECILIA JALIEZA</t>
  </si>
  <si>
    <t>TRINIDAD ZAACHILA</t>
  </si>
  <si>
    <t>TRINIDAD DE ZAACHILA</t>
  </si>
  <si>
    <t>ZIMATLÁN DE ÁLVAREZ</t>
  </si>
  <si>
    <t>COALICION PAN-PRD</t>
  </si>
  <si>
    <t>COALICIÓN PRI-PVEM</t>
  </si>
  <si>
    <t>Candidatos No Registrados</t>
  </si>
  <si>
    <t>SANTA CRUZ XOXOCOTLAN</t>
  </si>
  <si>
    <t>CUILAPAM DE GUERRERO</t>
  </si>
  <si>
    <t>SAN ANTONIO DE LA CAL</t>
  </si>
  <si>
    <t>SAN RAYMUNDO JALPAN</t>
  </si>
  <si>
    <t>VILLA DE ZAACHILA</t>
  </si>
  <si>
    <t>CONTIGUA 13</t>
  </si>
  <si>
    <t>CONTIGUA 14</t>
  </si>
  <si>
    <t>CONTIGUA 15</t>
  </si>
  <si>
    <t>CONTIGUA 16</t>
  </si>
  <si>
    <t>CONTIGUA 17</t>
  </si>
  <si>
    <t>S</t>
  </si>
  <si>
    <r>
      <t xml:space="preserve">VOTACIÓN TOTAL DE DIPUTADOS POR EL PRINCIPIO DE REPRESENTACIÓN PROPORCIONAL </t>
    </r>
    <r>
      <rPr>
        <b/>
        <i/>
        <sz val="11"/>
        <color theme="1"/>
        <rFont val="Arial Narrow"/>
        <family val="2"/>
      </rPr>
      <t>(SUMAR A+D)</t>
    </r>
  </si>
  <si>
    <t>* ERROR EN EL CÓMPUTO DE R.P. EL CONSEJO DISTRITAL SUMÓ LA VOTACIÓN DE LAS CASILLAS ESPECIALES A LA VOTACIÓN POR PARTIDO ANTES DE LA DISTRIBUCIÓN DE LOS VOTOS DE COALICIÓN
POR ESTA RAZON LA VOTACIÓN DE RP ES MENOR QUE LA DE MR PORQUE NO TOMARON EN CUENTA LOS 754 VOTOS DE LA PAN-PRD NI LOS 259 VOTOS DE PRI-PVEM</t>
  </si>
  <si>
    <t>IND</t>
  </si>
  <si>
    <t>VR</t>
  </si>
  <si>
    <t>PRIO-PVEM</t>
  </si>
  <si>
    <t>Casilla</t>
  </si>
  <si>
    <t>* LA CASILLA 484 BÁSICA NO APARECE EN COTEJO NI EN NINGUN GRUPO DE TRABAJO</t>
  </si>
  <si>
    <t>SANTA LUCIA DEL CAMINO</t>
  </si>
  <si>
    <t>GUADALUPE ETLA</t>
  </si>
  <si>
    <t>NAZARENO ETLA</t>
  </si>
  <si>
    <t>SAN AGUSTIN ETLA</t>
  </si>
  <si>
    <t>SAN AGUSTIN YATARENI</t>
  </si>
  <si>
    <t>SAN ANDRES HUAYAPAN</t>
  </si>
  <si>
    <t>SAN FELIPE TEJALAPAM</t>
  </si>
  <si>
    <t>SAN LORENZO CACAOTEPEC</t>
  </si>
  <si>
    <t>SAN PABLO ETLA</t>
  </si>
  <si>
    <t>EXTRAORDINARIA 1 CONTIGUA 3</t>
  </si>
  <si>
    <t>EXTRAORDINARIA 1 CONTIGUA 5</t>
  </si>
  <si>
    <t>SAN SEBASTIAN TUTLA</t>
  </si>
  <si>
    <t>SANTA CRUZ AMILPAS</t>
  </si>
  <si>
    <t>SOLEDAD ETLA</t>
  </si>
  <si>
    <t>SAN ANDRES IXTLAHUACA</t>
  </si>
  <si>
    <t>SAN PEDRO IXTLAHUACA</t>
  </si>
  <si>
    <t>EN LA CASILLA 1763 QUE TUVO VOTOS RESERVADOS EL SISTEMA NO CONTABILIZÓ LOS 62 VOTOS QUE TIENE EL PRI</t>
  </si>
  <si>
    <t>EL BARRIO DE LA SOLEDAD</t>
  </si>
  <si>
    <t>LAGUNAS</t>
  </si>
  <si>
    <t>LAS CRUCES</t>
  </si>
  <si>
    <t>CUAJINICUIL</t>
  </si>
  <si>
    <t>ESTACION ALMOLOYA</t>
  </si>
  <si>
    <t>LA HACIENDITA</t>
  </si>
  <si>
    <t>ALMOLAYA DE GUTIERREZ</t>
  </si>
  <si>
    <t>CHAHUITES</t>
  </si>
  <si>
    <t>MATIAS ROMERO</t>
  </si>
  <si>
    <t>PALOMARES</t>
  </si>
  <si>
    <t>EJIDO NUEVO PROGRESO</t>
  </si>
  <si>
    <t>LA VICTORIA</t>
  </si>
  <si>
    <t>NUEVO UBERO</t>
  </si>
  <si>
    <t>TOLOSA DONAJI</t>
  </si>
  <si>
    <t>SAN PEDRO EVANGELISTA</t>
  </si>
  <si>
    <t>EJIDO TOLOSITA</t>
  </si>
  <si>
    <t>GABRIEL RAMOS MILLAN</t>
  </si>
  <si>
    <t>COLONIA CUAHUCTEMOC</t>
  </si>
  <si>
    <t>REFORMA DE PINEDA</t>
  </si>
  <si>
    <t>SAN JUAN GUICHICOVI</t>
  </si>
  <si>
    <t>EJIDO REVOLUCION</t>
  </si>
  <si>
    <t>BOCA DEL MONTE</t>
  </si>
  <si>
    <t>ESTACION SARABIA</t>
  </si>
  <si>
    <t>EL ZARZAL</t>
  </si>
  <si>
    <t>MOGOÑE VIEJO</t>
  </si>
  <si>
    <t>ESTACION MOGOÑE</t>
  </si>
  <si>
    <t>ESTACION  MOGOÑE</t>
  </si>
  <si>
    <t>RIO PACHIÑE</t>
  </si>
  <si>
    <t>EL OCOTAL</t>
  </si>
  <si>
    <t>EL ZACATAL</t>
  </si>
  <si>
    <t>SAN JUAN MAZATLAN</t>
  </si>
  <si>
    <t>LA MIXTEQUITA</t>
  </si>
  <si>
    <t>EXTRAORDINARIA 3</t>
  </si>
  <si>
    <t>LOMA SANTA CRUZ</t>
  </si>
  <si>
    <t>MONTE AGUILA</t>
  </si>
  <si>
    <t>SAN MIGUEL CHIMALAPA</t>
  </si>
  <si>
    <t>CONGREGACION BENITO JUAREZ</t>
  </si>
  <si>
    <t>LAS CONCHAS</t>
  </si>
  <si>
    <t>EL PORVENIR</t>
  </si>
  <si>
    <t>SAN PEDRO TAPANATEPEC</t>
  </si>
  <si>
    <t>PESQUERIA TREJO</t>
  </si>
  <si>
    <t>SANTA MARIA CHIMALAPA</t>
  </si>
  <si>
    <t>SAN FRANCISCO DE LA PAZ</t>
  </si>
  <si>
    <t>SANTA MARIA PETAPA</t>
  </si>
  <si>
    <t>HIDALGO SUR</t>
  </si>
  <si>
    <t>RINCON VIEJO</t>
  </si>
  <si>
    <t>EL BAJIO</t>
  </si>
  <si>
    <t>BARRIO NUEVO</t>
  </si>
  <si>
    <t>LLANO SUCHIAPA</t>
  </si>
  <si>
    <t>GUIVICIA</t>
  </si>
  <si>
    <t>SANTIAGO NILTEPEC</t>
  </si>
  <si>
    <t>SANTO DOMINGO INGENIO</t>
  </si>
  <si>
    <t>BARRIO VENTERO</t>
  </si>
  <si>
    <t>CONTIGUA1</t>
  </si>
  <si>
    <t>SANTO DOMINGO ZANATEPEC</t>
  </si>
  <si>
    <t>ALGUNAS CASILLAS NO FUERON CONTABILIZADAS POR EL SISTEMA UTILIZADO EN EL CÓMPUTO, LOS RESULTADOS QUE SE ASIENTAN CORRESPONDEN A LOS QUE EL CONSEJO DISTRITAL ASENTO EN EL ACTA DE COMPUTO DISTRITAL DE MAYORÍA RELATIVA</t>
  </si>
  <si>
    <t>CAND_COMUN
PRI-PRES</t>
  </si>
  <si>
    <t>NO SE ENCONTRÓ EL ACTA DE RP DE LA CASILLA 2253 S1, EL CONSEJO DISTRITAL SUMO AL TOTAL DE LA VOTACIÓN LOS VOTOS DEL CANDIDATO INDEPENDIENTE PARA OBTENER LA VOTACIÓN TOTAL DE REPRESENTACIÓN PROPORCIONAL</t>
  </si>
  <si>
    <t>EL ACTA DE CÓMPUTO DISTRITAL DE REPRESENTACION PROPORCIONAL PRESENTA UN ERROR, AL MOMENTO DE ESCRIBIR LA TOTALIDAD DE LA VOTACIÓN INVIRTIERON LOS DOS ÚLTIMOS NÚMEROS.</t>
  </si>
  <si>
    <t>ASUNCION CACALOTEPEC</t>
  </si>
  <si>
    <t xml:space="preserve"> ASUNCIÓN CACALOTEPEC</t>
  </si>
  <si>
    <t>AGUATLÁN</t>
  </si>
  <si>
    <t>SAN ANTONIO TLAXCALTEPEC</t>
  </si>
  <si>
    <t>CERRO MONEDA</t>
  </si>
  <si>
    <t>MIXISTLAN DE LA REFORMA</t>
  </si>
  <si>
    <t>MIXISTLÁN DE LA REFORMA</t>
  </si>
  <si>
    <t>SANTA MARÍA MIXISTLÁN</t>
  </si>
  <si>
    <t>SAN CRISTÓBAL CHICHICAXTEPEC</t>
  </si>
  <si>
    <t>SAN JUAN COMALTEPEC</t>
  </si>
  <si>
    <t>SAN BARTOLO LACHIXOVA</t>
  </si>
  <si>
    <t>SAN JUAN LEALAO</t>
  </si>
  <si>
    <t>SAN JUAN COTZOCON</t>
  </si>
  <si>
    <t>SAN JUAN COTZOCÓN</t>
  </si>
  <si>
    <t xml:space="preserve">CASILLAS NO INSTALADAS </t>
  </si>
  <si>
    <t xml:space="preserve"> SAN JUAN COTZOCÓN</t>
  </si>
  <si>
    <t>EL PARAÍSO</t>
  </si>
  <si>
    <t>SAN FELIPE CIHUALTEPEC</t>
  </si>
  <si>
    <t>MARÍA LOMBARDO DE CASO</t>
  </si>
  <si>
    <t>CERRO MOJARRA</t>
  </si>
  <si>
    <t xml:space="preserve"> JALTEPEC DE CANDAYOC</t>
  </si>
  <si>
    <t>SAN JUAN OTZOLOTEPEC</t>
  </si>
  <si>
    <t>SANTA MARÍA PUXMETACÁN</t>
  </si>
  <si>
    <t>SANTA MARÍA DE MATAMOROS</t>
  </si>
  <si>
    <t xml:space="preserve"> ARROYO VENADO</t>
  </si>
  <si>
    <t>SAN JUAN JUQUILA MIXES</t>
  </si>
  <si>
    <t>ASUNCIÓN ACATLÁN</t>
  </si>
  <si>
    <t>SANTO DOMINGO NARRO</t>
  </si>
  <si>
    <t>SAN JUAN LALANA</t>
  </si>
  <si>
    <t>SAN JOSÉ RÍO MANSO</t>
  </si>
  <si>
    <t>VILLA NUEVA</t>
  </si>
  <si>
    <t>MONTE NEGRO</t>
  </si>
  <si>
    <t>SAN ISIDRO ARENAL</t>
  </si>
  <si>
    <t>PASO DE ÁGUILA</t>
  </si>
  <si>
    <t>SAN LORENZO LALANA ARROYO LODO</t>
  </si>
  <si>
    <t>SANTIAGO JALAHUI LALANA</t>
  </si>
  <si>
    <t>IGNACIO ZARAGOZA</t>
  </si>
  <si>
    <t>LA COVA</t>
  </si>
  <si>
    <t>SAN JUAN MAZATLÁN</t>
  </si>
  <si>
    <t>SAN PEDRO ACATLÁN</t>
  </si>
  <si>
    <t>CONSTITUCIÓN MEXICANA</t>
  </si>
  <si>
    <t>GENERAL FELIPE ÁNGELES</t>
  </si>
  <si>
    <t>EL TORTUGUERO</t>
  </si>
  <si>
    <t xml:space="preserve"> LOS FRESNOS</t>
  </si>
  <si>
    <t>TIERRA NUEVA</t>
  </si>
  <si>
    <t xml:space="preserve"> TIERRA NEGRA</t>
  </si>
  <si>
    <t>SANTIAGO TUTLA</t>
  </si>
  <si>
    <t>SAN ANTONIO TUTLA</t>
  </si>
  <si>
    <t>SANTIAGO MALACATEPEC</t>
  </si>
  <si>
    <t>SAN PEDRO CHIMALTEPEC</t>
  </si>
  <si>
    <t>SAN LUCAS CAMOTLAN</t>
  </si>
  <si>
    <t>SAN LUCAS CAMOTLÁN</t>
  </si>
  <si>
    <t>SAN MIGUEL QUETZALTEPEC</t>
  </si>
  <si>
    <t>SANTA MARGARITA HUITEPEC</t>
  </si>
  <si>
    <t xml:space="preserve"> SANTA CRUZ CONDOY</t>
  </si>
  <si>
    <t>CHUXNABAN</t>
  </si>
  <si>
    <t>SAN PEDRO OCOTEPEC</t>
  </si>
  <si>
    <t>SANTA CRUZ OCOTAL</t>
  </si>
  <si>
    <t>SAN PEDRO Y SAN PABLO AYUTLA</t>
  </si>
  <si>
    <t>EL DURAZNAL</t>
  </si>
  <si>
    <t>LACHICOCANA</t>
  </si>
  <si>
    <t>CERRO PELÓN</t>
  </si>
  <si>
    <t>SANTA MARIA ALOTEPEC</t>
  </si>
  <si>
    <t>SANTA MARÍA ALOTEPEC</t>
  </si>
  <si>
    <t>SAN PEDRO AYACAXTEPEC</t>
  </si>
  <si>
    <t>SAN ISIDRO HUAYAPAN</t>
  </si>
  <si>
    <t>SANTA MARIA TEPANTLALI</t>
  </si>
  <si>
    <t>SANTA MARÍA TEPANTLALI</t>
  </si>
  <si>
    <t xml:space="preserve"> CERRO COSTOCHE</t>
  </si>
  <si>
    <t>SANTA MARIA TLAHUITOLTEPEC</t>
  </si>
  <si>
    <t>SANTA MARÍA TLAHUITOLTEPEC</t>
  </si>
  <si>
    <t>SANTA MARÍA YACOCHI</t>
  </si>
  <si>
    <t xml:space="preserve"> SANTA MARÍA TLAHUITOLTEPEC</t>
  </si>
  <si>
    <t>TEJAS,</t>
  </si>
  <si>
    <t>SANTIAGO ATITLAN</t>
  </si>
  <si>
    <t>SANTIAGO ATITLÁN</t>
  </si>
  <si>
    <t xml:space="preserve"> RODEO             </t>
  </si>
  <si>
    <t>ESTANCIA DE MORELOS</t>
  </si>
  <si>
    <t>SANTIAGO CHOAPAM</t>
  </si>
  <si>
    <t>SAN JUAN DEL RÍO</t>
  </si>
  <si>
    <t xml:space="preserve"> SANTO DOMINGO LATANI</t>
  </si>
  <si>
    <t>SANTA MARÍA YAHUIVÉ</t>
  </si>
  <si>
    <t>SANTIAGO IXCUINTEPEC</t>
  </si>
  <si>
    <t>SANTIAGO YAVEO</t>
  </si>
  <si>
    <t xml:space="preserve"> BELLA VISTA</t>
  </si>
  <si>
    <t>ZAPOTITANCILLO DE JUÁREZ</t>
  </si>
  <si>
    <t>NUEVO OCOTLÁN</t>
  </si>
  <si>
    <t xml:space="preserve"> LA TRINIDAD</t>
  </si>
  <si>
    <t xml:space="preserve"> CAMPO NUEVO</t>
  </si>
  <si>
    <t>SAN JUAN JALTEPEC</t>
  </si>
  <si>
    <t xml:space="preserve"> SAN JUAN JALTEPEC</t>
  </si>
  <si>
    <t>SANTIAGO ZACATEPEC</t>
  </si>
  <si>
    <t xml:space="preserve"> SANTIAGO ZACATEPEC</t>
  </si>
  <si>
    <t>LA CANDELARIA</t>
  </si>
  <si>
    <t>SAN JUAN METALTEPEC</t>
  </si>
  <si>
    <t>SANTO DOMINGO TEPUXTEPEC</t>
  </si>
  <si>
    <t>LLANO CRUCERO</t>
  </si>
  <si>
    <t>TIERRA BLANCA</t>
  </si>
  <si>
    <t>TAMAZULAPAM DEL ESPIRITU SANTO</t>
  </si>
  <si>
    <t>TAMAZULAPAM DEL ESPÍRITU SANTO</t>
  </si>
  <si>
    <t>CUATRO PALOS O CERRO DE GUADALUPE</t>
  </si>
  <si>
    <t xml:space="preserve"> LAS PEÑAS</t>
  </si>
  <si>
    <t xml:space="preserve"> LINDA VISTA</t>
  </si>
  <si>
    <t>TOTONTEPEC VILLA DE MORELOS</t>
  </si>
  <si>
    <t>SANTIAGO AMATEPEC</t>
  </si>
  <si>
    <t>SANTA MARÍA OCOTEPEC</t>
  </si>
  <si>
    <t xml:space="preserve"> SAN FRANCISCO JAYACAXTEPEC</t>
  </si>
  <si>
    <t>CENTRO, SANTA MARÍA HUITEPEC</t>
  </si>
  <si>
    <t>CAN_NO REG</t>
  </si>
  <si>
    <t>VOTOS_NU</t>
  </si>
  <si>
    <t>CAN_NO</t>
  </si>
  <si>
    <t>VOTOS_NUL</t>
  </si>
  <si>
    <t>TOTAL</t>
  </si>
  <si>
    <t xml:space="preserve">SAN JUAN COTZOCON </t>
  </si>
  <si>
    <t xml:space="preserve">MARIA LOMBARDO DE CASO </t>
  </si>
  <si>
    <t>SAN PEDRO Y SAN PABLO AYUTLA.</t>
  </si>
  <si>
    <t xml:space="preserve">SAN PEDRO Y SAN PABLO AYUTLA. </t>
  </si>
  <si>
    <t>ABEJONES</t>
  </si>
  <si>
    <t>GUELATAO DE JUAREZ</t>
  </si>
  <si>
    <t>IXTLAN DE JUAREZ</t>
  </si>
  <si>
    <t>MAGDALENA APASCO</t>
  </si>
  <si>
    <t>NUEVO ZOQUIAPAM</t>
  </si>
  <si>
    <t>REYES ETLA</t>
  </si>
  <si>
    <t>SAN BALTAZAR YATZACHI EL BAJO</t>
  </si>
  <si>
    <t>SAN CRISTOBAL LACHIRIOAG</t>
  </si>
  <si>
    <t>SAN FRANCISCO LACHIGOLO</t>
  </si>
  <si>
    <t>SAN ILDEFONSO VILLA ALTA</t>
  </si>
  <si>
    <t>SAN JUAN ATEPEC</t>
  </si>
  <si>
    <t>SAN JUAN BAUTISTA ATATLAHUCA</t>
  </si>
  <si>
    <t>SAN JUAN BAUTISTA GUELACHE</t>
  </si>
  <si>
    <t>SAN JUAN BAUTISTA VALLE NACIONAL</t>
  </si>
  <si>
    <t>SAN JUAN CHICOMEZUCHIL</t>
  </si>
  <si>
    <t>SAN JUAN DEL ESTADO</t>
  </si>
  <si>
    <t>SAN JUAN EVANGELISTA ANALCO</t>
  </si>
  <si>
    <t>SAN JUAN JUQUILA VIJANOS</t>
  </si>
  <si>
    <t>SAN JUAN PETLAPA</t>
  </si>
  <si>
    <t>SAN JUAN QUIOTEPEC</t>
  </si>
  <si>
    <t>SAN JUAN TABAA</t>
  </si>
  <si>
    <t>SAN JUAN YAEE</t>
  </si>
  <si>
    <t>SAN MATEO CAJONOS</t>
  </si>
  <si>
    <t>SAN MIGUEL ALOAPAM</t>
  </si>
  <si>
    <t>SAN MIGUEL AMATLAN</t>
  </si>
  <si>
    <t>VILLA TALEA DE CASTRO</t>
  </si>
  <si>
    <t>SAN MIGUEL YOTAO</t>
  </si>
  <si>
    <t>SAN PABLO MACUILTIANGUIS</t>
  </si>
  <si>
    <t>SAN PEDRO YOLOX</t>
  </si>
  <si>
    <t>SANTA CATARINA LACHATAO</t>
  </si>
  <si>
    <t>SANTA MARIA JALTIANGUIS</t>
  </si>
  <si>
    <t>SANTA MARIA YAVESIA</t>
  </si>
  <si>
    <t>SANTIAGO CAMOTLAN</t>
  </si>
  <si>
    <t>SANTIAGO COMALTEPEC</t>
  </si>
  <si>
    <t>SANTIAGO LAXOPA</t>
  </si>
  <si>
    <t>SANTO DOMINGO ROAYAGA</t>
  </si>
  <si>
    <t>SANTO DOMINGO TOMALTEPEC</t>
  </si>
  <si>
    <t>TANETZE DE ZARAGOZA</t>
  </si>
  <si>
    <t>TEOCOCUILCO DE MARCOS PEREZ</t>
  </si>
  <si>
    <t>TEOTITLAN DEL VALLE</t>
  </si>
  <si>
    <t>TLALIXTAC DE CABRERA</t>
  </si>
  <si>
    <t>CAPULALPAM DE MENDEZ</t>
  </si>
  <si>
    <t>VILLA DE ETLA</t>
  </si>
  <si>
    <t>LA JOSEFINA</t>
  </si>
  <si>
    <t>SAN MIGUEL TILTEPEC</t>
  </si>
  <si>
    <t xml:space="preserve"> SANTA CRUZ YAGAVILA</t>
  </si>
  <si>
    <t xml:space="preserve"> SANTO DOMINGO CACALOTEPEC</t>
  </si>
  <si>
    <t xml:space="preserve"> MUNICIPIO MAGDALENA APASCO</t>
  </si>
  <si>
    <t xml:space="preserve"> MAGDALENA APASCO</t>
  </si>
  <si>
    <t>NATIVIDAD</t>
  </si>
  <si>
    <t xml:space="preserve"> NATIVIDAD</t>
  </si>
  <si>
    <t xml:space="preserve"> SAN MATÍAS ZOQUIAPAM</t>
  </si>
  <si>
    <t xml:space="preserve"> REYES ETLA</t>
  </si>
  <si>
    <t>SAN ANDRES SOLAGA</t>
  </si>
  <si>
    <t>SAN ANDRÉS SOLAGA</t>
  </si>
  <si>
    <t>SANTA MARÍA TAVEHUA</t>
  </si>
  <si>
    <t>SANTO DOMINGO YOJOVI</t>
  </si>
  <si>
    <t>SAN ANDRES YAA</t>
  </si>
  <si>
    <t>SAN ANDRÉS YAÁ</t>
  </si>
  <si>
    <t>SAN MELCHOR YOHUECHE</t>
  </si>
  <si>
    <t>SAN BARTOLOME ZOOGOCHO</t>
  </si>
  <si>
    <t>SAN BARTOLOMÉ ZOOGOCHO</t>
  </si>
  <si>
    <t>SAN CRISTÓBAL LACHIRIOAG</t>
  </si>
  <si>
    <t>SAN FRANCISCO CAJONOS</t>
  </si>
  <si>
    <t xml:space="preserve"> SAN FRANCISCO LACHIGOLÓ</t>
  </si>
  <si>
    <t xml:space="preserve"> SAN ILDEFONSO VILLA ALTA</t>
  </si>
  <si>
    <t>SAN JUAN YALAHUI</t>
  </si>
  <si>
    <t>SAN JUAN TAGUÍ</t>
  </si>
  <si>
    <t>MUNICIPIO SAN JUAN BAUTISTA GUELACHE</t>
  </si>
  <si>
    <t xml:space="preserve"> SAN JUAN BAUTISTA GUELACHE</t>
  </si>
  <si>
    <t>SAN MIGUEL ETLA</t>
  </si>
  <si>
    <t xml:space="preserve"> SAN JUAN BAUTISTA VALLE NACIONAL</t>
  </si>
  <si>
    <t>ARROYO DE BANCO</t>
  </si>
  <si>
    <t>SAN JUAN PALANTLA</t>
  </si>
  <si>
    <t>SAN MATEO YETLA</t>
  </si>
  <si>
    <t>PASO NUEVO LA HAMACA</t>
  </si>
  <si>
    <t>SAN JUAN TOAVELA</t>
  </si>
  <si>
    <t>SANTA MARÍA LOVANI</t>
  </si>
  <si>
    <t>SAN MIGUEL MANINALTEPEC</t>
  </si>
  <si>
    <t>SAN JUAN TABAÁ</t>
  </si>
  <si>
    <t>SAN JUAN YAEÉ</t>
  </si>
  <si>
    <t>SANTIAGO YAGALLO</t>
  </si>
  <si>
    <t>SAN JUAN YATZONA</t>
  </si>
  <si>
    <t>SAN MELCHOR BETAZA</t>
  </si>
  <si>
    <t>SANTO TOMÁS LACHITÁ</t>
  </si>
  <si>
    <t>SAN ISIDRO ALOAPAM</t>
  </si>
  <si>
    <t>SAN MIGUEL DEL RIO</t>
  </si>
  <si>
    <t>SAN MIGUEL DEL RÍO</t>
  </si>
  <si>
    <t>VILLA TÁLEA DE CASTRO</t>
  </si>
  <si>
    <t>SAN BARTOLOMÉ YATONI</t>
  </si>
  <si>
    <t>SAN JUAN LUVINA</t>
  </si>
  <si>
    <t>SAN PABLO YAGANIZA</t>
  </si>
  <si>
    <t>SAN PEDRO CAJONOS</t>
  </si>
  <si>
    <t>SAN PEDRO YANERI</t>
  </si>
  <si>
    <t>SAN JUAN TEPANZACOALCO</t>
  </si>
  <si>
    <t>SAN FRANCISCO LA REFORMA</t>
  </si>
  <si>
    <t>SANTA ANA YARENI</t>
  </si>
  <si>
    <t>SANTA CATARINA IXTEPEJI</t>
  </si>
  <si>
    <t>EL PUNTO</t>
  </si>
  <si>
    <t>YUVILA</t>
  </si>
  <si>
    <t>TIERRA COLORADA</t>
  </si>
  <si>
    <t>SANTA MARIA TEMAXCALAPA</t>
  </si>
  <si>
    <t>SANTA MARÍA TEMAXCALAPA</t>
  </si>
  <si>
    <t>SANTA MARIA YALINA</t>
  </si>
  <si>
    <t>SANTA MARÍA YALINA</t>
  </si>
  <si>
    <t>SANTIAGO CAMOTLÁN</t>
  </si>
  <si>
    <t>LA CHACHALACA</t>
  </si>
  <si>
    <t>ASUNCIÓN LACHIXILA</t>
  </si>
  <si>
    <t>LA ESPERANZA</t>
  </si>
  <si>
    <t>SANTIAGO LALOPA</t>
  </si>
  <si>
    <t>SANTA CATARINA YAHUIO</t>
  </si>
  <si>
    <t>SANTIAGO XIACUI</t>
  </si>
  <si>
    <t>SANTIAGO XIACUÍ</t>
  </si>
  <si>
    <t>FRANCISCO I. MADERO</t>
  </si>
  <si>
    <t>LA TRINIDAD</t>
  </si>
  <si>
    <t>SANTIAGO ZOOCHILA</t>
  </si>
  <si>
    <t>SANTO DOMINGO XAGACIA</t>
  </si>
  <si>
    <t xml:space="preserve"> TEOTITLÁN DEL VALLE</t>
  </si>
  <si>
    <t>VILLA HIDALGO</t>
  </si>
  <si>
    <t>VILLA HIDALGO YALALAG</t>
  </si>
  <si>
    <t>SAN IDELFONSO VILLA ALTA</t>
  </si>
  <si>
    <t>CHALCATONGO DE HIDALGO</t>
  </si>
  <si>
    <t>CHAPULTEPEC</t>
  </si>
  <si>
    <t>ALDAMA</t>
  </si>
  <si>
    <t>CAÑADA MORELOS</t>
  </si>
  <si>
    <t>SANTA CATARINA YUXIA</t>
  </si>
  <si>
    <t>IXPANTEPEC NIEVES</t>
  </si>
  <si>
    <t>SANTA MARÍA ASUNCIÓN</t>
  </si>
  <si>
    <t>SANTA MARÍA NATIVIDAD</t>
  </si>
  <si>
    <t>MAGDALENA PEÑASCO</t>
  </si>
  <si>
    <t>SAN ISIDRO</t>
  </si>
  <si>
    <t>SAN AGUSTIN ATENANGO</t>
  </si>
  <si>
    <t>SAN AGUSTÍN ATENANGO</t>
  </si>
  <si>
    <t>SAN AGUSTIN TLACOTEPEC</t>
  </si>
  <si>
    <t>SAN AGUSTÍN TLACOTEPEC</t>
  </si>
  <si>
    <t>SAN ANTONINO MONTE VERDE</t>
  </si>
  <si>
    <t>SAN ANTONINO MONTEVERDE</t>
  </si>
  <si>
    <t>GUADALUPE MONTEVERDE</t>
  </si>
  <si>
    <t>SAN ANTONIO YOSONDUZA</t>
  </si>
  <si>
    <t>SAN MIGUEL MONTEVERDE</t>
  </si>
  <si>
    <t>SANTA MARÍA DE LAS NIEVES</t>
  </si>
  <si>
    <t>SAN FRANCISCO CABALLÚA</t>
  </si>
  <si>
    <t>SAN ANTONIO SINICAHUA</t>
  </si>
  <si>
    <t>JAYUCUNINO</t>
  </si>
  <si>
    <t>SAN BARTOLOME YUCUAÑE</t>
  </si>
  <si>
    <t>SAN CRISTOBAL AMOLTEPEC</t>
  </si>
  <si>
    <t>SAN ESTEBAN ATATLAHUCA</t>
  </si>
  <si>
    <t xml:space="preserve">INDEPENDENCIA </t>
  </si>
  <si>
    <t>MORELOS</t>
  </si>
  <si>
    <t>NDOYOCOYO</t>
  </si>
  <si>
    <t>GUERRERO GRANDE</t>
  </si>
  <si>
    <t>MIER Y TERÁN</t>
  </si>
  <si>
    <t>SAN JUAN ACHIUTLA</t>
  </si>
  <si>
    <t>SAN JUAN ÑUMI</t>
  </si>
  <si>
    <t>SAN JUAN ÑUMÍ</t>
  </si>
  <si>
    <t>PEÑA COLORADA</t>
  </si>
  <si>
    <t>EL SABINILLO</t>
  </si>
  <si>
    <t>SANTO DOMINGO YOSOÑAMA</t>
  </si>
  <si>
    <t>SAN ANTONIO NDUAXICO</t>
  </si>
  <si>
    <t>SAN JOSÉ ÑUMÍ</t>
  </si>
  <si>
    <t>SAN PEDRO ÑUMÍ</t>
  </si>
  <si>
    <t>SAN JUAN TEITA</t>
  </si>
  <si>
    <t>SAN MARTIN HUAMELULPAM</t>
  </si>
  <si>
    <t>SAN MARTÍN HUAMELULPAM</t>
  </si>
  <si>
    <t>TOTONUNDOO</t>
  </si>
  <si>
    <t>SAN MATEO PEÑASCO</t>
  </si>
  <si>
    <t>SAN PEDRO EL ALTO</t>
  </si>
  <si>
    <t>SAN MATEO SINDIHUI</t>
  </si>
  <si>
    <t>SAN MIGUEL ACHIUTLA</t>
  </si>
  <si>
    <t>SAN MIGUEL EL GRANDE</t>
  </si>
  <si>
    <t>VILLA GUADALUPE VICTORIA</t>
  </si>
  <si>
    <t>ITURBIDE</t>
  </si>
  <si>
    <t>SAN MIGUEL TLACOTEPEC</t>
  </si>
  <si>
    <t>SAN MARTÍN SABINILLO</t>
  </si>
  <si>
    <t>SANTIAGO NUXANÑO</t>
  </si>
  <si>
    <t>SAN PABLO TIJALTEPEC</t>
  </si>
  <si>
    <t>SAN PEDRO MARTIR YUCUXACO</t>
  </si>
  <si>
    <t>CAÑADA MARÍA</t>
  </si>
  <si>
    <t>SAN PEDRO MOLINOS</t>
  </si>
  <si>
    <t>SAN SEBASTIAN NICANANDUTA</t>
  </si>
  <si>
    <t>SAN SEBASTIÁN NICANANDUTA</t>
  </si>
  <si>
    <t>SANTA CATARINA TAYATA</t>
  </si>
  <si>
    <t>SANTA CATARINA TICUÁ</t>
  </si>
  <si>
    <t>SANTA CATARINA YOSONOTÚ</t>
  </si>
  <si>
    <t>LAGUNILLA DE CÁRDENAS</t>
  </si>
  <si>
    <t>YUCUNICUCA DE HIDALGO</t>
  </si>
  <si>
    <t>SANTA CRUZ NUNDACO</t>
  </si>
  <si>
    <t>OJO DE AGUA</t>
  </si>
  <si>
    <t>SAN ISIDRO VISTAHERMOSA</t>
  </si>
  <si>
    <t>SANTA CRUZ TACAHUA</t>
  </si>
  <si>
    <t>CERRO PRIETO</t>
  </si>
  <si>
    <t>SANTA CRUZ TAYATA</t>
  </si>
  <si>
    <t>LA ESTANCIA</t>
  </si>
  <si>
    <t>SANTA LUCIA MONTEVERDE</t>
  </si>
  <si>
    <t>SANTA LUCÍA MONTEVERDE</t>
  </si>
  <si>
    <t>AGUA DEL TORO</t>
  </si>
  <si>
    <t>SANTA MARÍA OCOTLÁN</t>
  </si>
  <si>
    <t>LA PAZ</t>
  </si>
  <si>
    <t>SAN SEBASTIÁN NOPALERA</t>
  </si>
  <si>
    <t>YUTECOSO CUAUHTÉMOC</t>
  </si>
  <si>
    <t>SANTA MARIA DEL ROSARIO</t>
  </si>
  <si>
    <t>SANTA MARÍA DEL ROSARIO</t>
  </si>
  <si>
    <t>SANTA MARIA NDUAYACO</t>
  </si>
  <si>
    <t>SANTA MARÍA NDUAYACO</t>
  </si>
  <si>
    <t>SAN JOSÉ DE GRACIA</t>
  </si>
  <si>
    <t>SANTO DOMINGO TICÚ</t>
  </si>
  <si>
    <t>SANTA MARIA TATALTEPEC</t>
  </si>
  <si>
    <t>SANTA MARÍA TATALTEPEC</t>
  </si>
  <si>
    <t>SANTA MARÍA YOLOTEPEC</t>
  </si>
  <si>
    <t>SANTA MARIA YOSOYÚA</t>
  </si>
  <si>
    <t>SANTA MARÍA YOSOYÚA</t>
  </si>
  <si>
    <t xml:space="preserve">GUADALUPE  </t>
  </si>
  <si>
    <t>SANTA MARIA YUCUHITI</t>
  </si>
  <si>
    <t>SANTA MARÍA YUCUHITI</t>
  </si>
  <si>
    <t>SAN LUCAS YOSONICAJE</t>
  </si>
  <si>
    <t>GUADALUPE BUENAVISTA</t>
  </si>
  <si>
    <t>GUADALUPE MIRAMAR</t>
  </si>
  <si>
    <t>SANTIAGO NUNDICHE</t>
  </si>
  <si>
    <t>SANTIAGO NUYOO</t>
  </si>
  <si>
    <t>LOMA BONITA DE JUÁREZ</t>
  </si>
  <si>
    <t>SANTIAGO YOLOMÉCATL</t>
  </si>
  <si>
    <t>SANTIAGO YOSONDÚA</t>
  </si>
  <si>
    <t>EL ALACRÁN</t>
  </si>
  <si>
    <t>IMPERIO</t>
  </si>
  <si>
    <t>YOLOTEPEC DE LA PAZ</t>
  </si>
  <si>
    <t>CAÑADA DE GALICIA</t>
  </si>
  <si>
    <t>SANTA CATARINA CUANANA</t>
  </si>
  <si>
    <t>YERBASANTA</t>
  </si>
  <si>
    <t>EL VERGEL</t>
  </si>
  <si>
    <t>CUAJILOTES</t>
  </si>
  <si>
    <t>SANTO DOMINGO IXCATLAN</t>
  </si>
  <si>
    <t>SANTO DOMINGO IXCATLÁN</t>
  </si>
  <si>
    <t>SANTO TOMÁS OCOTEPEC</t>
  </si>
  <si>
    <t>SANTOS REYES TEPEJILLO</t>
  </si>
  <si>
    <t>HEROICA VILLA TEZOATLÁN DE SEGURA Y LUNA, CUNA DE LA INDEPENDENCIA DE OAXACA</t>
  </si>
  <si>
    <t>SAN JUAN CUITITO</t>
  </si>
  <si>
    <t>JUQUILA DE LEÓN</t>
  </si>
  <si>
    <t>SAN ISIDRO EL NARANJO</t>
  </si>
  <si>
    <t>YUCUNUTI DE BENITO JUÁREZ</t>
  </si>
  <si>
    <t>SAN ANDRÉS YUTATIO</t>
  </si>
  <si>
    <t>YUCUQUIMI DE OCAMPO</t>
  </si>
  <si>
    <t>SAN MARTÍN DEL RÍO</t>
  </si>
  <si>
    <t>SAN JUAN DIQUIYU</t>
  </si>
  <si>
    <t>SANTA CATARINA YUTANDÚ</t>
  </si>
  <si>
    <t>SAN ISIDRO DE ZARAGOZA</t>
  </si>
  <si>
    <t>SANTA MARÍA TINDÚ</t>
  </si>
  <si>
    <t>HEROICA CIUDAD DE TLAXIACO</t>
  </si>
  <si>
    <t>GUADALUPE HIDALGO</t>
  </si>
  <si>
    <t>SANTO DOMINGO HUENDÍO</t>
  </si>
  <si>
    <t>EL OJITE CUAUHTÉMOC</t>
  </si>
  <si>
    <t>CAPILLA DEL CARRIZAL</t>
  </si>
  <si>
    <t>SANTA MARÍA CUQUILA</t>
  </si>
  <si>
    <t>AGUA ZARCA</t>
  </si>
  <si>
    <t>PLAN DE GUADALUPE</t>
  </si>
  <si>
    <t>SAN MIGUEL DEL PROGRESO</t>
  </si>
  <si>
    <t>MEXICALCINGO DE LOS GRANADOS</t>
  </si>
  <si>
    <t>SAN FELIPE TINDACO</t>
  </si>
  <si>
    <t>SAN PEDRO YOSOTATU</t>
  </si>
  <si>
    <t>CRN</t>
  </si>
  <si>
    <r>
      <t xml:space="preserve">VOTACIÓN TOTAL DE DIPUTADOS POR EL PRINCIPIO DE REPRESENTACIÓN PROPORCIONAL </t>
    </r>
    <r>
      <rPr>
        <b/>
        <i/>
        <sz val="10"/>
        <color theme="1"/>
        <rFont val="Arial Narrow"/>
        <family val="2"/>
      </rPr>
      <t>(SUMAR B+D)</t>
    </r>
  </si>
  <si>
    <t>NUMERO</t>
  </si>
  <si>
    <t>LISTA 
NOMINAL</t>
  </si>
  <si>
    <t>PAN- PRD</t>
  </si>
  <si>
    <t>PRI- PVEM</t>
  </si>
  <si>
    <t>COICOYAN DE LAS FLORES</t>
  </si>
  <si>
    <t>SANTIAGO TILAPA</t>
  </si>
  <si>
    <t>LAZARO CARDENAS</t>
  </si>
  <si>
    <t>EL JICARAL</t>
  </si>
  <si>
    <t>CONSTANCIA DEL ROSARIO</t>
  </si>
  <si>
    <t>SAN JOSE YOSOCAÑU</t>
  </si>
  <si>
    <t>SANTA MARIA PUEBLO NUEVO</t>
  </si>
  <si>
    <t>SANTA CRUZ RIO VENADO</t>
  </si>
  <si>
    <t>MESONES HIDALGO</t>
  </si>
  <si>
    <t>SANTA MARIA LA LIMA</t>
  </si>
  <si>
    <t>SAN JOSE DE LAS FLORES</t>
  </si>
  <si>
    <t>PUTLA VILLA DE GUERRERO</t>
  </si>
  <si>
    <t>SAN JORGE RIO FRIJOL</t>
  </si>
  <si>
    <t>SAN JUAN LAGUNAS</t>
  </si>
  <si>
    <t>SANTA CRUZ PROGRESO</t>
  </si>
  <si>
    <t>LA LAGUNA GUADALUPE</t>
  </si>
  <si>
    <t>SAN ANDRES CHICAHUAXTLA</t>
  </si>
  <si>
    <t>SANTO DOMINGO DEL ESTADO</t>
  </si>
  <si>
    <t>SAN ISIDRO DEL ESTADO</t>
  </si>
  <si>
    <t>SAN MIGUEL COPALA</t>
  </si>
  <si>
    <t>CONCEPCION DEL PROGRESO</t>
  </si>
  <si>
    <t>SAN JUAN TEPONAXTLA</t>
  </si>
  <si>
    <t>SAN PEDRO SINIYUVI</t>
  </si>
  <si>
    <t>UNION NACIONAL</t>
  </si>
  <si>
    <t>ZIMATLAN DE LAZARO CARDENAS</t>
  </si>
  <si>
    <t>SAN MIGUEL REYES</t>
  </si>
  <si>
    <t>SAN JUAN LAS HUERTAS</t>
  </si>
  <si>
    <t>ASUNCION ATOYAQUILLO</t>
  </si>
  <si>
    <t>RIO TIGRE</t>
  </si>
  <si>
    <t>SAN ANDRES CABECERA NUEVA</t>
  </si>
  <si>
    <t>SANTA ANA PROGRESO</t>
  </si>
  <si>
    <t>SANTIAGO EL MESON</t>
  </si>
  <si>
    <t>SAN JUAN CAHUAYAXI</t>
  </si>
  <si>
    <t>SANTIAGO TIÑO</t>
  </si>
  <si>
    <t>YERBA BUENA</t>
  </si>
  <si>
    <t>LOS TEJOCOTES</t>
  </si>
  <si>
    <t>MESON DE GUADALUPE</t>
  </si>
  <si>
    <t>EL LLANO</t>
  </si>
  <si>
    <t>SANTA CRUZ</t>
  </si>
  <si>
    <t>SANTA MARIA TEPOSLATONGO</t>
  </si>
  <si>
    <t>SAN PEDRO YOSOSCUA</t>
  </si>
  <si>
    <t>SAN MARTIN ITUNYOSO</t>
  </si>
  <si>
    <t>SAN JOSE XOCHIXTLAN</t>
  </si>
  <si>
    <t>LA CONCEPCION</t>
  </si>
  <si>
    <t>SAN MARTIN PERAS</t>
  </si>
  <si>
    <t>AHUAJUTLA</t>
  </si>
  <si>
    <t>GUADALUPE</t>
  </si>
  <si>
    <t>SANTIAGO PETLACALA</t>
  </si>
  <si>
    <t>SAN MIGUEL PERAS</t>
  </si>
  <si>
    <t>CERRO HIDALGO</t>
  </si>
  <si>
    <t>SAN PEDRO AMUZGOS</t>
  </si>
  <si>
    <t>SAN SEBASTIAN TECOMAXTLAHUACA</t>
  </si>
  <si>
    <t>LAS ANIMAS TUCUNISIASI</t>
  </si>
  <si>
    <t>SAN MATEO TUNUCHI</t>
  </si>
  <si>
    <t>SANTA CRUZ RANCHO VIEJO</t>
  </si>
  <si>
    <t>SANTA CRUZ YOSONDICA</t>
  </si>
  <si>
    <t>CAÑADA LOBO</t>
  </si>
  <si>
    <t>SAN MARTIN DURAZNOS</t>
  </si>
  <si>
    <t>GUADALUPE NUNDACA</t>
  </si>
  <si>
    <t>SANTA CRUZ ITUNDUJIA</t>
  </si>
  <si>
    <t>SANTA CRUZ INTUNDUJIA</t>
  </si>
  <si>
    <t>UNION DE GALEANA</t>
  </si>
  <si>
    <t>HIDALGO</t>
  </si>
  <si>
    <t>GUERRERO</t>
  </si>
  <si>
    <t>BUENAVISTA DE JUAREZ</t>
  </si>
  <si>
    <t>LAGUNA LARGA</t>
  </si>
  <si>
    <t>NUEVO ALLENDE</t>
  </si>
  <si>
    <t>INDEPENDENCIA</t>
  </si>
  <si>
    <t>ZARAGOZA</t>
  </si>
  <si>
    <t>SANTA MARIA IPALAPA</t>
  </si>
  <si>
    <t>ZOCOTEACA DE LEON</t>
  </si>
  <si>
    <t>SANTIAGO EL LIMON</t>
  </si>
  <si>
    <t>SANTA MARIA EL RINCON</t>
  </si>
  <si>
    <t>SANTA MARIA ZACATEPEC</t>
  </si>
  <si>
    <t>SAN ISIDRO AMATITLAN</t>
  </si>
  <si>
    <t>EL ROSARIO</t>
  </si>
  <si>
    <t>AQUILES SERDAN</t>
  </si>
  <si>
    <t>GUADALUPE NUEVO CENTRO</t>
  </si>
  <si>
    <t>SAN VICENTE PIÑAS</t>
  </si>
  <si>
    <t>SAN JUAN CABEZA DEL RIO</t>
  </si>
  <si>
    <t>SANTA CRUZ TUTIAHUA</t>
  </si>
  <si>
    <t>COYUL GRANDE</t>
  </si>
  <si>
    <t>SANTIAGO JUXTLAHUACA</t>
  </si>
  <si>
    <t>VR RP</t>
  </si>
  <si>
    <t>SANTA ROSA CAXTLAHUACA</t>
  </si>
  <si>
    <t>SANTA CATARINA NOLTEPEC</t>
  </si>
  <si>
    <t>SANTIAGO NARANJAS</t>
  </si>
  <si>
    <t>UNION DE CARDENAS</t>
  </si>
  <si>
    <t>UNION DE LOS ANGELES</t>
  </si>
  <si>
    <t>SAN MIGUEL CUEVAS</t>
  </si>
  <si>
    <t>SANTA MARIA YUCUNICOCO</t>
  </si>
  <si>
    <t>SAN JUAN PIÑAS</t>
  </si>
  <si>
    <t>SANTO REYES ZOCHIQUILAZALA</t>
  </si>
  <si>
    <t>SAN PEDRO CHAYUCO</t>
  </si>
  <si>
    <t>LA SABANA</t>
  </si>
  <si>
    <t>CONCEPCION CARRIZAL</t>
  </si>
  <si>
    <t>SAN JUAN COPALA</t>
  </si>
  <si>
    <t>RASTROJO COPALA</t>
  </si>
  <si>
    <t>GUADALUPE TILAPA</t>
  </si>
  <si>
    <t>TIERRA BLANCA COPALA</t>
  </si>
  <si>
    <t>COYUCHI COPALA</t>
  </si>
  <si>
    <t>YOSOYUXI COPALA</t>
  </si>
  <si>
    <t>CERRO PAJARO</t>
  </si>
  <si>
    <t>RIO METATES</t>
  </si>
  <si>
    <t>LLANO NOPAL</t>
  </si>
  <si>
    <t>SANTO DOMINGO DEL PROGRESO</t>
  </si>
  <si>
    <t>LAS CASILLAS 646 ESPECIAL 1 Y  2049 BASICA QUE TUVIERON VOTOS RESERVADOS FUERON CONTABILIZADAS POR DUPLICADO,  LA  CASILLA 2033 ESPECIAL 1 DE LA ELECCION DE REPRESENTACIÓN PROPORCIONAL TAMBIEN FUE INTEGRADA A LA ELECCIÓN DE MAYORÍA RELATIVA POR EL SISTEMA Y SE CONTABILIZO PARA EL LA VOTACIÓN TOTAL EMITIDA DE ESTA ELECCIÓN.</t>
  </si>
  <si>
    <t xml:space="preserve">DISTRIBUCIÓN FINAL DE VOTOS A PARTIDOS POLITICOS </t>
  </si>
  <si>
    <t>LN</t>
  </si>
  <si>
    <t>VOTACIÓN TOTAL EMITIDA PARA LOS CANDIDATOS DE LAS COALICIONES Y LOS PARTIDOS POLÍTICOS 
 POR EL PRINCIPIO DE MAYORÍA RELATIVA</t>
  </si>
  <si>
    <t>COALICION 
CREO</t>
  </si>
  <si>
    <t>COALICION PRI PVEM</t>
  </si>
  <si>
    <t xml:space="preserve">SECCION </t>
  </si>
  <si>
    <t xml:space="preserve">ELECCION </t>
  </si>
  <si>
    <t>VOTACIÓN TOTAL POR EL PRINCIPIO DE REPRESENTACIÓN PROPORCIONAL</t>
  </si>
  <si>
    <t>ASUNCION CUYOTEPEJI</t>
  </si>
  <si>
    <t>ASUNCIÓN CUYOTEPEJI</t>
  </si>
  <si>
    <t>CALIHUALA</t>
  </si>
  <si>
    <t>CALIHUALÁ</t>
  </si>
  <si>
    <t>SAN JOSÉ SABINILLO</t>
  </si>
  <si>
    <t>SAN ANTONIO LAS MESAS</t>
  </si>
  <si>
    <t>COSOLTEPEC</t>
  </si>
  <si>
    <t>SAN JUAN JOLUXTLA</t>
  </si>
  <si>
    <t>TULTITLÁN DE GUADALCAZAR</t>
  </si>
  <si>
    <t>FRESNILLO DE TRUJANO</t>
  </si>
  <si>
    <t>CIRUELOS GUAPOTZINGO</t>
  </si>
  <si>
    <t>GUADALUPE DE RAMIREZ</t>
  </si>
  <si>
    <t>SAN ILDEFONSO SALINAS</t>
  </si>
  <si>
    <t>HEROICA CIUDAD DE HUAJUAPAN DE LEON</t>
  </si>
  <si>
    <t xml:space="preserve">MAGDALENA TETALTEPEC </t>
  </si>
  <si>
    <t xml:space="preserve">AHUEHUETITLAN DE GONZALEZ </t>
  </si>
  <si>
    <t xml:space="preserve">SANTA MARIA AYU </t>
  </si>
  <si>
    <t>SANTIAGO CHILIXTLAHUACA</t>
  </si>
  <si>
    <t>SAN MIGUEL PAPALUTLA</t>
  </si>
  <si>
    <t>SAUCITLAN DE MORELOS</t>
  </si>
  <si>
    <t>SAN FRANCISCO YOSOCUTA</t>
  </si>
  <si>
    <t>SAN SEBASTIAN PROGRESO</t>
  </si>
  <si>
    <t>MARISCALA DE JUAREZ</t>
  </si>
  <si>
    <t xml:space="preserve">MARISCALA DE JUAREZ </t>
  </si>
  <si>
    <t>SANTA CRUZ EL FRAILE</t>
  </si>
  <si>
    <t>GUADALUPE LA HUERTILLA</t>
  </si>
  <si>
    <t>SN PEDRO ATOYAC</t>
  </si>
  <si>
    <t>SAN MIGUEL CARRIZAL</t>
  </si>
  <si>
    <t>SAN ANDRES TEPETLAPA</t>
  </si>
  <si>
    <t>SAN FRANCISCO TLAPANCINGO</t>
  </si>
  <si>
    <t>GUADALUPE NOGALES</t>
  </si>
  <si>
    <t>SAN JERONIMO SILACAYOAPILLA</t>
  </si>
  <si>
    <t>SAN JORGE NUCHITA</t>
  </si>
  <si>
    <t>GUADALUPE DE MORELOS</t>
  </si>
  <si>
    <t>SAN MIGUEL ALLENDE</t>
  </si>
  <si>
    <t>SAN JOSE AYUQUILA</t>
  </si>
  <si>
    <t>SAN JUAN BAUTISTA SUCHITEPEC</t>
  </si>
  <si>
    <t>GUADALUPE CUAUTEPEC</t>
  </si>
  <si>
    <t>SAN JUAN BAUTISTA TLACHICHILCO</t>
  </si>
  <si>
    <t>SANTA BARBARA HUACAPA</t>
  </si>
  <si>
    <t>SAN JUAN CIENEGUILLA</t>
  </si>
  <si>
    <t>SAN JUAN IHUALTEPEC</t>
  </si>
  <si>
    <t>SAN JOSE CHEPETLAPA</t>
  </si>
  <si>
    <t>SAN LORENZO VICTORIA</t>
  </si>
  <si>
    <t>SAN JERONIMO NUCHITA</t>
  </si>
  <si>
    <t>SAN MARCOS ARTEAGA</t>
  </si>
  <si>
    <t>VISTA HERMOSA DE LAZARO CARDENAS</t>
  </si>
  <si>
    <t>SAN MARTIN ZACATEPEC</t>
  </si>
  <si>
    <t>PLAN DEL VERGEL</t>
  </si>
  <si>
    <t>SAN MATEO NEJAPAM</t>
  </si>
  <si>
    <t>SAN MIGUEL AHUEHUETITLAN</t>
  </si>
  <si>
    <t>LA LUZ TENEXCALCO</t>
  </si>
  <si>
    <t>SAN MIGUEL AMATITLAN</t>
  </si>
  <si>
    <t>SAN LORENZO VISTA HERMOSA</t>
  </si>
  <si>
    <t>SAN JORGE EL ZAPOTE</t>
  </si>
  <si>
    <t>VENTA URIBE DE JUAREZ</t>
  </si>
  <si>
    <t>SAN JOSÉ TENERIA</t>
  </si>
  <si>
    <t>LA NUEVA TENOCHTITLÁN</t>
  </si>
  <si>
    <t>CONCEPCIÓN PORFIRIO DÍAZ</t>
  </si>
  <si>
    <t>SAN ANTONIO ZAHUATLÁN</t>
  </si>
  <si>
    <t>SANTO DOMINGO YOLOTEPEC</t>
  </si>
  <si>
    <t>GUADALUPE VILLA HERMOSA</t>
  </si>
  <si>
    <t>SAN NICOLAS HIDALGO</t>
  </si>
  <si>
    <t>SAN PEDRO Y SAN PABLO TEQUIXTEPEC</t>
  </si>
  <si>
    <t>SAN PABLO TRUJAPAN</t>
  </si>
  <si>
    <t>SAN FRANCISCO HUAPANAPAN</t>
  </si>
  <si>
    <t>SANTA CATALINA CHINANGO</t>
  </si>
  <si>
    <t xml:space="preserve">SAN JUAN YOLOTEPEC </t>
  </si>
  <si>
    <t>SANTA MARIA  MIXQUIXTLAHUACA</t>
  </si>
  <si>
    <t>SAN MIGUEL IXTAPAN</t>
  </si>
  <si>
    <t>SAN SIMON ZAHUATLAN</t>
  </si>
  <si>
    <t>SANTA CATARINA ZAPOQUILA</t>
  </si>
  <si>
    <t>SANTA CRUZ DE BRAVO</t>
  </si>
  <si>
    <t>SANTA CRUZ TACACHE DE MINA</t>
  </si>
  <si>
    <t>SAN JOSÉ DE LA PRADERA</t>
  </si>
  <si>
    <t>SANTA MARIA CAMOTLAN</t>
  </si>
  <si>
    <t>SANTIAGO AYUQUILILLA</t>
  </si>
  <si>
    <t>SANTA CATARINA ESTANCIA</t>
  </si>
  <si>
    <t>VILLA DE SANTIAGO CHAZUMBA</t>
  </si>
  <si>
    <t>SANTO DOMINGO TIANGUISTENGO</t>
  </si>
  <si>
    <t xml:space="preserve">SAN SEBASTIAN  FRONTERA </t>
  </si>
  <si>
    <t>OLLERAS DE BUSTAMANTE</t>
  </si>
  <si>
    <t>SAN JOSÉ CHICHIHUALTEPEC</t>
  </si>
  <si>
    <t>LUNATITLAN DEL PROGRESO</t>
  </si>
  <si>
    <t>ACAQUIZAPAN</t>
  </si>
  <si>
    <t>SAN JUAN NOCHIXTLAN</t>
  </si>
  <si>
    <t>SANTIAGO DEL RIO</t>
  </si>
  <si>
    <t>SAN FRANCISCO HIGOS</t>
  </si>
  <si>
    <t>SANTIAGO HUAJOLOTITLAN</t>
  </si>
  <si>
    <t>LA LUZ NAGORE</t>
  </si>
  <si>
    <t>SANTA MARÍA EL ZAPOTE</t>
  </si>
  <si>
    <t>SAN FRANCISCO EL CHICO</t>
  </si>
  <si>
    <t>SANTIAGO MILTEPEC</t>
  </si>
  <si>
    <t>SANTIAGO TAMAZOLA</t>
  </si>
  <si>
    <t>SANTA ANA RAYON</t>
  </si>
  <si>
    <t>SAN BARTOLO SALINAS</t>
  </si>
  <si>
    <t>SAN JOSE ZOCOTEACA DE BRAVO</t>
  </si>
  <si>
    <t>SAN LUIS MORELIA</t>
  </si>
  <si>
    <t>SANTIAGO YUCUYACHI</t>
  </si>
  <si>
    <t>SANTA ROSA DE JUÁREZ</t>
  </si>
  <si>
    <t>SANTO DOMINGO TONALA</t>
  </si>
  <si>
    <t>SAN ANDRES SABINILLO</t>
  </si>
  <si>
    <t>SAN JUAN REYES</t>
  </si>
  <si>
    <t>SAN SEBASTIAN DEL MONTE</t>
  </si>
  <si>
    <t>SAN SEBASTIÁN DEL MONTE</t>
  </si>
  <si>
    <t>YETLA DE JUÁREZ</t>
  </si>
  <si>
    <t>SANTOS REYES YUCUNA</t>
  </si>
  <si>
    <t>SILACAYOAPAM</t>
  </si>
  <si>
    <t>SAN SEBASTIÁN ZOQUIAPAN</t>
  </si>
  <si>
    <t>SAN JUAN  TRUJANO</t>
  </si>
  <si>
    <t>SAN JUAN HUAXTEPEC</t>
  </si>
  <si>
    <t>SAN VICENTE ZAPOTE</t>
  </si>
  <si>
    <t>SAN MARTÍN DEL ESTADO</t>
  </si>
  <si>
    <t>RANCHO ALFARO</t>
  </si>
  <si>
    <t>SANTIAGO PATLANALA</t>
  </si>
  <si>
    <t>EL CARMEN</t>
  </si>
  <si>
    <t>SANTIAGO ASUNCION</t>
  </si>
  <si>
    <t>LOS REYES MICHIAPA</t>
  </si>
  <si>
    <t>SAN JERÓNIMO PROGRESO</t>
  </si>
  <si>
    <t>SAN MIGUEL AGUACATES</t>
  </si>
  <si>
    <t>SAN ANDRES MONTAÑA</t>
  </si>
  <si>
    <t>ZAPOTITLAN LAGUNAS</t>
  </si>
  <si>
    <t>GUADALUPE DEL RECREO</t>
  </si>
  <si>
    <t>ZAPOTITLAN PALMAS</t>
  </si>
  <si>
    <t>ZAPOTITLÁN PALMAS</t>
  </si>
  <si>
    <t>HUAJUAPAN DE LEÓN</t>
  </si>
  <si>
    <t>35 CASILLAS NO FUERON CONSIDERADAS POR EL SISTEMA YA QUE EN DOS DE LOS TRES GRUPOS DE TRABAJO, LA FÓRMULA SOLO CONTABILIZABA HASTA EL REGISTRO 176, LOS RESULTADOS DE LA VOTACIÓN TOTAL EMITIDA SON LOS QUE CORRESPONDEN AL ACTA DE CÓMPUTO DISTRITAL</t>
  </si>
  <si>
    <t>ASUNCION NOCHIXTLAN</t>
  </si>
  <si>
    <t>ERROR DE CAPTURA EN EN EL APARTADO DE CANDIDATOS NO REGISTRADOS DE LA VOTACIÓN TOTAL POR EL PRINCIPIO DE REPRESENTACIÓN PROPORCIONAL, DEBERÍA TENER 35, YA QUE NO HUBO VOTOS PARA CNR EN LAS CASILLAS ESPECIALES.</t>
  </si>
  <si>
    <t>TEOTITLAN DE FLORES MAGON</t>
  </si>
  <si>
    <t>CONCEPCION PAPALO</t>
  </si>
  <si>
    <t>CUYAMECALCO VILLA DE ZARAGOZA</t>
  </si>
  <si>
    <t>ELOXOCHITLAN DE FLORES MAGON</t>
  </si>
  <si>
    <t>HUAUTEPEC</t>
  </si>
  <si>
    <t>HUAUTLA DE JIMENEZ</t>
  </si>
  <si>
    <t>MAZATLAN VILLA DE FLORES</t>
  </si>
  <si>
    <t>SAN ANDRES TEOTILALPAM</t>
  </si>
  <si>
    <t>SAN ANTONIO NANAHUATIPAM</t>
  </si>
  <si>
    <t>SAN BARTOLOME AYAUTLA</t>
  </si>
  <si>
    <t>SAN FRANCISCO CHAPULAPA</t>
  </si>
  <si>
    <t>SAN FRANCISCO HUEHUETLAN</t>
  </si>
  <si>
    <t>SAN JERONIMO TECOATL</t>
  </si>
  <si>
    <t>SAN JUAN BAUTISTA CUICATLAN</t>
  </si>
  <si>
    <t>CHIQUIHUITLAN DE BENITO JUAREZ</t>
  </si>
  <si>
    <t>SAN JUAN COATZOSPAM</t>
  </si>
  <si>
    <t>SAN JUAN DE LOS CUES</t>
  </si>
  <si>
    <t>SAN JUAN TEPEUXILA</t>
  </si>
  <si>
    <t>SAN LORENZO CUAUNECUILTITLA</t>
  </si>
  <si>
    <t>SAN LUCAS ZOQUIAPAM</t>
  </si>
  <si>
    <t>SAN MARTIN TOXPALAN</t>
  </si>
  <si>
    <t>SAN MATEO YOLOXOCHITLAN</t>
  </si>
  <si>
    <t>SAN MIGUEL SANTA FLOR</t>
  </si>
  <si>
    <t>SAN PEDRO JALTEPETONGO</t>
  </si>
  <si>
    <t>SAN PEDRO JOCOTIPAC</t>
  </si>
  <si>
    <t>SAN PEDRO OCOPETATILLO</t>
  </si>
  <si>
    <t>SAN PEDRO SOCHIAPAM</t>
  </si>
  <si>
    <t>SAN PEDRO TEUTILA</t>
  </si>
  <si>
    <t>SANTA ANA ATEIXTLAHUACA</t>
  </si>
  <si>
    <t>SANTA ANA CUAUHTEMOC</t>
  </si>
  <si>
    <t>SANTA CRUZ ACATEPEC</t>
  </si>
  <si>
    <t>SANTA MARIA LA ASUNCION</t>
  </si>
  <si>
    <t>SANTA MARIA IXCATLAN</t>
  </si>
  <si>
    <t>SANTA MARIA PAPALO</t>
  </si>
  <si>
    <t>SANTA MARIA TECOMAVACA</t>
  </si>
  <si>
    <t>SANTA MARIA TEOPOXCO</t>
  </si>
  <si>
    <t>SANTA MARIA TEXCATITLAN</t>
  </si>
  <si>
    <t>SANTA MARIA TLALIXTAC</t>
  </si>
  <si>
    <t>SANTIAGO TEXCALCINGO</t>
  </si>
  <si>
    <t>SANTOS REYES PAPALO</t>
  </si>
  <si>
    <t>VALERIO TRUJANO</t>
  </si>
  <si>
    <t>009</t>
  </si>
  <si>
    <t>AYOTZINTEPEC</t>
  </si>
  <si>
    <t>044</t>
  </si>
  <si>
    <t>LOMA BONITA</t>
  </si>
  <si>
    <t>04</t>
  </si>
  <si>
    <t>SAN FELIPE JALAPA DE DIAZ</t>
  </si>
  <si>
    <t>SAN FELIPE USILA</t>
  </si>
  <si>
    <t>SAN JOSE CHILTEPEC</t>
  </si>
  <si>
    <t>SAN JUAN BAUTISTA TLACOATZINTEPEC</t>
  </si>
  <si>
    <t>SAN JUAN BAUTISTA TUXTEPEC</t>
  </si>
  <si>
    <t>SAN LUCAS OJITLAN</t>
  </si>
  <si>
    <t>SANTA MARIA JACATEPEC</t>
  </si>
  <si>
    <t>LOS RESULTADOS DE LA VOTOCIÓN TOTAL DE MAYORÍA RELATIVA DE OBTUVIERON DEL ACTA DE COMPUTO DISTRITAL.</t>
  </si>
  <si>
    <t>VOTACIÓN DE LA CASILLA ESPECIAL ACENTADA EN EL ACTA CIRCUNSTANCIADA DE COMPUTO DISTRITAL</t>
  </si>
  <si>
    <t>OAXACA</t>
  </si>
  <si>
    <t>ACATLAN DE PEREZ FIGUEROA</t>
  </si>
  <si>
    <t>TETELA</t>
  </si>
  <si>
    <t>ARROYO DE EN MEDIO</t>
  </si>
  <si>
    <t>CONJUNTO HABITACIONAL LAS MARGARITAS</t>
  </si>
  <si>
    <t>VICENTE CAMALOTE</t>
  </si>
  <si>
    <t>GUADALUPE DE REYES</t>
  </si>
  <si>
    <t>BARBASCO</t>
  </si>
  <si>
    <t>CAÑAMAZAL</t>
  </si>
  <si>
    <t>CONEJO</t>
  </si>
  <si>
    <t>ZONA URBANA</t>
  </si>
  <si>
    <t xml:space="preserve">ASERRADERO </t>
  </si>
  <si>
    <t xml:space="preserve">LA DEFENSA </t>
  </si>
  <si>
    <t>CARBONERA</t>
  </si>
  <si>
    <t>OJO DE AGUA PALMA CUATA</t>
  </si>
  <si>
    <t>LA JUNTA</t>
  </si>
  <si>
    <t>CAÑADA SAN ANTONIO</t>
  </si>
  <si>
    <t>LA SELVA</t>
  </si>
  <si>
    <t>JOLIET</t>
  </si>
  <si>
    <t>LA RAYA</t>
  </si>
  <si>
    <t>TEMBLADERAS DEL CASTILLO</t>
  </si>
  <si>
    <t>LOS CORRALES</t>
  </si>
  <si>
    <t>CERRO MOJARRA LA CAPILLA</t>
  </si>
  <si>
    <t>COSOLAPA SARMIENTO</t>
  </si>
  <si>
    <t>LA TABAQUERA</t>
  </si>
  <si>
    <t>EL SEDRAL</t>
  </si>
  <si>
    <t>ARROYO DE PITA</t>
  </si>
  <si>
    <t>RANCHO GRANDE</t>
  </si>
  <si>
    <t>COSOLAPA</t>
  </si>
  <si>
    <t>SAN JOSE COSOLAPA</t>
  </si>
  <si>
    <t>EL REFUGIO</t>
  </si>
  <si>
    <t>COLONIA SANTA ISABEL</t>
  </si>
  <si>
    <t>ALMOLONGA</t>
  </si>
  <si>
    <t>PALMA SOLA</t>
  </si>
  <si>
    <t>RANCHO TABLAS</t>
  </si>
  <si>
    <t>COLONIA AGRICOLA LOS POZORRONES</t>
  </si>
  <si>
    <t>SAN JOSE INDEPENDENCIA</t>
  </si>
  <si>
    <t>CERRO CLARIN</t>
  </si>
  <si>
    <t>BUENOS AIRES</t>
  </si>
  <si>
    <t>CERRO CHAPULTEPEC</t>
  </si>
  <si>
    <t>SAN JOSE TENANGO</t>
  </si>
  <si>
    <t>AGUACATITLA</t>
  </si>
  <si>
    <t>POZO DE AGUA</t>
  </si>
  <si>
    <t>PUERTO BUENAVISTA</t>
  </si>
  <si>
    <t>SITIO IGLESIA</t>
  </si>
  <si>
    <t>AGUA CIENEGA</t>
  </si>
  <si>
    <t>CERRO OTATE</t>
  </si>
  <si>
    <t>CAÑADA DE MAMEY</t>
  </si>
  <si>
    <t>LLANO DE ARNICA</t>
  </si>
  <si>
    <t>SAN JOSE BUENAVISTA</t>
  </si>
  <si>
    <t>TEOCUATLAN</t>
  </si>
  <si>
    <t>ALTAMIRA</t>
  </si>
  <si>
    <t>MINA DE ARENA</t>
  </si>
  <si>
    <t>CERRO PALMERA</t>
  </si>
  <si>
    <t>SAN MARTIN CABALLERO</t>
  </si>
  <si>
    <t>CERRO LIQUIDAMBAR</t>
  </si>
  <si>
    <t>CERRO CENTRAL</t>
  </si>
  <si>
    <t>CERRO RABON</t>
  </si>
  <si>
    <t>AMAPA</t>
  </si>
  <si>
    <t>PASO RINCON</t>
  </si>
  <si>
    <t>TEMASCAL</t>
  </si>
  <si>
    <t>SAN MIGUEL SOYALTEPEC</t>
  </si>
  <si>
    <t>MIGUEL HIDALGO</t>
  </si>
  <si>
    <t>ISLA MALSAGA</t>
  </si>
  <si>
    <t>ARROYO CARACOL</t>
  </si>
  <si>
    <t>CERRO AGUA PLATANAR</t>
  </si>
  <si>
    <t>CABEZA DE TIGRE</t>
  </si>
  <si>
    <t xml:space="preserve">LA BREÑA </t>
  </si>
  <si>
    <t>N. C. P. A LA REFORMA</t>
  </si>
  <si>
    <t>NUEVO PASO NAZARENO</t>
  </si>
  <si>
    <t>COSOLAPA CARACOL</t>
  </si>
  <si>
    <t>COLONIA AGRICOLA COSOLTEPEC</t>
  </si>
  <si>
    <t>LAS MARGARITAS</t>
  </si>
  <si>
    <t>CORRAL DE PIEDRA</t>
  </si>
  <si>
    <t>LA NUEVA POCHOTA</t>
  </si>
  <si>
    <t>NUEVO ARROLLO CHICALI</t>
  </si>
  <si>
    <t>EL ENCAJONADO</t>
  </si>
  <si>
    <t>NUEVO PESCADITO DE ABAJO</t>
  </si>
  <si>
    <t>ISLA SOYALTEPEC</t>
  </si>
  <si>
    <t>AGUA ESCONDIDA</t>
  </si>
  <si>
    <t>BENITO JUAREZ SEGUNDO</t>
  </si>
  <si>
    <t>PIEDRA DE AMOLAR</t>
  </si>
  <si>
    <t>ARROYO TIGRE</t>
  </si>
  <si>
    <t>CERRO TEPEZCUINCLE</t>
  </si>
  <si>
    <t>NUEVO PESCADITO DE ABAJO II</t>
  </si>
  <si>
    <t>SAN PEDRO IXCATLAN</t>
  </si>
  <si>
    <t>CABEZA DE TILPAN</t>
  </si>
  <si>
    <t>SAN FELIPE TILPAN</t>
  </si>
  <si>
    <t>ARROYO ZONTLE</t>
  </si>
  <si>
    <t>CERRO QUEMADO</t>
  </si>
  <si>
    <t>ARROLLO MURCIELAGO</t>
  </si>
  <si>
    <t>CERRO PROGRESO</t>
  </si>
  <si>
    <t>CAMINO SACRISTAN</t>
  </si>
  <si>
    <t xml:space="preserve">   SANTA MARIA CHILCHOTLA</t>
  </si>
  <si>
    <t>SANTA MARIA CHILCHOTLA</t>
  </si>
  <si>
    <t xml:space="preserve">BENITO JUAREZ </t>
  </si>
  <si>
    <t>SAN FRANSICO JAVIER</t>
  </si>
  <si>
    <t>SAN RAFAEL</t>
  </si>
  <si>
    <t>LOMA ALTA</t>
  </si>
  <si>
    <t>LOMA MANGO</t>
  </si>
  <si>
    <t>PASO COCUYO</t>
  </si>
  <si>
    <t>AGUA DE PAXTLE</t>
  </si>
  <si>
    <t>SANTA ELENA</t>
  </si>
  <si>
    <t>BARRANCA SECA</t>
  </si>
  <si>
    <t>LA LUZ</t>
  </si>
  <si>
    <t>SAN MIGUEL NUEVO</t>
  </si>
  <si>
    <t>RIO SAPO</t>
  </si>
  <si>
    <t>CINCO DE MAYO</t>
  </si>
  <si>
    <t>SAN MARTIN DE PORRES</t>
  </si>
  <si>
    <t>EL VOLADERO</t>
  </si>
  <si>
    <t>CLEMENCIA</t>
  </si>
  <si>
    <t>EL EDEN</t>
  </si>
  <si>
    <t>SAN JOSE CAÑALTEPEC</t>
  </si>
  <si>
    <t>CUAUHTEMOC</t>
  </si>
  <si>
    <t>RIO SECO</t>
  </si>
  <si>
    <t>MARIA LUISA</t>
  </si>
  <si>
    <t>ZONGOLICA</t>
  </si>
  <si>
    <t xml:space="preserve">OAXACA DE JUAREZ </t>
  </si>
  <si>
    <t>DISTRIBUCIÓN FINAL DE VOTOS A PARTIDOS POLITICOS 
Y EN SU CASO CANDIDATOS INDEPENDIENTES</t>
  </si>
  <si>
    <t>VOTACIÓN TOTAL EMITIDA PARA LOS CANDIDATOS DE LAS COALICIONES, 
PARTIDOS POLÍTICOS Y CANDIDATOS INDEPENDIENTES EN SU CASO</t>
  </si>
  <si>
    <t>IND_1 C.I.RAUL CABRERA GUZMAN</t>
  </si>
  <si>
    <t>IND_2 C.I. EDUARDO ARAGON MIJANGOS</t>
  </si>
  <si>
    <t xml:space="preserve">D </t>
  </si>
  <si>
    <t>VOTACION TOTAL DE RP EN LAS CASILLAS ESPECIALES</t>
  </si>
  <si>
    <t xml:space="preserve">VOTACIÓN TOTAL DE DIPUTADOS POR EL PRINCIPIO DE
 REPRESENTACIÓN PROPORCIONAL </t>
  </si>
  <si>
    <t>LOS RESULTADOS DE LA VOTACIÓN TOTAL EMITIDA POR EL PRINCIPIO DE MAYORÍA RELATIVA FUERON TOMADOS DEL ACTA DE COMPUTO DISTRITAL</t>
  </si>
  <si>
    <t>PAN - PRD</t>
  </si>
  <si>
    <t>PRI-VERDE</t>
  </si>
  <si>
    <t>VOTACIÓN TOTAL POR EL PRINCIPIO DE MAYORIA RELATIVA</t>
  </si>
  <si>
    <t xml:space="preserve">DISTRIBUCIÓN FINAL DE VOTOS A PARTIDOS POLÍTICOS </t>
  </si>
  <si>
    <t>VOTACIÓN TOTAL EMITIDA PARA LOS CANDIDATOS DE LAS COALICIONES Y LOS PARTIDOS POLÍTICOS</t>
  </si>
  <si>
    <t>VOTACIÓN POR EL PRINCIPIO DE REPRESENTACIÓN PROPORCIONAL EN CASILLAS ESPECIALES</t>
  </si>
  <si>
    <t>VOTACION TOTAL DE RP EN CASILLAS ESPECIALES</t>
  </si>
  <si>
    <t>TOTAL MR</t>
  </si>
  <si>
    <t>DISTRIBUCION A PARTIDOS E INDEPENDIENTES</t>
  </si>
  <si>
    <t>VOTACIÓN TOTAL PARA CANDIDATOS</t>
  </si>
  <si>
    <t>TOTAL RP EN ESPECIALES</t>
  </si>
  <si>
    <t>VOTOS PARA DIPUTADOS DE REPRESENTACIÓN PROPORCIONAL 
EMITIDOS EN LAS CASILLAS ESPECIALES</t>
  </si>
  <si>
    <t>SAN FERNANDO DE MATAMOROS</t>
  </si>
  <si>
    <t>SANTIAGO HUAXOLOTIPAC</t>
  </si>
  <si>
    <t>SAN FRANCISCO INFIERNILLO</t>
  </si>
  <si>
    <t>SAN FRANCISCO YUCUCUNDO</t>
  </si>
  <si>
    <t>REYES MANTECÓN</t>
  </si>
  <si>
    <t>ASUNCIÓN MIXTEPEC</t>
  </si>
  <si>
    <t>AGUA FRÍA CAMPANARIO</t>
  </si>
  <si>
    <t>RINCÓN DE TLAPACOYAN</t>
  </si>
  <si>
    <t>SAN JERÓNIMO ZEGACHE</t>
  </si>
  <si>
    <t>TRAPICHE SANTA CRUZ</t>
  </si>
  <si>
    <t>SANTIAGO CLAVELLINAS</t>
  </si>
  <si>
    <t>SAN PEDRO TOTOMACHAPAM</t>
  </si>
  <si>
    <t>SAN SEBASTIÁN RÍO DULCE</t>
  </si>
  <si>
    <t>VALDEFLORES</t>
  </si>
  <si>
    <t>SAN JOSÉ GUELATOVA DE DÍAZ</t>
  </si>
  <si>
    <t>VOTACIÓN TOTAL DE MAYORÍA RELATIVA</t>
  </si>
  <si>
    <t>DISTRIBUCION DE VOTOS A PARTIDOS POLÍTICOS</t>
  </si>
  <si>
    <t>VOTACION TOTAL PARA CANDIDATOS DE LAS COALICIONES Y PARTIDOS POLÍTICOS</t>
  </si>
  <si>
    <t>VOTACIÓN DE REPRESENTACIÓN PROPORCIONAL EN CASILLAS ESPECIALES</t>
  </si>
  <si>
    <t>VOTACIÓN TOTAL DE CASILLAS ESPECIALES</t>
  </si>
  <si>
    <t>VOTACIÓN TOTAL DE REPRESENTACIÓN PROPORCIONAL</t>
  </si>
  <si>
    <t>H. CD. DE EJUTLA DE CRESPO</t>
  </si>
  <si>
    <t>C1</t>
  </si>
  <si>
    <t xml:space="preserve">C1 </t>
  </si>
  <si>
    <t>C2</t>
  </si>
  <si>
    <t>S1</t>
  </si>
  <si>
    <t>X1</t>
  </si>
  <si>
    <t>X1 C1</t>
  </si>
  <si>
    <t>X2</t>
  </si>
  <si>
    <t>EXISTE UN ERROR ARITMETICO EN LA SUMA DE LA VOTACIÓN TOTAL EMITIDA, EL RESULTADO SE OBTUVO DEL ACTA DE COMPUTO DISTRITAL.</t>
  </si>
  <si>
    <t>PARA LA VOTACIÓN DE DIPUTADOS DE REPRESENTACIÓN PROPORCIONAL TOMARON EN CUENTA 8 VOTOS PARA LA COALICION PAN-PRD Y 2 VOTOS PARA LA COALCIÓN PRI-PVEM QUE NO DEBIERON HABER SIDO SUMADOS.</t>
  </si>
  <si>
    <t>C3</t>
  </si>
  <si>
    <t>X1 C2</t>
  </si>
  <si>
    <t>X1 C3</t>
  </si>
  <si>
    <t>X1 C4</t>
  </si>
  <si>
    <t>C4</t>
  </si>
  <si>
    <t>C5</t>
  </si>
  <si>
    <t>C6</t>
  </si>
  <si>
    <t>X3</t>
  </si>
  <si>
    <t>CONCEPCION BUENAVISTA</t>
  </si>
  <si>
    <t>MAGDALENA JALTEPEC</t>
  </si>
  <si>
    <t>MAGDALENA YODOCONO DE PORFIRIO DIAZ</t>
  </si>
  <si>
    <t>MAGDALENA ZAHUATLAN</t>
  </si>
  <si>
    <t>SAN ANDRES DINICUITI</t>
  </si>
  <si>
    <t>SAN ANDRES LAGUNAS</t>
  </si>
  <si>
    <t>SAN ANDRES NUXIÑO</t>
  </si>
  <si>
    <t>SAN ANDRES SINAXTLA</t>
  </si>
  <si>
    <t>SAN ANDRES ZAUTLA</t>
  </si>
  <si>
    <t>SAN ANTONIO ACUTLA</t>
  </si>
  <si>
    <t>SAN BARTOLO SOYALTEPEC</t>
  </si>
  <si>
    <t>SAN CRISTOBAL SUCHIXTLAHUACA</t>
  </si>
  <si>
    <t>SAN FRANCISCO CHINDUA</t>
  </si>
  <si>
    <t>SAN FRANCISCO JALTEPETONGO</t>
  </si>
  <si>
    <t>SAN FRANCISCO NUXAÑO</t>
  </si>
  <si>
    <t>SAN FRANCISCO TELIXTLAHUACA</t>
  </si>
  <si>
    <t>SAN FRANCISCO TEOPAN</t>
  </si>
  <si>
    <t>SAN JERONIMO SOSOLA</t>
  </si>
  <si>
    <t>SAN JUAN BAUTISTA COIXTLAHUACA</t>
  </si>
  <si>
    <t>SAN JUAN BAUTISTA JAYACATLAN</t>
  </si>
  <si>
    <t>SAN JUAN DIUXI</t>
  </si>
  <si>
    <t>SAN JUAN SAYULTEPEC</t>
  </si>
  <si>
    <t>SAN JUAN TAMAZOLA</t>
  </si>
  <si>
    <t>SAN JUAN TEPOSCOLULA</t>
  </si>
  <si>
    <t>SAN JUAN YUCUITA</t>
  </si>
  <si>
    <t>SAN MATEO ETLATONGO</t>
  </si>
  <si>
    <t>SAN MATEO TLAPILTEPEC</t>
  </si>
  <si>
    <t>SAN MIGUEL CHICAHUA</t>
  </si>
  <si>
    <t>SAN MIGUEL HUAUTLA</t>
  </si>
  <si>
    <t>SAN MIGUEL PIEDRAS</t>
  </si>
  <si>
    <t>SAN MIGUEL TECOMATLAN</t>
  </si>
  <si>
    <t>SAN MIGUEL TEQUIXTEPEC</t>
  </si>
  <si>
    <t>SAN MIGUEL TULANCINGO</t>
  </si>
  <si>
    <t>SAN PABLO HUITZO</t>
  </si>
  <si>
    <t>SAN PEDRO COXCALTEPEC CANTAROS</t>
  </si>
  <si>
    <t>SAN PEDRO NOPALA</t>
  </si>
  <si>
    <t>SAN PEDRO TEOZACOALCO</t>
  </si>
  <si>
    <t>SAN PEDRO TIDAA</t>
  </si>
  <si>
    <t>SAN PEDRO TOPILTEPEC</t>
  </si>
  <si>
    <t>SAN PEDRO Y SAN PABLO TEPOSCOLULA</t>
  </si>
  <si>
    <t>SAN PEDRO YUCUNAMA</t>
  </si>
  <si>
    <t>SAN VICENTE NUÑU</t>
  </si>
  <si>
    <t>SANTA INES DE ZARAGOZA</t>
  </si>
  <si>
    <t>SANTA MAGDALENA JICOTLAN</t>
  </si>
  <si>
    <t>SANTA MARIA APAZCO</t>
  </si>
  <si>
    <t>SANTA MARIA CHACHOAPAM</t>
  </si>
  <si>
    <t>VILLA DE CHILAPA DE DIAZ</t>
  </si>
  <si>
    <t>SANTA MARIA NATIVITAS</t>
  </si>
  <si>
    <t>SANTA MARIA PEÑOLES</t>
  </si>
  <si>
    <t>SANTIAGO APOALA</t>
  </si>
  <si>
    <t>SANTIAGO CACALOXTEPEC</t>
  </si>
  <si>
    <t>SANTIAGO HUAUCLILLA</t>
  </si>
  <si>
    <t>SANTIAGO IHUITLAN PLUMAS</t>
  </si>
  <si>
    <t>SANTIAGO NACALTEPEC</t>
  </si>
  <si>
    <t>SANTIAGO NEJAPILLA</t>
  </si>
  <si>
    <t>SANTIAGO SUCHILQUITONGO</t>
  </si>
  <si>
    <t>SANTIAGO TENANGO</t>
  </si>
  <si>
    <t>SANTIAGO TEPETLAPA</t>
  </si>
  <si>
    <t>SANTIAGO TILANTONGO</t>
  </si>
  <si>
    <t>SANTIAGO TILLO</t>
  </si>
  <si>
    <t>SANTIAGO TLAZOYALTEPEC</t>
  </si>
  <si>
    <t>SANTO DOMINGO NUXAA</t>
  </si>
  <si>
    <t>SANTO DOMINGO TLATAYAPAM</t>
  </si>
  <si>
    <t>SANTO DOMINGO TONALTEPEC</t>
  </si>
  <si>
    <t>SANTO DOMINGO YANHUITLAN</t>
  </si>
  <si>
    <t>SANTO DOMINGO YODOHINO</t>
  </si>
  <si>
    <t>SANTO TOMAS MAZALTEPEC</t>
  </si>
  <si>
    <t>VILLA DE TAMAZULAPAM DEL PROGRESO</t>
  </si>
  <si>
    <t>VILLA TEJUPAM DE LA UNION</t>
  </si>
  <si>
    <t>TEOTONGO</t>
  </si>
  <si>
    <t>TEPELMEME VILLA DE MORELOS</t>
  </si>
  <si>
    <t>TLACOTEPEC PLUMAS</t>
  </si>
  <si>
    <t>LA TRINIDAD VISTA HERMOSA</t>
  </si>
  <si>
    <t>YUTANDUCHI DE GUERRERO</t>
  </si>
  <si>
    <t>S2</t>
  </si>
  <si>
    <t>SAN GASPAR YAGALAXI</t>
  </si>
  <si>
    <t>DISTRIBUCIÓN FINAL DE VOTOS A PARTIDOS POLÍTICOS Y EN SU CASO CANDIDATOS INDEPENDIENTES</t>
  </si>
  <si>
    <t>LAS CASILLAS 2363 C2 Y 2366 C2 SE ENCUENTRAN DOS VECES EN LA RELACIÓN DE CASILLAS DE LA ELECCIÓN POR EL PRINCIPIO DE MAYORÍA RELATIVA</t>
  </si>
  <si>
    <t>EXTRAORDINARIA 1 CONTIGUA 4</t>
  </si>
  <si>
    <t xml:space="preserve">EXTRAORDINARIA 1 </t>
  </si>
  <si>
    <t>OAXACA DE JUAREZ</t>
  </si>
  <si>
    <t>SAN JACINTO AMILPAS</t>
  </si>
  <si>
    <t>SANTA MARIA ATZOMPA</t>
  </si>
  <si>
    <r>
      <t xml:space="preserve">VOTACIÓN TOTAL DE DIPUTADOS POR EL PRINCIPIO DE REPRESENTACIÓN PROPORCIONAL </t>
    </r>
    <r>
      <rPr>
        <b/>
        <i/>
        <sz val="11"/>
        <color rgb="FF000000"/>
        <rFont val="Arial Narrow"/>
        <family val="2"/>
      </rPr>
      <t>(SUMAR B+D)</t>
    </r>
  </si>
  <si>
    <t>POR CONFLICTOS ENTRE AGENCIAS NO SE INSTALO ESTA CASILLA EL DÍA DE LA JORNADA ELECTORAL</t>
  </si>
  <si>
    <t>ASUNCION TLACOLULITA</t>
  </si>
  <si>
    <t>GUEVEA DE HUMBOLDT</t>
  </si>
  <si>
    <t>MAGDALENA TEQUISISTLAN</t>
  </si>
  <si>
    <t>MAGDALENA TLACOTEPEC</t>
  </si>
  <si>
    <t>SAN MIGUEL TENANGO</t>
  </si>
  <si>
    <t>SAN PEDRO HUAMELULA</t>
  </si>
  <si>
    <t>SANTA MARIA ECATEPEC</t>
  </si>
  <si>
    <t>SANTA MARIA GUIENAGATI</t>
  </si>
  <si>
    <t>SANTA MARIA JALAPA DEL MARQUES</t>
  </si>
  <si>
    <t>SANTA MARIA MIXTEQUILLA</t>
  </si>
  <si>
    <t>SANTA MARIA TOTOLAPILLA</t>
  </si>
  <si>
    <t>SANTIAGO ASTATA</t>
  </si>
  <si>
    <t>SANTIAGO LACHIGUIRI</t>
  </si>
  <si>
    <t>SANTIAGO LAOLLAGA</t>
  </si>
  <si>
    <t>SANTO DOMINGO CHIHUITAN</t>
  </si>
  <si>
    <t>SANTO DOMINGO PETAPA</t>
  </si>
  <si>
    <t>SANTO DOMINGO TEHUANTEPEC</t>
  </si>
  <si>
    <t>CASIILLA NO INSTALADA EL DIA DE LA JORNADA ELECTORAL</t>
  </si>
  <si>
    <t>PLUMA HIDALGO</t>
  </si>
  <si>
    <t>SAN BARTOLOME LOXICHA</t>
  </si>
  <si>
    <t>SAN MATEO PIÑAS</t>
  </si>
  <si>
    <t>SANTA MARIA COLOTEPEC</t>
  </si>
  <si>
    <t>SANTA MARIA HUATULCO</t>
  </si>
  <si>
    <t>SANTA MARIA TONAMECA</t>
  </si>
  <si>
    <t>SANTO DOMINGO DE MORELOS</t>
  </si>
  <si>
    <t>EXISTE UN ERROR EN LA SUMA DE LA VOTACIÓN TOTAL POR EL PRINCIPIO DE REPRESENTACIÓN PROPORCIONAL</t>
  </si>
  <si>
    <t>CASILLA ANULADA POR EL TEEO. RIN/DMR/VII/01/2016 Y ACUMULADOS</t>
  </si>
  <si>
    <t>DISTRIBUCIÓN DE VOTOS POR PARTIDO POLÍTICO</t>
  </si>
  <si>
    <t>VOTACIÓN OBTENIDA POR LOS CANDIDATOS DE COALICIONES Y PARTIDOS POLÍTICOS</t>
  </si>
  <si>
    <t>CABECERA</t>
  </si>
  <si>
    <t>CREO</t>
  </si>
  <si>
    <t>ACATLÁN DE PÉREZ FIGUEROA</t>
  </si>
  <si>
    <t>TEOTITLÁN DE FLORES MAGÓN</t>
  </si>
  <si>
    <t>ASUNCIÓN NOCHIXTLÁN</t>
  </si>
  <si>
    <t>HEROICA CIUDAD DE HUAJUAPAN DE LEÓN</t>
  </si>
  <si>
    <t>IXTLÁN DE JUÁREZ</t>
  </si>
  <si>
    <t>MATÍAS ROMERO AVENDAÑO</t>
  </si>
  <si>
    <t>SANTA LUCÍA DEL CAMINO</t>
  </si>
  <si>
    <t>OAXACA DE JUÁREZ ZONA SUR</t>
  </si>
  <si>
    <t>OAXACA DE JUÁREZ ZONA NORTE</t>
  </si>
  <si>
    <t>SANTA CRUZ XOXOCOTLÁN</t>
  </si>
  <si>
    <t>HEROICA CIUDAD DE JUCHITÁN DE ZARAGOZA*</t>
  </si>
  <si>
    <t>MIAHUATLÁN DE PORFIRIO DÍAZ**</t>
  </si>
  <si>
    <t>VOTACIÓN TOTAL EMITIDA EN EL DISTRITO</t>
  </si>
  <si>
    <t>LOS RESULTADOS DE LA CASILLA 1010 B NO ESTAN CONTEMPLADOS EN LA VOTACIÓN TOTAL DEL DISTRITO</t>
  </si>
  <si>
    <t>NVA_ALIANZA</t>
  </si>
  <si>
    <t>ES</t>
  </si>
  <si>
    <t>INDEPENDIENTES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</si>
</sst>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00"/>
  </numFmts>
  <fonts count="47" x14ac:knownFonts="1">
    <font>
      <sz val="11"/>
      <color theme="1"/>
      <name val="Calibri"/>
      <family val="2"/>
      <scheme val="minor"/>
    </font>
    <font>
      <sz val="11"/>
      <color theme="1"/>
      <name val="Arial Narrow"/>
      <family val="2"/>
    </font>
    <font>
      <i/>
      <sz val="11"/>
      <color theme="1"/>
      <name val="Arial Narrow"/>
      <family val="2"/>
    </font>
    <font>
      <b/>
      <sz val="11"/>
      <color theme="0"/>
      <name val="Arial Narrow"/>
      <family val="2"/>
    </font>
    <font>
      <b/>
      <sz val="11"/>
      <color theme="1"/>
      <name val="Arial Narrow"/>
      <family val="2"/>
    </font>
    <font>
      <b/>
      <i/>
      <sz val="11"/>
      <color theme="1"/>
      <name val="Arial Narrow"/>
      <family val="2"/>
    </font>
    <font>
      <b/>
      <sz val="10"/>
      <color indexed="8"/>
      <name val="Arial Narrow"/>
      <family val="2"/>
    </font>
    <font>
      <b/>
      <sz val="10"/>
      <name val="Arial Narrow"/>
      <family val="2"/>
    </font>
    <font>
      <b/>
      <sz val="10"/>
      <color theme="1"/>
      <name val="Arial Narrow"/>
      <family val="2"/>
    </font>
    <font>
      <sz val="11"/>
      <name val="Arial Narrow"/>
      <family val="2"/>
    </font>
    <font>
      <sz val="11"/>
      <color theme="1"/>
      <name val="Calibri"/>
      <family val="2"/>
      <scheme val="minor"/>
    </font>
    <font>
      <sz val="9"/>
      <name val="Arial"/>
      <family val="2"/>
    </font>
    <font>
      <i/>
      <sz val="11"/>
      <name val="Arial Narrow"/>
      <family val="2"/>
    </font>
    <font>
      <sz val="12"/>
      <color theme="1"/>
      <name val="Arial Narrow"/>
      <family val="2"/>
    </font>
    <font>
      <sz val="12"/>
      <color rgb="FF000000"/>
      <name val="Arial Narrow"/>
      <family val="2"/>
    </font>
    <font>
      <sz val="13"/>
      <color theme="1"/>
      <name val="Arial Narrow"/>
      <family val="2"/>
    </font>
    <font>
      <sz val="13"/>
      <color rgb="FF000000"/>
      <name val="Arial Narrow"/>
      <family val="2"/>
    </font>
    <font>
      <sz val="13"/>
      <color indexed="8"/>
      <name val="Arial Narrow"/>
      <family val="2"/>
    </font>
    <font>
      <b/>
      <sz val="14"/>
      <color theme="1"/>
      <name val="Arial Narrow"/>
      <family val="2"/>
    </font>
    <font>
      <sz val="14"/>
      <color theme="1"/>
      <name val="Arial Narrow"/>
      <family val="2"/>
    </font>
    <font>
      <sz val="14"/>
      <color rgb="FF000000"/>
      <name val="Arial Narrow"/>
      <family val="2"/>
    </font>
    <font>
      <b/>
      <sz val="12"/>
      <color theme="0"/>
      <name val="Arial Narrow"/>
      <family val="2"/>
    </font>
    <font>
      <b/>
      <i/>
      <sz val="14"/>
      <color theme="1"/>
      <name val="Arial Narrow"/>
      <family val="2"/>
    </font>
    <font>
      <sz val="10"/>
      <color theme="1"/>
      <name val="Arial Narrow"/>
      <family val="2"/>
    </font>
    <font>
      <sz val="11"/>
      <color rgb="FF000000"/>
      <name val="Calibri"/>
      <family val="2"/>
      <charset val="1"/>
    </font>
    <font>
      <b/>
      <sz val="8"/>
      <color rgb="FF000000"/>
      <name val="Calibri"/>
      <family val="2"/>
    </font>
    <font>
      <sz val="11"/>
      <color rgb="FF000000"/>
      <name val="Calibri"/>
      <family val="2"/>
    </font>
    <font>
      <sz val="10"/>
      <color theme="1"/>
      <name val="Calibri"/>
      <family val="2"/>
      <scheme val="minor"/>
    </font>
    <font>
      <b/>
      <i/>
      <sz val="10"/>
      <color theme="1"/>
      <name val="Arial Narrow"/>
      <family val="2"/>
    </font>
    <font>
      <b/>
      <sz val="10"/>
      <color theme="0"/>
      <name val="Arial Narrow"/>
      <family val="2"/>
    </font>
    <font>
      <i/>
      <sz val="10"/>
      <color rgb="FF000000"/>
      <name val="Arial Narrow"/>
      <family val="2"/>
    </font>
    <font>
      <b/>
      <sz val="12"/>
      <color theme="1"/>
      <name val="Arial Narrow"/>
      <family val="2"/>
    </font>
    <font>
      <i/>
      <sz val="12"/>
      <color theme="1"/>
      <name val="Arial Narrow"/>
      <family val="2"/>
    </font>
    <font>
      <b/>
      <sz val="12"/>
      <name val="Arial Narrow"/>
      <family val="2"/>
    </font>
    <font>
      <b/>
      <sz val="12"/>
      <color rgb="FF000000"/>
      <name val="Arial Narrow"/>
      <family val="2"/>
    </font>
    <font>
      <sz val="10"/>
      <name val="Arial"/>
      <family val="2"/>
    </font>
    <font>
      <sz val="12"/>
      <color indexed="8"/>
      <name val="Calibri"/>
      <family val="2"/>
      <scheme val="minor"/>
    </font>
    <font>
      <sz val="9"/>
      <color rgb="FF000000"/>
      <name val="Verdana"/>
      <family val="2"/>
    </font>
    <font>
      <sz val="11"/>
      <color rgb="FF000000"/>
      <name val="Arial Narrow"/>
      <family val="2"/>
    </font>
    <font>
      <sz val="11"/>
      <color rgb="FF006100"/>
      <name val="Calibri"/>
      <family val="2"/>
      <scheme val="minor"/>
    </font>
    <font>
      <sz val="10"/>
      <name val="Arial Narrow"/>
      <family val="2"/>
    </font>
    <font>
      <i/>
      <sz val="10"/>
      <color theme="1"/>
      <name val="Arial Narrow"/>
      <family val="2"/>
    </font>
    <font>
      <b/>
      <sz val="11"/>
      <color rgb="FF000000"/>
      <name val="Arial Narrow"/>
      <family val="2"/>
    </font>
    <font>
      <b/>
      <sz val="11"/>
      <name val="Arial Narrow"/>
      <family val="2"/>
    </font>
    <font>
      <b/>
      <sz val="11"/>
      <color rgb="FFFFFFFF"/>
      <name val="Arial Narrow"/>
      <family val="2"/>
    </font>
    <font>
      <b/>
      <i/>
      <sz val="11"/>
      <color rgb="FF000000"/>
      <name val="Arial Narrow"/>
      <family val="2"/>
    </font>
    <font>
      <sz val="11"/>
      <name val="Calibri"/>
      <family val="2"/>
      <scheme val="minor"/>
    </font>
  </fonts>
  <fills count="12">
    <fill>
      <patternFill patternType="none"/>
    </fill>
    <fill>
      <patternFill patternType="gray125"/>
    </fill>
    <fill>
      <patternFill patternType="solid">
        <fgColor rgb="FFC0000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
      <patternFill patternType="solid">
        <fgColor rgb="FFBFBFBF"/>
        <bgColor rgb="FFC4BD97"/>
      </patternFill>
    </fill>
    <fill>
      <patternFill patternType="solid">
        <fgColor rgb="FFDDDDDD"/>
        <bgColor rgb="FFCCFFCC"/>
      </patternFill>
    </fill>
    <fill>
      <patternFill patternType="solid">
        <fgColor rgb="FFFFFFFF"/>
        <bgColor rgb="FFFFFFCC"/>
      </patternFill>
    </fill>
    <fill>
      <patternFill patternType="solid">
        <fgColor rgb="FFC00000"/>
        <bgColor rgb="FF800000"/>
      </patternFill>
    </fill>
    <fill>
      <patternFill patternType="solid">
        <fgColor theme="0" tint="-4.9989318521683403E-2"/>
        <bgColor indexed="64"/>
      </patternFill>
    </fill>
    <fill>
      <patternFill patternType="solid">
        <fgColor rgb="FFC6EFCE"/>
      </patternFill>
    </fill>
  </fills>
  <borders count="22">
    <border>
      <left/>
      <right/>
      <top/>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
      <left style="hair">
        <color auto="1"/>
      </left>
      <right/>
      <top/>
      <bottom/>
      <diagonal/>
    </border>
    <border>
      <left style="thin">
        <color auto="1"/>
      </left>
      <right style="thin">
        <color auto="1"/>
      </right>
      <top style="thin">
        <color auto="1"/>
      </top>
      <bottom style="thin">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style="hair">
        <color auto="1"/>
      </left>
      <right style="hair">
        <color auto="1"/>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right style="hair">
        <color auto="1"/>
      </right>
      <top/>
      <bottom/>
      <diagonal/>
    </border>
  </borders>
  <cellStyleXfs count="6">
    <xf numFmtId="0" fontId="0" fillId="0" borderId="0"/>
    <xf numFmtId="0" fontId="10" fillId="0" borderId="0"/>
    <xf numFmtId="0" fontId="11" fillId="0" borderId="0"/>
    <xf numFmtId="0" fontId="24" fillId="0" borderId="0"/>
    <xf numFmtId="0" fontId="35" fillId="0" borderId="0"/>
    <xf numFmtId="0" fontId="39" fillId="11" borderId="0" applyNumberFormat="0" applyBorder="0" applyAlignment="0" applyProtection="0"/>
  </cellStyleXfs>
  <cellXfs count="636">
    <xf numFmtId="0" fontId="0" fillId="0" borderId="0" xfId="0"/>
    <xf numFmtId="0" fontId="1" fillId="0" borderId="0" xfId="0" applyFont="1"/>
    <xf numFmtId="0" fontId="1" fillId="0" borderId="0" xfId="0" applyFont="1" applyFill="1"/>
    <xf numFmtId="0" fontId="3" fillId="2" borderId="0" xfId="0" applyFont="1" applyFill="1" applyAlignment="1">
      <alignment horizontal="center" vertical="center"/>
    </xf>
    <xf numFmtId="0" fontId="4" fillId="0" borderId="4" xfId="0" applyFont="1" applyBorder="1"/>
    <xf numFmtId="0" fontId="1" fillId="0" borderId="0" xfId="0" applyFont="1" applyAlignment="1">
      <alignment horizontal="center"/>
    </xf>
    <xf numFmtId="0" fontId="4" fillId="0" borderId="4" xfId="0" applyFont="1" applyBorder="1" applyAlignment="1">
      <alignment horizontal="center" vertical="center"/>
    </xf>
    <xf numFmtId="0" fontId="1" fillId="0" borderId="4" xfId="0" applyFont="1" applyFill="1" applyBorder="1" applyAlignment="1">
      <alignment horizontal="center"/>
    </xf>
    <xf numFmtId="0" fontId="1" fillId="0" borderId="4" xfId="0" applyFont="1" applyFill="1" applyBorder="1"/>
    <xf numFmtId="0" fontId="1" fillId="0" borderId="4" xfId="0" applyFont="1" applyBorder="1" applyAlignment="1">
      <alignment horizontal="center"/>
    </xf>
    <xf numFmtId="0" fontId="1" fillId="0" borderId="4" xfId="0" applyFont="1" applyBorder="1"/>
    <xf numFmtId="0" fontId="3" fillId="0" borderId="0" xfId="0" applyFont="1" applyFill="1" applyAlignment="1">
      <alignment horizontal="center" vertical="center"/>
    </xf>
    <xf numFmtId="0" fontId="4" fillId="0" borderId="11" xfId="0" applyFont="1" applyBorder="1" applyAlignment="1">
      <alignment horizontal="center" vertical="center"/>
    </xf>
    <xf numFmtId="0" fontId="4" fillId="0" borderId="0" xfId="0" applyFont="1" applyBorder="1" applyAlignment="1">
      <alignment horizontal="center" vertical="center"/>
    </xf>
    <xf numFmtId="3" fontId="1" fillId="0" borderId="4" xfId="0" applyNumberFormat="1" applyFont="1" applyFill="1" applyBorder="1" applyAlignment="1">
      <alignment horizontal="center"/>
    </xf>
    <xf numFmtId="0" fontId="1" fillId="0" borderId="4" xfId="0" applyNumberFormat="1" applyFont="1" applyFill="1" applyBorder="1" applyAlignment="1">
      <alignment horizontal="center"/>
    </xf>
    <xf numFmtId="0" fontId="1" fillId="0" borderId="1" xfId="0" applyFont="1" applyFill="1" applyBorder="1" applyAlignment="1">
      <alignment horizontal="center"/>
    </xf>
    <xf numFmtId="0" fontId="1" fillId="0" borderId="11" xfId="0" applyFont="1" applyBorder="1"/>
    <xf numFmtId="0" fontId="1" fillId="0" borderId="0" xfId="0" applyFont="1" applyBorder="1"/>
    <xf numFmtId="3" fontId="1" fillId="0" borderId="0" xfId="0" applyNumberFormat="1" applyFont="1" applyFill="1" applyBorder="1" applyAlignment="1">
      <alignment horizontal="center"/>
    </xf>
    <xf numFmtId="0" fontId="1" fillId="0" borderId="0" xfId="0" applyNumberFormat="1" applyFont="1" applyFill="1" applyBorder="1" applyAlignment="1">
      <alignment horizontal="center"/>
    </xf>
    <xf numFmtId="0" fontId="1" fillId="0" borderId="0" xfId="0" applyFont="1" applyFill="1" applyBorder="1" applyAlignment="1">
      <alignment horizontal="center"/>
    </xf>
    <xf numFmtId="0" fontId="6" fillId="3" borderId="4" xfId="0" applyFont="1" applyFill="1" applyBorder="1" applyAlignment="1">
      <alignment horizontal="center" vertical="center"/>
    </xf>
    <xf numFmtId="0" fontId="7" fillId="3" borderId="4" xfId="0" applyFont="1" applyFill="1" applyBorder="1" applyAlignment="1">
      <alignment horizontal="center" vertical="center" wrapText="1"/>
    </xf>
    <xf numFmtId="0" fontId="6" fillId="3" borderId="4" xfId="0" applyFont="1" applyFill="1" applyBorder="1" applyAlignment="1">
      <alignment horizontal="center" vertical="center" wrapText="1"/>
    </xf>
    <xf numFmtId="0" fontId="7" fillId="3" borderId="4" xfId="0" applyFont="1" applyFill="1" applyBorder="1" applyAlignment="1">
      <alignment horizontal="center" vertical="center"/>
    </xf>
    <xf numFmtId="0" fontId="8" fillId="0" borderId="4" xfId="0" applyFont="1" applyBorder="1" applyAlignment="1">
      <alignment horizontal="center" vertical="center"/>
    </xf>
    <xf numFmtId="0" fontId="8" fillId="0" borderId="4" xfId="0" applyFont="1" applyFill="1" applyBorder="1" applyAlignment="1">
      <alignment horizontal="center" vertical="center"/>
    </xf>
    <xf numFmtId="0" fontId="8" fillId="4" borderId="4" xfId="0" applyFont="1" applyFill="1" applyBorder="1" applyAlignment="1">
      <alignment horizontal="center" vertical="center"/>
    </xf>
    <xf numFmtId="0" fontId="8" fillId="0" borderId="0" xfId="0" applyFont="1" applyAlignment="1">
      <alignment horizontal="center" vertical="center"/>
    </xf>
    <xf numFmtId="164" fontId="1" fillId="0" borderId="4" xfId="0" applyNumberFormat="1" applyFont="1" applyFill="1" applyBorder="1" applyAlignment="1">
      <alignment horizontal="center"/>
    </xf>
    <xf numFmtId="165" fontId="1" fillId="0" borderId="4" xfId="0" applyNumberFormat="1" applyFont="1" applyFill="1" applyBorder="1" applyAlignment="1">
      <alignment horizontal="center"/>
    </xf>
    <xf numFmtId="0" fontId="1" fillId="0" borderId="4" xfId="0" applyNumberFormat="1" applyFont="1" applyFill="1" applyBorder="1"/>
    <xf numFmtId="0" fontId="1" fillId="4" borderId="4" xfId="0" applyFont="1" applyFill="1" applyBorder="1"/>
    <xf numFmtId="0" fontId="4" fillId="0" borderId="4" xfId="0" applyFont="1" applyFill="1" applyBorder="1"/>
    <xf numFmtId="0" fontId="8" fillId="0" borderId="4" xfId="0" applyFont="1" applyBorder="1" applyAlignment="1">
      <alignment vertical="center"/>
    </xf>
    <xf numFmtId="0" fontId="8" fillId="0" borderId="11" xfId="0" applyFont="1" applyBorder="1" applyAlignment="1">
      <alignment horizontal="center" vertical="center"/>
    </xf>
    <xf numFmtId="0" fontId="8" fillId="0" borderId="0" xfId="0" applyFont="1" applyBorder="1" applyAlignment="1">
      <alignment horizontal="center" vertical="center"/>
    </xf>
    <xf numFmtId="165" fontId="1" fillId="0" borderId="4" xfId="0" applyNumberFormat="1" applyFont="1" applyFill="1" applyBorder="1" applyAlignment="1">
      <alignment horizontal="center" vertical="center"/>
    </xf>
    <xf numFmtId="0" fontId="1" fillId="5" borderId="4" xfId="0" applyFont="1" applyFill="1" applyBorder="1" applyAlignment="1">
      <alignment horizontal="right"/>
    </xf>
    <xf numFmtId="0" fontId="9" fillId="5" borderId="4" xfId="0" applyFont="1" applyFill="1" applyBorder="1" applyAlignment="1">
      <alignment horizontal="right"/>
    </xf>
    <xf numFmtId="0" fontId="9" fillId="4" borderId="4" xfId="0" applyFont="1" applyFill="1" applyBorder="1" applyAlignment="1">
      <alignment horizontal="right"/>
    </xf>
    <xf numFmtId="0" fontId="1" fillId="4" borderId="4" xfId="0" applyFont="1" applyFill="1" applyBorder="1" applyAlignment="1">
      <alignment horizontal="right"/>
    </xf>
    <xf numFmtId="0" fontId="9" fillId="0" borderId="4" xfId="0" applyFont="1" applyBorder="1"/>
    <xf numFmtId="0" fontId="1" fillId="0" borderId="4" xfId="0" applyNumberFormat="1" applyFont="1" applyFill="1" applyBorder="1" applyAlignment="1">
      <alignment horizontal="left"/>
    </xf>
    <xf numFmtId="0" fontId="9" fillId="0" borderId="4" xfId="1" applyFont="1" applyFill="1" applyBorder="1" applyAlignment="1">
      <alignment horizontal="center" vertical="center" wrapText="1"/>
    </xf>
    <xf numFmtId="0" fontId="9" fillId="5" borderId="4" xfId="1" applyFont="1" applyFill="1" applyBorder="1" applyAlignment="1">
      <alignment horizontal="center" vertical="center" wrapText="1"/>
    </xf>
    <xf numFmtId="0" fontId="1" fillId="0" borderId="4" xfId="1" applyFont="1" applyFill="1" applyBorder="1" applyAlignment="1">
      <alignment horizontal="center" vertical="center" wrapText="1"/>
    </xf>
    <xf numFmtId="0" fontId="9" fillId="0" borderId="4" xfId="2" applyFont="1" applyFill="1" applyBorder="1" applyAlignment="1">
      <alignment horizontal="left" vertical="center" wrapText="1"/>
    </xf>
    <xf numFmtId="0" fontId="9" fillId="5" borderId="4" xfId="2" applyFont="1" applyFill="1" applyBorder="1" applyAlignment="1">
      <alignment horizontal="left" vertical="center" wrapText="1"/>
    </xf>
    <xf numFmtId="165" fontId="9" fillId="0" borderId="4" xfId="2" applyNumberFormat="1" applyFont="1" applyFill="1" applyBorder="1" applyAlignment="1">
      <alignment vertical="center"/>
    </xf>
    <xf numFmtId="0" fontId="12" fillId="0" borderId="4" xfId="2" applyFont="1" applyFill="1" applyBorder="1" applyAlignment="1">
      <alignment vertical="center" wrapText="1"/>
    </xf>
    <xf numFmtId="0" fontId="1" fillId="5" borderId="4" xfId="1" applyFont="1" applyFill="1" applyBorder="1" applyAlignment="1">
      <alignment horizontal="center" vertical="center" wrapText="1"/>
    </xf>
    <xf numFmtId="165" fontId="9" fillId="0" borderId="4" xfId="2" applyNumberFormat="1" applyFont="1" applyFill="1" applyBorder="1" applyAlignment="1">
      <alignment vertical="center" wrapText="1"/>
    </xf>
    <xf numFmtId="0" fontId="4" fillId="0" borderId="14" xfId="0" applyFont="1" applyBorder="1"/>
    <xf numFmtId="0" fontId="13" fillId="0" borderId="12" xfId="0" applyFont="1" applyBorder="1" applyAlignment="1">
      <alignment horizontal="center"/>
    </xf>
    <xf numFmtId="3" fontId="15" fillId="0" borderId="0" xfId="0" applyNumberFormat="1" applyFont="1" applyFill="1" applyBorder="1" applyAlignment="1">
      <alignment horizontal="center"/>
    </xf>
    <xf numFmtId="0" fontId="15" fillId="0" borderId="0" xfId="0" applyNumberFormat="1" applyFont="1" applyFill="1" applyBorder="1" applyAlignment="1">
      <alignment horizontal="center"/>
    </xf>
    <xf numFmtId="0" fontId="15" fillId="0" borderId="0" xfId="0" applyFont="1" applyFill="1" applyBorder="1" applyAlignment="1">
      <alignment horizontal="center"/>
    </xf>
    <xf numFmtId="0" fontId="15" fillId="0" borderId="0" xfId="0" applyFont="1" applyFill="1" applyBorder="1"/>
    <xf numFmtId="0" fontId="17" fillId="0" borderId="0" xfId="0" applyFont="1" applyBorder="1" applyAlignment="1">
      <alignment horizontal="left"/>
    </xf>
    <xf numFmtId="0" fontId="16" fillId="0" borderId="0" xfId="0" applyFont="1" applyFill="1" applyBorder="1" applyAlignment="1">
      <alignment horizontal="center" vertical="center" wrapText="1"/>
    </xf>
    <xf numFmtId="0" fontId="16" fillId="0" borderId="0" xfId="0" applyFont="1" applyBorder="1" applyAlignment="1">
      <alignment horizontal="center" vertical="center" wrapText="1"/>
    </xf>
    <xf numFmtId="0" fontId="15" fillId="0" borderId="0" xfId="0" applyFont="1" applyBorder="1" applyAlignment="1">
      <alignment horizontal="center"/>
    </xf>
    <xf numFmtId="3" fontId="19" fillId="0" borderId="4" xfId="0" applyNumberFormat="1" applyFont="1" applyFill="1" applyBorder="1" applyAlignment="1">
      <alignment horizontal="center"/>
    </xf>
    <xf numFmtId="0" fontId="1" fillId="0" borderId="11" xfId="0" applyFont="1" applyFill="1" applyBorder="1"/>
    <xf numFmtId="0" fontId="1" fillId="0" borderId="0" xfId="0" applyFont="1" applyFill="1" applyBorder="1"/>
    <xf numFmtId="3" fontId="19" fillId="0" borderId="0" xfId="0" applyNumberFormat="1" applyFont="1" applyFill="1" applyBorder="1" applyAlignment="1">
      <alignment horizontal="center"/>
    </xf>
    <xf numFmtId="0" fontId="13" fillId="0" borderId="0" xfId="0" applyFont="1"/>
    <xf numFmtId="0" fontId="21" fillId="2" borderId="0" xfId="0" applyFont="1" applyFill="1" applyAlignment="1">
      <alignment horizontal="center" vertical="center"/>
    </xf>
    <xf numFmtId="0" fontId="1" fillId="4" borderId="4" xfId="0" applyFont="1" applyFill="1" applyBorder="1" applyAlignment="1">
      <alignment horizontal="center"/>
    </xf>
    <xf numFmtId="0" fontId="1" fillId="0" borderId="3" xfId="0" applyFont="1" applyBorder="1"/>
    <xf numFmtId="0" fontId="1" fillId="0" borderId="4" xfId="0" applyFont="1" applyFill="1" applyBorder="1" applyAlignment="1">
      <alignment shrinkToFit="1"/>
    </xf>
    <xf numFmtId="0" fontId="0" fillId="0" borderId="4" xfId="0" applyFill="1" applyBorder="1" applyAlignment="1">
      <alignment horizontal="center"/>
    </xf>
    <xf numFmtId="0" fontId="1" fillId="0" borderId="4" xfId="0" applyFont="1" applyBorder="1" applyAlignment="1">
      <alignment horizontal="center"/>
    </xf>
    <xf numFmtId="0" fontId="3" fillId="0" borderId="4" xfId="0" applyFont="1" applyFill="1" applyBorder="1" applyAlignment="1">
      <alignment horizontal="center" vertical="center"/>
    </xf>
    <xf numFmtId="0" fontId="1" fillId="0" borderId="4" xfId="0" applyFont="1" applyBorder="1" applyAlignment="1">
      <alignment horizontal="center" vertical="center"/>
    </xf>
    <xf numFmtId="0" fontId="9" fillId="0" borderId="4" xfId="0" applyFont="1" applyFill="1" applyBorder="1" applyAlignment="1">
      <alignment horizontal="center" vertical="center"/>
    </xf>
    <xf numFmtId="0" fontId="1" fillId="0" borderId="4" xfId="0" applyFont="1" applyBorder="1" applyAlignment="1">
      <alignment horizontal="left" vertical="center"/>
    </xf>
    <xf numFmtId="0" fontId="23" fillId="0" borderId="4" xfId="0" applyFont="1" applyBorder="1"/>
    <xf numFmtId="3" fontId="1" fillId="0" borderId="4" xfId="0" applyNumberFormat="1" applyFont="1" applyFill="1" applyBorder="1" applyAlignment="1">
      <alignment horizontal="center" vertical="center"/>
    </xf>
    <xf numFmtId="0" fontId="1" fillId="0" borderId="4" xfId="0" applyNumberFormat="1" applyFont="1" applyFill="1" applyBorder="1" applyAlignment="1">
      <alignment horizontal="center" vertical="center"/>
    </xf>
    <xf numFmtId="0" fontId="1" fillId="0" borderId="4" xfId="0" applyFont="1" applyFill="1" applyBorder="1" applyAlignment="1">
      <alignment horizontal="left" vertical="center"/>
    </xf>
    <xf numFmtId="0" fontId="1" fillId="0" borderId="4" xfId="0" applyNumberFormat="1" applyFont="1" applyFill="1" applyBorder="1" applyAlignment="1">
      <alignment horizontal="left" vertical="center"/>
    </xf>
    <xf numFmtId="0" fontId="25" fillId="3" borderId="12" xfId="0" applyFont="1" applyFill="1" applyBorder="1" applyAlignment="1">
      <alignment horizontal="center" vertical="center" wrapText="1"/>
    </xf>
    <xf numFmtId="0" fontId="8" fillId="0" borderId="12" xfId="0" applyFont="1" applyBorder="1" applyAlignment="1">
      <alignment horizontal="center" vertical="center"/>
    </xf>
    <xf numFmtId="0" fontId="1" fillId="0" borderId="12" xfId="0" applyFont="1" applyFill="1" applyBorder="1" applyAlignment="1">
      <alignment horizontal="center"/>
    </xf>
    <xf numFmtId="0" fontId="1" fillId="0" borderId="12" xfId="0" applyFont="1" applyFill="1" applyBorder="1"/>
    <xf numFmtId="0" fontId="8" fillId="3" borderId="4" xfId="0" applyFont="1" applyFill="1" applyBorder="1" applyAlignment="1">
      <alignment horizontal="center" vertical="center"/>
    </xf>
    <xf numFmtId="0" fontId="1" fillId="0" borderId="0" xfId="0" applyFont="1" applyBorder="1" applyAlignment="1">
      <alignment horizontal="center"/>
    </xf>
    <xf numFmtId="0" fontId="3" fillId="0" borderId="0" xfId="0" applyFont="1" applyFill="1" applyBorder="1" applyAlignment="1">
      <alignment horizontal="center" vertical="center"/>
    </xf>
    <xf numFmtId="0" fontId="1" fillId="0" borderId="1" xfId="0" applyNumberFormat="1" applyFont="1" applyFill="1" applyBorder="1" applyAlignment="1">
      <alignment horizontal="center" vertical="center"/>
    </xf>
    <xf numFmtId="0" fontId="8" fillId="0" borderId="0" xfId="0" applyFont="1" applyFill="1" applyAlignment="1">
      <alignment horizontal="center" vertical="center"/>
    </xf>
    <xf numFmtId="0" fontId="1" fillId="0" borderId="12" xfId="0" applyNumberFormat="1" applyFont="1" applyFill="1" applyBorder="1" applyAlignment="1">
      <alignment horizontal="center"/>
    </xf>
    <xf numFmtId="0" fontId="1" fillId="0" borderId="12" xfId="0" applyNumberFormat="1" applyFont="1" applyFill="1" applyBorder="1"/>
    <xf numFmtId="165" fontId="1" fillId="0" borderId="3" xfId="0" applyNumberFormat="1" applyFont="1" applyFill="1" applyBorder="1" applyAlignment="1">
      <alignment horizontal="center"/>
    </xf>
    <xf numFmtId="0" fontId="1" fillId="0" borderId="12" xfId="0" applyFont="1" applyBorder="1"/>
    <xf numFmtId="0" fontId="4" fillId="0" borderId="12" xfId="0" applyFont="1" applyBorder="1"/>
    <xf numFmtId="164" fontId="1" fillId="0" borderId="0" xfId="0" applyNumberFormat="1" applyFont="1" applyFill="1" applyBorder="1" applyAlignment="1">
      <alignment horizontal="center"/>
    </xf>
    <xf numFmtId="165" fontId="1" fillId="0" borderId="0" xfId="0" applyNumberFormat="1" applyFont="1" applyFill="1" applyBorder="1" applyAlignment="1">
      <alignment horizontal="center"/>
    </xf>
    <xf numFmtId="0" fontId="1" fillId="0" borderId="5" xfId="0" applyFont="1" applyFill="1" applyBorder="1"/>
    <xf numFmtId="0" fontId="1" fillId="0" borderId="6" xfId="0" applyFont="1" applyFill="1" applyBorder="1"/>
    <xf numFmtId="0" fontId="3" fillId="0" borderId="12" xfId="0" applyFont="1" applyFill="1" applyBorder="1" applyAlignment="1">
      <alignment horizontal="center" vertical="center"/>
    </xf>
    <xf numFmtId="0" fontId="1" fillId="0" borderId="12" xfId="0" applyNumberFormat="1" applyFont="1" applyFill="1" applyBorder="1" applyAlignment="1">
      <alignment horizontal="left"/>
    </xf>
    <xf numFmtId="0" fontId="3" fillId="2" borderId="12" xfId="0" applyFont="1" applyFill="1" applyBorder="1" applyAlignment="1">
      <alignment horizontal="center" vertical="center"/>
    </xf>
    <xf numFmtId="0" fontId="8" fillId="0" borderId="4" xfId="0" applyFont="1" applyBorder="1" applyAlignment="1">
      <alignment horizontal="left" vertical="center"/>
    </xf>
    <xf numFmtId="0" fontId="23" fillId="0" borderId="0" xfId="0" applyFont="1"/>
    <xf numFmtId="0" fontId="23" fillId="0" borderId="0" xfId="0" applyFont="1" applyAlignment="1">
      <alignment horizontal="center"/>
    </xf>
    <xf numFmtId="0" fontId="23" fillId="0" borderId="0" xfId="0" applyFont="1" applyAlignment="1">
      <alignment horizontal="left"/>
    </xf>
    <xf numFmtId="0" fontId="29" fillId="2" borderId="0" xfId="0" applyFont="1" applyFill="1" applyAlignment="1">
      <alignment horizontal="center" vertical="center"/>
    </xf>
    <xf numFmtId="0" fontId="8" fillId="0" borderId="4" xfId="0" applyFont="1" applyBorder="1" applyAlignment="1">
      <alignment horizontal="center"/>
    </xf>
    <xf numFmtId="0" fontId="8" fillId="0" borderId="4" xfId="0" applyFont="1" applyBorder="1" applyAlignment="1">
      <alignment horizontal="left"/>
    </xf>
    <xf numFmtId="0" fontId="29" fillId="0" borderId="0" xfId="0" applyFont="1" applyFill="1" applyAlignment="1">
      <alignment horizontal="center" vertical="center"/>
    </xf>
    <xf numFmtId="3" fontId="23" fillId="0" borderId="4" xfId="0" applyNumberFormat="1" applyFont="1" applyFill="1" applyBorder="1" applyAlignment="1">
      <alignment horizontal="center"/>
    </xf>
    <xf numFmtId="0" fontId="23" fillId="0" borderId="4" xfId="0" applyNumberFormat="1" applyFont="1" applyFill="1" applyBorder="1" applyAlignment="1">
      <alignment horizontal="center"/>
    </xf>
    <xf numFmtId="0" fontId="23" fillId="0" borderId="1" xfId="0" applyFont="1" applyFill="1" applyBorder="1" applyAlignment="1">
      <alignment horizontal="center"/>
    </xf>
    <xf numFmtId="0" fontId="23" fillId="0" borderId="4" xfId="0" applyFont="1" applyFill="1" applyBorder="1" applyAlignment="1">
      <alignment horizontal="left"/>
    </xf>
    <xf numFmtId="3" fontId="23" fillId="0" borderId="0" xfId="0" applyNumberFormat="1" applyFont="1" applyFill="1" applyBorder="1" applyAlignment="1">
      <alignment horizontal="center"/>
    </xf>
    <xf numFmtId="0" fontId="23" fillId="0" borderId="0" xfId="0" applyNumberFormat="1" applyFont="1" applyFill="1" applyBorder="1" applyAlignment="1">
      <alignment horizontal="center"/>
    </xf>
    <xf numFmtId="0" fontId="23" fillId="0" borderId="0" xfId="0" applyFont="1" applyFill="1" applyBorder="1" applyAlignment="1">
      <alignment horizontal="center"/>
    </xf>
    <xf numFmtId="0" fontId="23" fillId="0" borderId="4" xfId="0" applyNumberFormat="1" applyFont="1" applyFill="1" applyBorder="1" applyAlignment="1">
      <alignment horizontal="left"/>
    </xf>
    <xf numFmtId="0" fontId="8" fillId="0" borderId="4" xfId="0" applyFont="1" applyBorder="1"/>
    <xf numFmtId="0" fontId="4" fillId="0" borderId="4" xfId="0" applyFont="1" applyBorder="1" applyAlignment="1">
      <alignment horizontal="center"/>
    </xf>
    <xf numFmtId="0" fontId="30" fillId="3" borderId="4" xfId="0" applyFont="1" applyFill="1" applyBorder="1" applyAlignment="1">
      <alignment horizontal="center" vertical="center"/>
    </xf>
    <xf numFmtId="0" fontId="30" fillId="3" borderId="4" xfId="0" applyFont="1" applyFill="1" applyBorder="1" applyAlignment="1">
      <alignment horizontal="center" vertical="center" wrapText="1"/>
    </xf>
    <xf numFmtId="0" fontId="14" fillId="0" borderId="4" xfId="0" applyFont="1" applyBorder="1" applyAlignment="1">
      <alignment horizontal="center" vertical="center"/>
    </xf>
    <xf numFmtId="0" fontId="13" fillId="0" borderId="4" xfId="0" applyNumberFormat="1" applyFont="1" applyFill="1" applyBorder="1" applyAlignment="1">
      <alignment horizontal="center"/>
    </xf>
    <xf numFmtId="0" fontId="13" fillId="0" borderId="4" xfId="0" applyFont="1" applyFill="1" applyBorder="1" applyAlignment="1">
      <alignment horizontal="center"/>
    </xf>
    <xf numFmtId="0" fontId="13" fillId="0" borderId="4" xfId="0" applyFont="1" applyFill="1" applyBorder="1"/>
    <xf numFmtId="0" fontId="13" fillId="0" borderId="4" xfId="0" applyNumberFormat="1" applyFont="1" applyFill="1" applyBorder="1"/>
    <xf numFmtId="0" fontId="13" fillId="0" borderId="4" xfId="0" applyFont="1" applyBorder="1" applyAlignment="1">
      <alignment horizontal="right" vertical="center"/>
    </xf>
    <xf numFmtId="0" fontId="13" fillId="0" borderId="4" xfId="0" applyFont="1" applyBorder="1"/>
    <xf numFmtId="0" fontId="13" fillId="0" borderId="4" xfId="0" applyFont="1" applyBorder="1" applyAlignment="1">
      <alignment horizontal="right"/>
    </xf>
    <xf numFmtId="0" fontId="14" fillId="0" borderId="4" xfId="0" applyFont="1" applyFill="1" applyBorder="1" applyAlignment="1">
      <alignment horizontal="center" vertical="center"/>
    </xf>
    <xf numFmtId="0" fontId="13" fillId="0" borderId="4" xfId="0" applyFont="1" applyBorder="1" applyAlignment="1">
      <alignment horizontal="center"/>
    </xf>
    <xf numFmtId="0" fontId="21" fillId="2" borderId="4" xfId="0" applyFont="1" applyFill="1" applyBorder="1" applyAlignment="1">
      <alignment horizontal="center" vertical="center"/>
    </xf>
    <xf numFmtId="3" fontId="31" fillId="0" borderId="4" xfId="0" applyNumberFormat="1" applyFont="1" applyBorder="1"/>
    <xf numFmtId="0" fontId="13" fillId="0" borderId="0" xfId="0" applyFont="1" applyAlignment="1">
      <alignment horizontal="center"/>
    </xf>
    <xf numFmtId="0" fontId="32" fillId="0" borderId="0" xfId="0" applyFont="1" applyFill="1"/>
    <xf numFmtId="0" fontId="31" fillId="0" borderId="12" xfId="0" applyFont="1" applyBorder="1" applyAlignment="1">
      <alignment horizontal="center" vertical="center"/>
    </xf>
    <xf numFmtId="0" fontId="33" fillId="0" borderId="12" xfId="0" applyFont="1" applyBorder="1" applyAlignment="1" applyProtection="1">
      <alignment horizontal="center" vertical="center" wrapText="1"/>
    </xf>
    <xf numFmtId="0" fontId="31" fillId="0" borderId="12" xfId="0" applyFont="1" applyBorder="1" applyAlignment="1" applyProtection="1">
      <alignment horizontal="center" vertical="center" wrapText="1"/>
    </xf>
    <xf numFmtId="0" fontId="13" fillId="0" borderId="12" xfId="0" applyFont="1" applyBorder="1"/>
    <xf numFmtId="0" fontId="14" fillId="0" borderId="12" xfId="0" applyFont="1" applyBorder="1" applyAlignment="1">
      <alignment horizontal="center" vertical="center"/>
    </xf>
    <xf numFmtId="0" fontId="31" fillId="0" borderId="12" xfId="0" applyFont="1" applyBorder="1" applyAlignment="1"/>
    <xf numFmtId="0" fontId="31" fillId="0" borderId="12" xfId="0" applyFont="1" applyBorder="1" applyAlignment="1">
      <alignment horizontal="center"/>
    </xf>
    <xf numFmtId="0" fontId="34" fillId="0" borderId="16" xfId="0" applyFont="1" applyBorder="1" applyAlignment="1">
      <alignment vertical="center"/>
    </xf>
    <xf numFmtId="0" fontId="34" fillId="0" borderId="16" xfId="0" applyFont="1" applyBorder="1" applyAlignment="1">
      <alignment horizontal="center" vertical="center"/>
    </xf>
    <xf numFmtId="0" fontId="34" fillId="0" borderId="12" xfId="0" applyFont="1" applyBorder="1" applyAlignment="1">
      <alignment horizontal="center" vertical="center"/>
    </xf>
    <xf numFmtId="0" fontId="14" fillId="0" borderId="20" xfId="0" applyFont="1" applyBorder="1" applyAlignment="1">
      <alignment horizontal="center" vertical="center"/>
    </xf>
    <xf numFmtId="3" fontId="13" fillId="0" borderId="0" xfId="0" applyNumberFormat="1" applyFont="1"/>
    <xf numFmtId="0" fontId="1" fillId="0" borderId="4" xfId="0" applyFont="1" applyBorder="1" applyAlignment="1">
      <alignment horizontal="left" vertical="center" wrapText="1"/>
    </xf>
    <xf numFmtId="0" fontId="1" fillId="0" borderId="4" xfId="0" applyFont="1" applyBorder="1" applyAlignment="1">
      <alignment horizontal="left" vertical="top" wrapText="1"/>
    </xf>
    <xf numFmtId="0" fontId="1" fillId="0" borderId="4" xfId="0" applyFont="1" applyFill="1" applyBorder="1" applyAlignment="1">
      <alignment horizontal="left"/>
    </xf>
    <xf numFmtId="0" fontId="1" fillId="0" borderId="4" xfId="0" applyFont="1" applyFill="1" applyBorder="1" applyAlignment="1">
      <alignment horizontal="left" vertical="center" wrapText="1"/>
    </xf>
    <xf numFmtId="0" fontId="4" fillId="0" borderId="0" xfId="0" applyFont="1" applyBorder="1"/>
    <xf numFmtId="0" fontId="4" fillId="0" borderId="0" xfId="0" applyFont="1" applyBorder="1" applyAlignment="1">
      <alignment horizontal="center"/>
    </xf>
    <xf numFmtId="0" fontId="1" fillId="0" borderId="3" xfId="0" applyFont="1" applyFill="1" applyBorder="1"/>
    <xf numFmtId="49" fontId="1" fillId="0" borderId="4" xfId="0" applyNumberFormat="1" applyFont="1" applyFill="1" applyBorder="1" applyAlignment="1">
      <alignment horizontal="center"/>
    </xf>
    <xf numFmtId="0" fontId="1" fillId="5" borderId="4" xfId="0" applyFont="1" applyFill="1" applyBorder="1"/>
    <xf numFmtId="0" fontId="1" fillId="5" borderId="0" xfId="0" applyFont="1" applyFill="1"/>
    <xf numFmtId="0" fontId="1" fillId="0" borderId="0" xfId="0" applyFont="1" applyAlignment="1">
      <alignment horizontal="right"/>
    </xf>
    <xf numFmtId="0" fontId="4" fillId="0" borderId="4" xfId="0" applyFont="1" applyBorder="1" applyAlignment="1">
      <alignment horizontal="center"/>
    </xf>
    <xf numFmtId="0" fontId="1" fillId="0" borderId="4" xfId="0" applyFont="1" applyBorder="1" applyAlignment="1">
      <alignment horizontal="center"/>
    </xf>
    <xf numFmtId="0" fontId="4" fillId="0" borderId="4" xfId="0" applyFont="1" applyBorder="1" applyAlignment="1">
      <alignment horizontal="center"/>
    </xf>
    <xf numFmtId="0" fontId="4" fillId="0" borderId="14" xfId="0" applyFont="1" applyBorder="1" applyAlignment="1">
      <alignment horizontal="center"/>
    </xf>
    <xf numFmtId="0" fontId="1" fillId="0" borderId="0" xfId="0" applyFont="1" applyAlignment="1">
      <alignment horizontal="center" vertical="center"/>
    </xf>
    <xf numFmtId="0" fontId="1" fillId="0" borderId="4" xfId="0" applyFont="1" applyFill="1" applyBorder="1" applyAlignment="1">
      <alignment horizontal="center" vertical="center"/>
    </xf>
    <xf numFmtId="0" fontId="1" fillId="4" borderId="4" xfId="0" applyFont="1" applyFill="1" applyBorder="1" applyAlignment="1">
      <alignment horizontal="center" vertical="center"/>
    </xf>
    <xf numFmtId="0" fontId="38" fillId="0" borderId="4" xfId="0" applyFont="1" applyBorder="1" applyAlignment="1">
      <alignment horizontal="center" vertical="center" wrapText="1"/>
    </xf>
    <xf numFmtId="0" fontId="38" fillId="4" borderId="4" xfId="0" applyFont="1" applyFill="1" applyBorder="1" applyAlignment="1">
      <alignment horizontal="center" vertical="center" wrapText="1"/>
    </xf>
    <xf numFmtId="0" fontId="1" fillId="0" borderId="4" xfId="0" applyFont="1" applyBorder="1" applyAlignment="1">
      <alignment horizontal="center" vertical="center" wrapText="1"/>
    </xf>
    <xf numFmtId="0" fontId="1" fillId="4" borderId="4" xfId="0" applyFont="1" applyFill="1" applyBorder="1" applyAlignment="1">
      <alignment horizontal="center" vertical="center" wrapText="1"/>
    </xf>
    <xf numFmtId="0" fontId="1" fillId="0" borderId="1" xfId="0" applyFont="1" applyFill="1" applyBorder="1" applyAlignment="1"/>
    <xf numFmtId="0" fontId="1" fillId="0" borderId="4" xfId="0" applyFont="1" applyBorder="1" applyAlignment="1">
      <alignment horizontal="center"/>
    </xf>
    <xf numFmtId="0" fontId="4" fillId="0" borderId="4" xfId="0" applyFont="1" applyBorder="1" applyAlignment="1">
      <alignment horizontal="center"/>
    </xf>
    <xf numFmtId="0" fontId="9" fillId="3" borderId="4" xfId="0" applyFont="1" applyFill="1" applyBorder="1" applyAlignment="1">
      <alignment horizontal="center" vertical="center"/>
    </xf>
    <xf numFmtId="0" fontId="9" fillId="0" borderId="4" xfId="0" applyFont="1" applyBorder="1" applyAlignment="1">
      <alignment horizontal="right" vertical="center"/>
    </xf>
    <xf numFmtId="0" fontId="9" fillId="4" borderId="4" xfId="0" applyFont="1" applyFill="1" applyBorder="1" applyAlignment="1">
      <alignment horizontal="right" vertical="center"/>
    </xf>
    <xf numFmtId="0" fontId="9" fillId="0" borderId="0" xfId="0" applyFont="1" applyBorder="1" applyAlignment="1">
      <alignment horizontal="right" vertical="center"/>
    </xf>
    <xf numFmtId="3" fontId="9" fillId="0" borderId="4" xfId="0" applyNumberFormat="1" applyFont="1" applyFill="1" applyBorder="1" applyAlignment="1">
      <alignment horizontal="right" vertical="center"/>
    </xf>
    <xf numFmtId="0" fontId="9" fillId="0" borderId="4" xfId="0" applyNumberFormat="1" applyFont="1" applyFill="1" applyBorder="1" applyAlignment="1">
      <alignment horizontal="right" vertical="center"/>
    </xf>
    <xf numFmtId="164" fontId="9" fillId="0" borderId="4" xfId="0" applyNumberFormat="1" applyFont="1" applyFill="1" applyBorder="1" applyAlignment="1">
      <alignment horizontal="right" vertical="center"/>
    </xf>
    <xf numFmtId="0" fontId="9" fillId="0" borderId="4" xfId="0" applyFont="1" applyFill="1" applyBorder="1" applyAlignment="1">
      <alignment horizontal="left" vertical="center"/>
    </xf>
    <xf numFmtId="0" fontId="9" fillId="5" borderId="4" xfId="0" applyFont="1" applyFill="1" applyBorder="1" applyAlignment="1" applyProtection="1">
      <alignment horizontal="right" vertical="center" wrapText="1"/>
      <protection locked="0"/>
    </xf>
    <xf numFmtId="0" fontId="9" fillId="5" borderId="4" xfId="0" applyFont="1" applyFill="1" applyBorder="1" applyAlignment="1" applyProtection="1">
      <alignment horizontal="left" vertical="center" wrapText="1"/>
      <protection locked="0"/>
    </xf>
    <xf numFmtId="0" fontId="9" fillId="0" borderId="4" xfId="0" applyFont="1" applyBorder="1" applyAlignment="1" applyProtection="1">
      <alignment horizontal="right" vertical="center" wrapText="1"/>
      <protection locked="0"/>
    </xf>
    <xf numFmtId="0" fontId="9" fillId="0" borderId="4" xfId="0" applyFont="1" applyBorder="1" applyAlignment="1" applyProtection="1">
      <alignment horizontal="left" vertical="center" wrapText="1"/>
      <protection locked="0"/>
    </xf>
    <xf numFmtId="0" fontId="9" fillId="0" borderId="4" xfId="0" applyFont="1" applyBorder="1" applyAlignment="1" applyProtection="1">
      <alignment horizontal="right" vertical="center"/>
      <protection locked="0"/>
    </xf>
    <xf numFmtId="0" fontId="9" fillId="0" borderId="4" xfId="0" applyFont="1" applyBorder="1" applyAlignment="1" applyProtection="1">
      <alignment horizontal="left" vertical="center"/>
      <protection locked="0"/>
    </xf>
    <xf numFmtId="3" fontId="9" fillId="0" borderId="0" xfId="0" applyNumberFormat="1" applyFont="1" applyFill="1" applyBorder="1" applyAlignment="1">
      <alignment horizontal="right" vertical="center"/>
    </xf>
    <xf numFmtId="0" fontId="9" fillId="0" borderId="0" xfId="0" applyFont="1" applyBorder="1" applyAlignment="1">
      <alignment horizontal="left" vertical="center"/>
    </xf>
    <xf numFmtId="0" fontId="9" fillId="0" borderId="0" xfId="0" applyFont="1" applyFill="1" applyBorder="1" applyAlignment="1">
      <alignment horizontal="right" vertical="center"/>
    </xf>
    <xf numFmtId="0" fontId="9" fillId="0" borderId="0" xfId="0" applyFont="1" applyFill="1" applyBorder="1"/>
    <xf numFmtId="0" fontId="9" fillId="0" borderId="0" xfId="0" applyFont="1" applyFill="1" applyBorder="1" applyAlignment="1">
      <alignment horizontal="left"/>
    </xf>
    <xf numFmtId="0" fontId="9" fillId="0" borderId="4" xfId="0" applyFont="1" applyFill="1" applyBorder="1" applyAlignment="1">
      <alignment horizontal="right" vertical="center"/>
    </xf>
    <xf numFmtId="0" fontId="9" fillId="0" borderId="4" xfId="0" applyFont="1" applyFill="1" applyBorder="1"/>
    <xf numFmtId="0" fontId="9" fillId="0" borderId="4" xfId="0" applyFont="1" applyFill="1" applyBorder="1" applyAlignment="1">
      <alignment horizontal="left"/>
    </xf>
    <xf numFmtId="0" fontId="9" fillId="0" borderId="0" xfId="0" applyFont="1" applyBorder="1"/>
    <xf numFmtId="0" fontId="9" fillId="0" borderId="0" xfId="0" applyFont="1" applyBorder="1" applyAlignment="1">
      <alignment horizontal="left"/>
    </xf>
    <xf numFmtId="3" fontId="9" fillId="0" borderId="0" xfId="0" applyNumberFormat="1" applyFont="1" applyFill="1" applyBorder="1"/>
    <xf numFmtId="0" fontId="9" fillId="0" borderId="4" xfId="0" applyFont="1" applyFill="1" applyBorder="1" applyAlignment="1">
      <alignment wrapText="1"/>
    </xf>
    <xf numFmtId="3" fontId="9" fillId="0" borderId="4" xfId="5" applyNumberFormat="1" applyFont="1" applyFill="1" applyBorder="1"/>
    <xf numFmtId="3" fontId="9" fillId="0" borderId="4" xfId="0" applyNumberFormat="1" applyFont="1" applyFill="1" applyBorder="1"/>
    <xf numFmtId="0" fontId="40" fillId="0" borderId="4" xfId="0" applyFont="1" applyFill="1" applyBorder="1" applyAlignment="1">
      <alignment vertical="center"/>
    </xf>
    <xf numFmtId="0" fontId="9" fillId="0" borderId="0" xfId="0" applyFont="1" applyFill="1" applyBorder="1" applyAlignment="1">
      <alignment horizontal="center" vertical="center"/>
    </xf>
    <xf numFmtId="0" fontId="9" fillId="0" borderId="0" xfId="0" applyFont="1" applyFill="1" applyBorder="1" applyAlignment="1">
      <alignment horizontal="center"/>
    </xf>
    <xf numFmtId="0" fontId="9" fillId="0" borderId="4" xfId="0" applyFont="1" applyFill="1" applyBorder="1" applyAlignment="1">
      <alignment horizontal="center"/>
    </xf>
    <xf numFmtId="0" fontId="6" fillId="3" borderId="4" xfId="0" applyFont="1" applyFill="1" applyBorder="1" applyAlignment="1">
      <alignment horizontal="left" vertical="center"/>
    </xf>
    <xf numFmtId="0" fontId="1" fillId="0" borderId="3" xfId="0" applyFont="1" applyFill="1" applyBorder="1" applyAlignment="1">
      <alignment horizontal="left"/>
    </xf>
    <xf numFmtId="0" fontId="1" fillId="0" borderId="0" xfId="0" applyFont="1" applyAlignment="1">
      <alignment horizontal="left"/>
    </xf>
    <xf numFmtId="0" fontId="1" fillId="0" borderId="0" xfId="0" applyFont="1" applyAlignment="1">
      <alignment horizontal="center"/>
    </xf>
    <xf numFmtId="0" fontId="1" fillId="0" borderId="4" xfId="0" applyFont="1" applyBorder="1" applyAlignment="1">
      <alignment horizontal="center" wrapText="1"/>
    </xf>
    <xf numFmtId="0" fontId="1" fillId="0" borderId="0" xfId="0" applyFont="1" applyAlignment="1">
      <alignment vertical="center"/>
    </xf>
    <xf numFmtId="3" fontId="1" fillId="0" borderId="0" xfId="0" applyNumberFormat="1" applyFont="1"/>
    <xf numFmtId="3" fontId="1" fillId="0" borderId="4" xfId="0" applyNumberFormat="1" applyFont="1" applyBorder="1"/>
    <xf numFmtId="3" fontId="1" fillId="0" borderId="4" xfId="0" applyNumberFormat="1" applyFont="1" applyFill="1" applyBorder="1"/>
    <xf numFmtId="3" fontId="19" fillId="0" borderId="4" xfId="0" applyNumberFormat="1" applyFont="1" applyBorder="1" applyAlignment="1">
      <alignment horizontal="center" vertical="center"/>
    </xf>
    <xf numFmtId="3" fontId="1" fillId="0" borderId="13" xfId="0" applyNumberFormat="1" applyFont="1" applyBorder="1" applyAlignment="1" applyProtection="1">
      <alignment vertical="center" wrapText="1"/>
    </xf>
    <xf numFmtId="3" fontId="1" fillId="0" borderId="13" xfId="0" applyNumberFormat="1" applyFont="1" applyFill="1" applyBorder="1" applyAlignment="1" applyProtection="1">
      <alignment vertical="center" wrapText="1"/>
    </xf>
    <xf numFmtId="3" fontId="1" fillId="0" borderId="14" xfId="0" applyNumberFormat="1" applyFont="1" applyBorder="1" applyAlignment="1" applyProtection="1">
      <alignment vertical="center" wrapText="1"/>
    </xf>
    <xf numFmtId="3" fontId="1" fillId="0" borderId="14" xfId="0" applyNumberFormat="1" applyFont="1" applyFill="1" applyBorder="1" applyAlignment="1" applyProtection="1">
      <alignment vertical="center" wrapText="1"/>
    </xf>
    <xf numFmtId="3" fontId="1" fillId="0" borderId="14" xfId="0" applyNumberFormat="1" applyFont="1" applyBorder="1"/>
    <xf numFmtId="3" fontId="1" fillId="0" borderId="0" xfId="0" applyNumberFormat="1" applyFont="1" applyBorder="1" applyAlignment="1" applyProtection="1">
      <alignment vertical="center" wrapText="1"/>
    </xf>
    <xf numFmtId="3" fontId="1" fillId="0" borderId="13" xfId="0" applyNumberFormat="1" applyFont="1" applyBorder="1"/>
    <xf numFmtId="3" fontId="13" fillId="0" borderId="4" xfId="0" applyNumberFormat="1" applyFont="1" applyBorder="1" applyAlignment="1">
      <alignment horizontal="center" vertical="center"/>
    </xf>
    <xf numFmtId="3" fontId="23" fillId="0" borderId="4" xfId="0" applyNumberFormat="1" applyFont="1" applyBorder="1" applyAlignment="1" applyProtection="1">
      <alignment horizontal="center" vertical="center" wrapText="1"/>
    </xf>
    <xf numFmtId="0" fontId="1" fillId="0" borderId="4" xfId="0" applyFont="1" applyBorder="1" applyAlignment="1" applyProtection="1">
      <alignment horizontal="center" vertical="center" wrapText="1"/>
    </xf>
    <xf numFmtId="0" fontId="23" fillId="0" borderId="4" xfId="0" applyFont="1" applyBorder="1" applyAlignment="1" applyProtection="1">
      <alignment horizontal="center" vertical="center" wrapText="1"/>
    </xf>
    <xf numFmtId="0" fontId="1" fillId="0" borderId="4" xfId="0" applyFont="1" applyBorder="1" applyAlignment="1">
      <alignment wrapText="1"/>
    </xf>
    <xf numFmtId="0" fontId="1" fillId="0" borderId="7" xfId="0" applyFont="1" applyBorder="1" applyAlignment="1">
      <alignment horizontal="center" wrapText="1"/>
    </xf>
    <xf numFmtId="3" fontId="1" fillId="0" borderId="4" xfId="0" applyNumberFormat="1" applyFont="1" applyBorder="1" applyAlignment="1" applyProtection="1">
      <alignment horizontal="center" vertical="center" wrapText="1"/>
    </xf>
    <xf numFmtId="3" fontId="1" fillId="0" borderId="0" xfId="0" applyNumberFormat="1" applyFont="1" applyAlignment="1">
      <alignment horizontal="center"/>
    </xf>
    <xf numFmtId="0" fontId="1" fillId="0" borderId="3" xfId="0" applyFont="1" applyBorder="1" applyAlignment="1">
      <alignment horizontal="center" vertical="center"/>
    </xf>
    <xf numFmtId="0" fontId="36" fillId="0" borderId="4" xfId="0" applyNumberFormat="1" applyFont="1" applyFill="1" applyBorder="1" applyAlignment="1"/>
    <xf numFmtId="0" fontId="37" fillId="0" borderId="4" xfId="0" applyFont="1" applyBorder="1"/>
    <xf numFmtId="0" fontId="36" fillId="0" borderId="4" xfId="0" applyNumberFormat="1" applyFont="1" applyFill="1" applyBorder="1"/>
    <xf numFmtId="0" fontId="3" fillId="2" borderId="4" xfId="0" applyFont="1" applyFill="1" applyBorder="1" applyAlignment="1">
      <alignment horizontal="center" vertical="center"/>
    </xf>
    <xf numFmtId="0" fontId="1" fillId="10" borderId="4" xfId="0" applyFont="1" applyFill="1" applyBorder="1"/>
    <xf numFmtId="0" fontId="1" fillId="10" borderId="4" xfId="0" applyFont="1" applyFill="1" applyBorder="1" applyAlignment="1">
      <alignment wrapText="1"/>
    </xf>
    <xf numFmtId="0" fontId="0" fillId="0" borderId="4" xfId="0" applyBorder="1"/>
    <xf numFmtId="0" fontId="0" fillId="0" borderId="4" xfId="0" applyFont="1" applyBorder="1" applyAlignment="1">
      <alignment horizontal="center" vertical="center"/>
    </xf>
    <xf numFmtId="3" fontId="8" fillId="0" borderId="4" xfId="0" applyNumberFormat="1" applyFont="1" applyBorder="1" applyAlignment="1">
      <alignment horizontal="center" vertical="center"/>
    </xf>
    <xf numFmtId="0" fontId="1" fillId="0" borderId="4" xfId="0" applyFont="1" applyBorder="1" applyAlignment="1"/>
    <xf numFmtId="0" fontId="0" fillId="0" borderId="4" xfId="0" applyBorder="1" applyAlignment="1">
      <alignment horizontal="center"/>
    </xf>
    <xf numFmtId="0" fontId="27" fillId="5" borderId="4" xfId="0" applyFont="1" applyFill="1" applyBorder="1" applyAlignment="1" applyProtection="1">
      <alignment horizontal="center" wrapText="1"/>
    </xf>
    <xf numFmtId="165" fontId="9" fillId="0" borderId="4" xfId="0" applyNumberFormat="1" applyFont="1" applyFill="1" applyBorder="1" applyAlignment="1">
      <alignment horizontal="center"/>
    </xf>
    <xf numFmtId="0" fontId="9" fillId="0" borderId="4" xfId="0" applyNumberFormat="1" applyFont="1" applyFill="1" applyBorder="1" applyAlignment="1">
      <alignment horizontal="center"/>
    </xf>
    <xf numFmtId="165" fontId="1" fillId="0" borderId="4" xfId="0" applyNumberFormat="1" applyFont="1" applyBorder="1" applyAlignment="1">
      <alignment horizontal="center"/>
    </xf>
    <xf numFmtId="0" fontId="25" fillId="3" borderId="4" xfId="0" applyFont="1" applyFill="1" applyBorder="1" applyAlignment="1">
      <alignment vertical="center" wrapText="1"/>
    </xf>
    <xf numFmtId="0" fontId="25" fillId="3" borderId="4" xfId="0" applyFont="1" applyFill="1" applyBorder="1" applyAlignment="1">
      <alignment horizontal="center" vertical="center" wrapText="1"/>
    </xf>
    <xf numFmtId="0" fontId="26" fillId="0" borderId="4" xfId="0" applyFont="1" applyBorder="1" applyAlignment="1">
      <alignment horizontal="right" vertical="center"/>
    </xf>
    <xf numFmtId="0" fontId="14" fillId="0" borderId="4" xfId="0" applyFont="1" applyBorder="1" applyAlignment="1">
      <alignment horizontal="center" vertical="center" wrapText="1"/>
    </xf>
    <xf numFmtId="0" fontId="1" fillId="0" borderId="9" xfId="0" applyFont="1" applyFill="1" applyBorder="1"/>
    <xf numFmtId="0" fontId="1" fillId="0" borderId="9" xfId="0" applyNumberFormat="1" applyFont="1" applyFill="1" applyBorder="1" applyAlignment="1">
      <alignment horizontal="center"/>
    </xf>
    <xf numFmtId="0" fontId="1" fillId="0" borderId="9" xfId="0" applyNumberFormat="1" applyFont="1" applyFill="1" applyBorder="1"/>
    <xf numFmtId="0" fontId="1" fillId="0" borderId="9" xfId="0" applyFont="1" applyBorder="1"/>
    <xf numFmtId="3" fontId="9" fillId="0" borderId="4" xfId="0" applyNumberFormat="1" applyFont="1" applyFill="1" applyBorder="1" applyAlignment="1">
      <alignment horizontal="center"/>
    </xf>
    <xf numFmtId="164" fontId="9" fillId="0" borderId="4" xfId="0" applyNumberFormat="1" applyFont="1" applyFill="1" applyBorder="1" applyAlignment="1">
      <alignment horizontal="center"/>
    </xf>
    <xf numFmtId="0" fontId="9" fillId="0" borderId="4" xfId="0" applyFont="1" applyFill="1" applyBorder="1" applyAlignment="1">
      <alignment horizontal="left" vertical="center" wrapText="1"/>
    </xf>
    <xf numFmtId="0" fontId="9" fillId="0" borderId="4" xfId="0" applyNumberFormat="1" applyFont="1" applyFill="1" applyBorder="1" applyAlignment="1">
      <alignment horizontal="center" vertical="center" wrapText="1"/>
    </xf>
    <xf numFmtId="0" fontId="9" fillId="0" borderId="4" xfId="0" applyNumberFormat="1" applyFont="1" applyFill="1" applyBorder="1"/>
    <xf numFmtId="0" fontId="40" fillId="0" borderId="4" xfId="0" applyFont="1" applyFill="1" applyBorder="1" applyAlignment="1">
      <alignment horizontal="center" vertical="center" wrapText="1"/>
    </xf>
    <xf numFmtId="0" fontId="9" fillId="0" borderId="4" xfId="0" applyFont="1" applyFill="1" applyBorder="1" applyAlignment="1"/>
    <xf numFmtId="0" fontId="1" fillId="0" borderId="4" xfId="0" applyFont="1" applyFill="1" applyBorder="1" applyAlignment="1">
      <alignment horizontal="center" vertical="center"/>
    </xf>
    <xf numFmtId="0" fontId="1" fillId="0" borderId="4" xfId="0" applyFont="1" applyFill="1" applyBorder="1" applyAlignment="1">
      <alignment horizontal="center"/>
    </xf>
    <xf numFmtId="3" fontId="1" fillId="0" borderId="0" xfId="0" applyNumberFormat="1" applyFont="1" applyFill="1"/>
    <xf numFmtId="3" fontId="1" fillId="0" borderId="4" xfId="0" applyNumberFormat="1" applyFont="1" applyFill="1" applyBorder="1" applyAlignment="1">
      <alignment horizontal="center"/>
    </xf>
    <xf numFmtId="3" fontId="13" fillId="0" borderId="4" xfId="0" applyNumberFormat="1" applyFont="1" applyFill="1" applyBorder="1" applyAlignment="1">
      <alignment horizontal="center"/>
    </xf>
    <xf numFmtId="0" fontId="13" fillId="0" borderId="4" xfId="0" applyFont="1" applyFill="1" applyBorder="1" applyAlignment="1">
      <alignment horizontal="left"/>
    </xf>
    <xf numFmtId="3" fontId="15" fillId="0" borderId="4" xfId="0" applyNumberFormat="1" applyFont="1" applyFill="1" applyBorder="1" applyAlignment="1">
      <alignment horizontal="center"/>
    </xf>
    <xf numFmtId="0" fontId="15" fillId="0" borderId="4" xfId="0" applyNumberFormat="1" applyFont="1" applyFill="1" applyBorder="1" applyAlignment="1">
      <alignment horizontal="center"/>
    </xf>
    <xf numFmtId="0" fontId="15" fillId="0" borderId="4" xfId="0" applyFont="1" applyFill="1" applyBorder="1" applyAlignment="1">
      <alignment horizontal="center"/>
    </xf>
    <xf numFmtId="0" fontId="15" fillId="0" borderId="4" xfId="0" applyFont="1" applyFill="1" applyBorder="1"/>
    <xf numFmtId="0" fontId="15" fillId="0" borderId="4" xfId="0" applyFont="1" applyFill="1" applyBorder="1" applyAlignment="1">
      <alignment horizontal="left"/>
    </xf>
    <xf numFmtId="0" fontId="16" fillId="0" borderId="4" xfId="0" applyFont="1" applyBorder="1" applyAlignment="1">
      <alignment horizontal="center" vertical="center" wrapText="1"/>
    </xf>
    <xf numFmtId="0" fontId="15" fillId="0" borderId="4" xfId="0" applyFont="1" applyBorder="1" applyAlignment="1">
      <alignment horizontal="center"/>
    </xf>
    <xf numFmtId="0" fontId="16" fillId="0" borderId="4" xfId="0" applyFont="1" applyFill="1" applyBorder="1" applyAlignment="1">
      <alignment horizontal="center" vertical="center" wrapText="1"/>
    </xf>
    <xf numFmtId="0" fontId="17" fillId="0" borderId="4" xfId="0" applyFont="1" applyBorder="1" applyAlignment="1">
      <alignment horizontal="left"/>
    </xf>
    <xf numFmtId="0" fontId="15" fillId="0" borderId="4" xfId="0" applyFont="1" applyBorder="1" applyAlignment="1">
      <alignment horizontal="center" vertical="center" wrapText="1"/>
    </xf>
    <xf numFmtId="0" fontId="17" fillId="0" borderId="4" xfId="0" applyFont="1" applyFill="1" applyBorder="1" applyAlignment="1">
      <alignment horizontal="left"/>
    </xf>
    <xf numFmtId="3" fontId="1" fillId="0" borderId="0" xfId="0" applyNumberFormat="1" applyFont="1" applyAlignment="1">
      <alignment vertical="center"/>
    </xf>
    <xf numFmtId="3" fontId="3" fillId="2" borderId="0" xfId="0" applyNumberFormat="1" applyFont="1" applyFill="1" applyAlignment="1">
      <alignment horizontal="center" vertical="center"/>
    </xf>
    <xf numFmtId="3" fontId="1" fillId="0" borderId="0" xfId="0" applyNumberFormat="1" applyFont="1" applyFill="1" applyAlignment="1">
      <alignment horizontal="center"/>
    </xf>
    <xf numFmtId="3" fontId="8" fillId="0" borderId="4" xfId="0" applyNumberFormat="1" applyFont="1" applyFill="1" applyBorder="1" applyAlignment="1">
      <alignment vertical="center"/>
    </xf>
    <xf numFmtId="3" fontId="8" fillId="0" borderId="4" xfId="0" applyNumberFormat="1" applyFont="1" applyFill="1" applyBorder="1" applyAlignment="1">
      <alignment horizontal="center" vertical="center"/>
    </xf>
    <xf numFmtId="3" fontId="19" fillId="0" borderId="4" xfId="0" applyNumberFormat="1" applyFont="1" applyFill="1" applyBorder="1"/>
    <xf numFmtId="3" fontId="3" fillId="0" borderId="0" xfId="0" applyNumberFormat="1" applyFont="1" applyFill="1" applyAlignment="1">
      <alignment horizontal="center" vertical="center"/>
    </xf>
    <xf numFmtId="3" fontId="8" fillId="0" borderId="11" xfId="0" applyNumberFormat="1" applyFont="1" applyFill="1" applyBorder="1" applyAlignment="1">
      <alignment horizontal="center" vertical="center"/>
    </xf>
    <xf numFmtId="3" fontId="8" fillId="0" borderId="0" xfId="0" applyNumberFormat="1" applyFont="1" applyFill="1" applyBorder="1" applyAlignment="1">
      <alignment horizontal="center" vertical="center"/>
    </xf>
    <xf numFmtId="3" fontId="19" fillId="0" borderId="1" xfId="0" applyNumberFormat="1" applyFont="1" applyFill="1" applyBorder="1" applyAlignment="1">
      <alignment horizontal="center"/>
    </xf>
    <xf numFmtId="3" fontId="1" fillId="0" borderId="11" xfId="0" applyNumberFormat="1" applyFont="1" applyFill="1" applyBorder="1"/>
    <xf numFmtId="3" fontId="1" fillId="0" borderId="0" xfId="0" applyNumberFormat="1" applyFont="1" applyFill="1" applyBorder="1"/>
    <xf numFmtId="3" fontId="19" fillId="0" borderId="4" xfId="0" applyNumberFormat="1" applyFont="1" applyFill="1" applyBorder="1" applyAlignment="1">
      <alignment horizontal="left"/>
    </xf>
    <xf numFmtId="3" fontId="21" fillId="2" borderId="0" xfId="0" applyNumberFormat="1" applyFont="1" applyFill="1" applyAlignment="1">
      <alignment horizontal="center" vertical="center"/>
    </xf>
    <xf numFmtId="3" fontId="19" fillId="0" borderId="4" xfId="0" applyNumberFormat="1" applyFont="1" applyFill="1" applyBorder="1" applyAlignment="1">
      <alignment horizontal="center" vertical="center"/>
    </xf>
    <xf numFmtId="3" fontId="19" fillId="0" borderId="4" xfId="0" applyNumberFormat="1" applyFont="1" applyFill="1" applyBorder="1" applyAlignment="1">
      <alignment horizontal="center" vertical="center" wrapText="1"/>
    </xf>
    <xf numFmtId="3" fontId="20" fillId="0" borderId="4" xfId="0" applyNumberFormat="1" applyFont="1" applyFill="1" applyBorder="1" applyAlignment="1">
      <alignment horizontal="center" vertical="center" wrapText="1"/>
    </xf>
    <xf numFmtId="3" fontId="18" fillId="0" borderId="4" xfId="0" applyNumberFormat="1" applyFont="1" applyFill="1" applyBorder="1"/>
    <xf numFmtId="3" fontId="4" fillId="0" borderId="4" xfId="0" applyNumberFormat="1" applyFont="1" applyBorder="1"/>
    <xf numFmtId="3" fontId="4" fillId="0" borderId="14" xfId="0" applyNumberFormat="1" applyFont="1" applyBorder="1"/>
    <xf numFmtId="3" fontId="1" fillId="0" borderId="4" xfId="0" applyNumberFormat="1" applyFont="1" applyBorder="1" applyAlignment="1">
      <alignment horizontal="center"/>
    </xf>
    <xf numFmtId="3" fontId="8" fillId="0" borderId="11" xfId="0" applyNumberFormat="1" applyFont="1" applyBorder="1" applyAlignment="1">
      <alignment horizontal="center" vertical="center"/>
    </xf>
    <xf numFmtId="3" fontId="8" fillId="0" borderId="0" xfId="0" applyNumberFormat="1" applyFont="1" applyBorder="1" applyAlignment="1">
      <alignment horizontal="center" vertical="center"/>
    </xf>
    <xf numFmtId="3" fontId="1" fillId="0" borderId="11" xfId="0" applyNumberFormat="1" applyFont="1" applyBorder="1"/>
    <xf numFmtId="3" fontId="1" fillId="0" borderId="0" xfId="0" applyNumberFormat="1" applyFont="1" applyBorder="1"/>
    <xf numFmtId="3" fontId="4" fillId="0" borderId="14" xfId="0" applyNumberFormat="1" applyFont="1" applyBorder="1" applyAlignment="1">
      <alignment horizontal="center"/>
    </xf>
    <xf numFmtId="165" fontId="9" fillId="0" borderId="4" xfId="2" applyNumberFormat="1" applyFont="1" applyFill="1" applyBorder="1" applyAlignment="1">
      <alignment horizontal="center" vertical="center"/>
    </xf>
    <xf numFmtId="0" fontId="9" fillId="0" borderId="4" xfId="2" applyFont="1" applyFill="1" applyBorder="1" applyAlignment="1">
      <alignment horizontal="center" vertical="center" wrapText="1"/>
    </xf>
    <xf numFmtId="0" fontId="0" fillId="5" borderId="4" xfId="0" applyFont="1" applyFill="1" applyBorder="1" applyAlignment="1" applyProtection="1">
      <alignment horizontal="center" vertical="center" wrapText="1"/>
    </xf>
    <xf numFmtId="0" fontId="9" fillId="0" borderId="4" xfId="2" applyFont="1" applyFill="1" applyBorder="1" applyAlignment="1">
      <alignment horizontal="center" vertical="center"/>
    </xf>
    <xf numFmtId="0" fontId="12" fillId="0" borderId="4" xfId="2" applyFont="1" applyFill="1" applyBorder="1" applyAlignment="1">
      <alignment horizontal="center" vertical="center"/>
    </xf>
    <xf numFmtId="165" fontId="9" fillId="5" borderId="4" xfId="2" applyNumberFormat="1" applyFont="1" applyFill="1" applyBorder="1" applyAlignment="1">
      <alignment horizontal="center" vertical="center"/>
    </xf>
    <xf numFmtId="0" fontId="12" fillId="5" borderId="4" xfId="2" applyFont="1" applyFill="1" applyBorder="1" applyAlignment="1">
      <alignment horizontal="center" vertical="center"/>
    </xf>
    <xf numFmtId="165" fontId="9" fillId="0" borderId="4" xfId="2" applyNumberFormat="1" applyFont="1" applyFill="1" applyBorder="1" applyAlignment="1">
      <alignment horizontal="center" vertical="center" wrapText="1"/>
    </xf>
    <xf numFmtId="0" fontId="12" fillId="0" borderId="4" xfId="2" applyFont="1" applyFill="1" applyBorder="1" applyAlignment="1">
      <alignment horizontal="center" vertical="center" wrapText="1"/>
    </xf>
    <xf numFmtId="0" fontId="12" fillId="0" borderId="4" xfId="2" applyFont="1" applyFill="1" applyBorder="1" applyAlignment="1">
      <alignment vertical="center"/>
    </xf>
    <xf numFmtId="165" fontId="9" fillId="5" borderId="4" xfId="2" applyNumberFormat="1" applyFont="1" applyFill="1" applyBorder="1" applyAlignment="1">
      <alignment vertical="center"/>
    </xf>
    <xf numFmtId="0" fontId="12" fillId="5" borderId="4" xfId="2" applyFont="1" applyFill="1" applyBorder="1" applyAlignment="1">
      <alignment vertical="center" wrapText="1"/>
    </xf>
    <xf numFmtId="0" fontId="12" fillId="5" borderId="4" xfId="2" applyFont="1" applyFill="1" applyBorder="1" applyAlignment="1">
      <alignment vertical="center"/>
    </xf>
    <xf numFmtId="165" fontId="9" fillId="5" borderId="4" xfId="2" applyNumberFormat="1" applyFont="1" applyFill="1" applyBorder="1" applyAlignment="1">
      <alignment vertical="center" wrapText="1"/>
    </xf>
    <xf numFmtId="0" fontId="4" fillId="0" borderId="14" xfId="0" applyFont="1" applyBorder="1" applyAlignment="1"/>
    <xf numFmtId="0" fontId="1" fillId="5" borderId="4" xfId="0" applyFont="1" applyFill="1" applyBorder="1" applyAlignment="1">
      <alignment horizontal="right" vertical="center"/>
    </xf>
    <xf numFmtId="0" fontId="1" fillId="4" borderId="4" xfId="0" applyFont="1" applyFill="1" applyBorder="1" applyAlignment="1">
      <alignment horizontal="right" vertical="center"/>
    </xf>
    <xf numFmtId="0" fontId="9" fillId="5" borderId="4" xfId="0" applyFont="1" applyFill="1" applyBorder="1" applyAlignment="1">
      <alignment horizontal="right" vertical="center"/>
    </xf>
    <xf numFmtId="0" fontId="1" fillId="0" borderId="4" xfId="0" applyFont="1" applyBorder="1" applyAlignment="1">
      <alignment horizontal="right"/>
    </xf>
    <xf numFmtId="0" fontId="0" fillId="0" borderId="4" xfId="0" applyBorder="1" applyAlignment="1">
      <alignment horizontal="center" vertical="center"/>
    </xf>
    <xf numFmtId="0" fontId="1" fillId="5" borderId="4" xfId="0" applyFont="1" applyFill="1" applyBorder="1" applyAlignment="1" applyProtection="1">
      <alignment horizontal="right" vertical="center"/>
    </xf>
    <xf numFmtId="0" fontId="2" fillId="0" borderId="4" xfId="0" applyFont="1" applyFill="1" applyBorder="1"/>
    <xf numFmtId="0" fontId="1" fillId="0" borderId="3" xfId="0" applyFont="1" applyBorder="1" applyAlignment="1">
      <alignment horizontal="center"/>
    </xf>
    <xf numFmtId="0" fontId="1" fillId="0" borderId="4" xfId="0" applyFont="1" applyBorder="1" applyAlignment="1">
      <alignment horizontal="center"/>
    </xf>
    <xf numFmtId="0" fontId="4" fillId="0" borderId="4" xfId="0" applyFont="1" applyBorder="1" applyAlignment="1">
      <alignment horizontal="center"/>
    </xf>
    <xf numFmtId="0" fontId="14" fillId="0" borderId="12" xfId="0" applyFont="1" applyBorder="1" applyAlignment="1">
      <alignment horizontal="center" vertical="center"/>
    </xf>
    <xf numFmtId="0" fontId="14" fillId="0" borderId="20" xfId="0" applyFont="1" applyBorder="1" applyAlignment="1">
      <alignment horizontal="center" vertical="center"/>
    </xf>
    <xf numFmtId="0" fontId="23" fillId="0" borderId="4" xfId="0" applyFont="1" applyBorder="1" applyAlignment="1">
      <alignment horizontal="center"/>
    </xf>
    <xf numFmtId="0" fontId="1" fillId="0" borderId="4" xfId="0" applyFont="1" applyBorder="1" applyAlignment="1">
      <alignment horizontal="center" wrapText="1"/>
    </xf>
    <xf numFmtId="0" fontId="1" fillId="0" borderId="4" xfId="0" applyFont="1" applyBorder="1" applyAlignment="1">
      <alignment horizontal="center" vertical="center"/>
    </xf>
    <xf numFmtId="0" fontId="1" fillId="0" borderId="4" xfId="0" applyFont="1" applyBorder="1" applyAlignment="1">
      <alignment horizontal="center" vertical="center" wrapText="1"/>
    </xf>
    <xf numFmtId="0" fontId="1" fillId="0" borderId="14" xfId="0" applyFont="1" applyBorder="1" applyAlignment="1">
      <alignment horizontal="center"/>
    </xf>
    <xf numFmtId="0" fontId="1" fillId="0" borderId="0" xfId="0" applyFont="1" applyFill="1" applyAlignment="1">
      <alignment horizontal="center"/>
    </xf>
    <xf numFmtId="0" fontId="1" fillId="0" borderId="4" xfId="0" applyFont="1" applyFill="1" applyBorder="1" applyAlignment="1">
      <alignment horizontal="center" wrapText="1"/>
    </xf>
    <xf numFmtId="0" fontId="1" fillId="0" borderId="1" xfId="0" applyFont="1" applyFill="1" applyBorder="1" applyAlignment="1">
      <alignment horizontal="center"/>
    </xf>
    <xf numFmtId="0" fontId="1" fillId="0" borderId="3" xfId="0" applyFont="1" applyFill="1" applyBorder="1" applyAlignment="1">
      <alignment horizontal="center"/>
    </xf>
    <xf numFmtId="3" fontId="1" fillId="0" borderId="4" xfId="0" applyNumberFormat="1" applyFont="1" applyFill="1" applyBorder="1" applyAlignment="1">
      <alignment horizontal="center"/>
    </xf>
    <xf numFmtId="0" fontId="1" fillId="0" borderId="4" xfId="0" applyFont="1" applyFill="1" applyBorder="1" applyAlignment="1">
      <alignment horizontal="center" vertical="center"/>
    </xf>
    <xf numFmtId="0" fontId="8" fillId="0" borderId="4" xfId="0" applyFont="1" applyBorder="1" applyAlignment="1">
      <alignment horizontal="center"/>
    </xf>
    <xf numFmtId="0" fontId="1" fillId="0" borderId="4" xfId="0" applyFont="1" applyFill="1" applyBorder="1" applyAlignment="1">
      <alignment horizontal="center"/>
    </xf>
    <xf numFmtId="0" fontId="1" fillId="0" borderId="0" xfId="0" applyFont="1" applyAlignment="1">
      <alignment horizontal="center"/>
    </xf>
    <xf numFmtId="3" fontId="1" fillId="0" borderId="4" xfId="0" applyNumberFormat="1" applyFont="1" applyBorder="1" applyAlignment="1">
      <alignment horizontal="center"/>
    </xf>
    <xf numFmtId="0" fontId="1" fillId="0" borderId="1" xfId="0" applyFont="1" applyFill="1" applyBorder="1" applyAlignment="1">
      <alignment horizontal="center" vertical="center"/>
    </xf>
    <xf numFmtId="1" fontId="38" fillId="0" borderId="4" xfId="0" applyNumberFormat="1" applyFont="1" applyBorder="1" applyAlignment="1">
      <alignment horizontal="center" vertical="center" wrapText="1"/>
    </xf>
    <xf numFmtId="1" fontId="38" fillId="4" borderId="4" xfId="0" applyNumberFormat="1" applyFont="1" applyFill="1" applyBorder="1" applyAlignment="1">
      <alignment horizontal="center" vertical="center" wrapText="1"/>
    </xf>
    <xf numFmtId="3" fontId="1" fillId="0" borderId="3" xfId="0" applyNumberFormat="1" applyFont="1" applyBorder="1" applyAlignment="1">
      <alignment horizontal="center" vertical="center" wrapText="1"/>
    </xf>
    <xf numFmtId="3" fontId="1" fillId="0" borderId="10" xfId="0" applyNumberFormat="1" applyFont="1" applyBorder="1" applyAlignment="1">
      <alignment horizontal="center" wrapText="1"/>
    </xf>
    <xf numFmtId="0" fontId="1" fillId="0" borderId="4" xfId="0" applyNumberFormat="1" applyFont="1" applyBorder="1"/>
    <xf numFmtId="3" fontId="4" fillId="0" borderId="4" xfId="0" applyNumberFormat="1" applyFont="1" applyBorder="1" applyAlignment="1">
      <alignment horizontal="center"/>
    </xf>
    <xf numFmtId="3" fontId="8" fillId="0" borderId="4" xfId="0" applyNumberFormat="1" applyFont="1" applyBorder="1" applyAlignment="1">
      <alignment vertical="center"/>
    </xf>
    <xf numFmtId="3" fontId="36" fillId="0" borderId="12" xfId="0" applyNumberFormat="1" applyFont="1" applyFill="1" applyBorder="1" applyAlignment="1"/>
    <xf numFmtId="0" fontId="36" fillId="0" borderId="4" xfId="0" applyFont="1" applyFill="1" applyBorder="1" applyAlignment="1">
      <alignment horizontal="center"/>
    </xf>
    <xf numFmtId="0" fontId="1" fillId="10" borderId="4" xfId="0" applyFont="1" applyFill="1" applyBorder="1" applyAlignment="1">
      <alignment horizontal="center"/>
    </xf>
    <xf numFmtId="3" fontId="13" fillId="0" borderId="12" xfId="0" applyNumberFormat="1" applyFont="1" applyBorder="1" applyAlignment="1">
      <alignment horizontal="right"/>
    </xf>
    <xf numFmtId="3" fontId="13" fillId="0" borderId="12" xfId="0" applyNumberFormat="1" applyFont="1" applyBorder="1"/>
    <xf numFmtId="3" fontId="31" fillId="0" borderId="12" xfId="0" applyNumberFormat="1" applyFont="1" applyBorder="1" applyAlignment="1">
      <alignment horizontal="center" vertical="center"/>
    </xf>
    <xf numFmtId="3" fontId="31" fillId="0" borderId="12" xfId="0" applyNumberFormat="1" applyFont="1" applyBorder="1" applyAlignment="1" applyProtection="1">
      <alignment horizontal="center" vertical="center" wrapText="1"/>
    </xf>
    <xf numFmtId="0" fontId="40" fillId="0" borderId="14" xfId="1" applyFont="1" applyFill="1" applyBorder="1" applyAlignment="1">
      <alignment horizontal="center" vertical="center" wrapText="1"/>
    </xf>
    <xf numFmtId="0" fontId="40" fillId="0" borderId="14" xfId="1" applyFont="1" applyFill="1" applyBorder="1" applyAlignment="1">
      <alignment horizontal="left" vertical="center" wrapText="1"/>
    </xf>
    <xf numFmtId="0" fontId="41" fillId="0" borderId="4" xfId="0" applyNumberFormat="1" applyFont="1" applyFill="1" applyBorder="1" applyAlignment="1">
      <alignment horizontal="center"/>
    </xf>
    <xf numFmtId="0" fontId="41" fillId="0" borderId="4" xfId="0" applyFont="1" applyFill="1" applyBorder="1" applyAlignment="1">
      <alignment horizontal="center"/>
    </xf>
    <xf numFmtId="3" fontId="8" fillId="0" borderId="4" xfId="0" applyNumberFormat="1" applyFont="1" applyBorder="1" applyAlignment="1">
      <alignment horizontal="center"/>
    </xf>
    <xf numFmtId="3" fontId="23" fillId="0" borderId="0" xfId="0" applyNumberFormat="1" applyFont="1" applyAlignment="1">
      <alignment horizontal="center"/>
    </xf>
    <xf numFmtId="3" fontId="23" fillId="0" borderId="0" xfId="0" applyNumberFormat="1" applyFont="1"/>
    <xf numFmtId="3" fontId="23" fillId="0" borderId="4" xfId="0" applyNumberFormat="1" applyFont="1" applyBorder="1" applyAlignment="1">
      <alignment horizontal="center"/>
    </xf>
    <xf numFmtId="3" fontId="23" fillId="0" borderId="4" xfId="0" applyNumberFormat="1" applyFont="1" applyBorder="1"/>
    <xf numFmtId="3" fontId="23" fillId="0" borderId="0" xfId="0" applyNumberFormat="1" applyFont="1" applyBorder="1"/>
    <xf numFmtId="3" fontId="4" fillId="0" borderId="4" xfId="0" applyNumberFormat="1" applyFont="1" applyBorder="1" applyAlignment="1">
      <alignment vertical="center"/>
    </xf>
    <xf numFmtId="3" fontId="4" fillId="0" borderId="4" xfId="0" applyNumberFormat="1" applyFont="1" applyBorder="1" applyAlignment="1">
      <alignment horizontal="center" vertical="center"/>
    </xf>
    <xf numFmtId="3" fontId="4" fillId="0" borderId="15" xfId="0" applyNumberFormat="1" applyFont="1" applyFill="1" applyBorder="1" applyAlignment="1">
      <alignment horizontal="center" vertical="center"/>
    </xf>
    <xf numFmtId="3" fontId="1" fillId="0" borderId="4" xfId="0" applyNumberFormat="1" applyFont="1" applyBorder="1" applyAlignment="1">
      <alignment horizontal="center" vertical="center"/>
    </xf>
    <xf numFmtId="3" fontId="4" fillId="5" borderId="4" xfId="0" applyNumberFormat="1" applyFont="1" applyFill="1" applyBorder="1"/>
    <xf numFmtId="3" fontId="1" fillId="5" borderId="0" xfId="0" applyNumberFormat="1" applyFont="1" applyFill="1" applyBorder="1"/>
    <xf numFmtId="3" fontId="1" fillId="0" borderId="12" xfId="0" applyNumberFormat="1" applyFont="1" applyBorder="1"/>
    <xf numFmtId="3" fontId="1" fillId="0" borderId="12" xfId="0" applyNumberFormat="1" applyFont="1" applyFill="1" applyBorder="1"/>
    <xf numFmtId="0" fontId="1" fillId="0" borderId="1" xfId="0" applyFont="1" applyFill="1" applyBorder="1"/>
    <xf numFmtId="0" fontId="4" fillId="0" borderId="1" xfId="0" applyFont="1" applyBorder="1" applyAlignment="1"/>
    <xf numFmtId="0" fontId="4" fillId="0" borderId="3" xfId="0" applyFont="1" applyBorder="1" applyAlignment="1"/>
    <xf numFmtId="0" fontId="1" fillId="0" borderId="14" xfId="0" applyFont="1" applyBorder="1"/>
    <xf numFmtId="0" fontId="9" fillId="3" borderId="4" xfId="0" applyFont="1" applyFill="1" applyBorder="1" applyAlignment="1">
      <alignment horizontal="center" vertical="center" wrapText="1"/>
    </xf>
    <xf numFmtId="0" fontId="9" fillId="0" borderId="4" xfId="0" applyFont="1" applyBorder="1" applyAlignment="1">
      <alignment horizontal="center" vertical="center"/>
    </xf>
    <xf numFmtId="0" fontId="9" fillId="4" borderId="4" xfId="0" applyFont="1" applyFill="1" applyBorder="1" applyAlignment="1">
      <alignment horizontal="center" vertical="center"/>
    </xf>
    <xf numFmtId="0" fontId="9" fillId="0" borderId="0" xfId="0" applyFont="1" applyBorder="1" applyAlignment="1">
      <alignment horizontal="center" vertical="center"/>
    </xf>
    <xf numFmtId="0" fontId="42" fillId="6" borderId="4" xfId="3" applyFont="1" applyFill="1" applyBorder="1" applyAlignment="1">
      <alignment horizontal="center" vertical="center"/>
    </xf>
    <xf numFmtId="0" fontId="43" fillId="6" borderId="4" xfId="3" applyFont="1" applyFill="1" applyBorder="1" applyAlignment="1">
      <alignment horizontal="center" vertical="center" wrapText="1"/>
    </xf>
    <xf numFmtId="0" fontId="42" fillId="6" borderId="4" xfId="3" applyFont="1" applyFill="1" applyBorder="1" applyAlignment="1">
      <alignment horizontal="center" vertical="center" wrapText="1"/>
    </xf>
    <xf numFmtId="0" fontId="43" fillId="6" borderId="4" xfId="3" applyFont="1" applyFill="1" applyBorder="1" applyAlignment="1">
      <alignment horizontal="center" vertical="center"/>
    </xf>
    <xf numFmtId="0" fontId="42" fillId="7" borderId="4" xfId="3" applyFont="1" applyFill="1" applyBorder="1" applyAlignment="1">
      <alignment horizontal="center" vertical="center"/>
    </xf>
    <xf numFmtId="0" fontId="38" fillId="0" borderId="0" xfId="3" applyFont="1"/>
    <xf numFmtId="3" fontId="38" fillId="0" borderId="4" xfId="3" applyNumberFormat="1" applyFont="1" applyBorder="1" applyAlignment="1">
      <alignment horizontal="center"/>
    </xf>
    <xf numFmtId="0" fontId="38" fillId="0" borderId="4" xfId="3" applyFont="1" applyBorder="1" applyAlignment="1">
      <alignment horizontal="center"/>
    </xf>
    <xf numFmtId="0" fontId="9" fillId="8" borderId="4" xfId="3" applyFont="1" applyFill="1" applyBorder="1" applyAlignment="1" applyProtection="1"/>
    <xf numFmtId="49" fontId="9" fillId="8" borderId="4" xfId="3" applyNumberFormat="1" applyFont="1" applyFill="1" applyBorder="1" applyAlignment="1" applyProtection="1">
      <alignment horizontal="left" wrapText="1"/>
    </xf>
    <xf numFmtId="49" fontId="9" fillId="8" borderId="4" xfId="3" applyNumberFormat="1" applyFont="1" applyFill="1" applyBorder="1" applyAlignment="1" applyProtection="1">
      <alignment horizontal="left"/>
    </xf>
    <xf numFmtId="0" fontId="38" fillId="8" borderId="4" xfId="3" applyFont="1" applyFill="1" applyBorder="1" applyAlignment="1" applyProtection="1">
      <alignment horizontal="center" wrapText="1"/>
      <protection locked="0"/>
    </xf>
    <xf numFmtId="0" fontId="38" fillId="0" borderId="4" xfId="3" applyFont="1" applyBorder="1"/>
    <xf numFmtId="0" fontId="38" fillId="7" borderId="4" xfId="3" applyFont="1" applyFill="1" applyBorder="1"/>
    <xf numFmtId="0" fontId="44" fillId="9" borderId="0" xfId="3" applyFont="1" applyFill="1" applyAlignment="1">
      <alignment horizontal="center" vertical="center"/>
    </xf>
    <xf numFmtId="0" fontId="42" fillId="0" borderId="4" xfId="3" applyFont="1" applyBorder="1" applyAlignment="1">
      <alignment horizontal="center"/>
    </xf>
    <xf numFmtId="0" fontId="42" fillId="0" borderId="4" xfId="3" applyFont="1" applyBorder="1"/>
    <xf numFmtId="0" fontId="38" fillId="0" borderId="0" xfId="3" applyFont="1" applyAlignment="1">
      <alignment horizontal="left"/>
    </xf>
    <xf numFmtId="0" fontId="44" fillId="0" borderId="0" xfId="3" applyFont="1" applyAlignment="1">
      <alignment horizontal="center" vertical="center"/>
    </xf>
    <xf numFmtId="0" fontId="38" fillId="0" borderId="4" xfId="3" applyFont="1" applyBorder="1" applyAlignment="1">
      <alignment horizontal="left"/>
    </xf>
    <xf numFmtId="0" fontId="38" fillId="0" borderId="15" xfId="3" applyFont="1" applyBorder="1"/>
    <xf numFmtId="0" fontId="38" fillId="7" borderId="15" xfId="3" applyFont="1" applyFill="1" applyBorder="1"/>
    <xf numFmtId="0" fontId="38" fillId="0" borderId="11" xfId="3" applyFont="1" applyBorder="1"/>
    <xf numFmtId="0" fontId="38" fillId="0" borderId="0" xfId="3" applyFont="1" applyBorder="1"/>
    <xf numFmtId="49" fontId="9" fillId="8" borderId="12" xfId="3" applyNumberFormat="1" applyFont="1" applyFill="1" applyBorder="1" applyAlignment="1" applyProtection="1">
      <alignment horizontal="left"/>
    </xf>
    <xf numFmtId="3" fontId="38" fillId="0" borderId="0" xfId="3" applyNumberFormat="1" applyFont="1" applyBorder="1" applyAlignment="1">
      <alignment horizontal="center"/>
    </xf>
    <xf numFmtId="0" fontId="42" fillId="7" borderId="4" xfId="3" applyFont="1" applyFill="1" applyBorder="1"/>
    <xf numFmtId="0" fontId="38" fillId="0" borderId="0" xfId="3" applyFont="1" applyAlignment="1">
      <alignment horizontal="center"/>
    </xf>
    <xf numFmtId="0" fontId="42" fillId="0" borderId="0" xfId="3" applyFont="1" applyAlignment="1">
      <alignment horizontal="center" vertical="center"/>
    </xf>
    <xf numFmtId="0" fontId="42" fillId="0" borderId="4" xfId="3" applyFont="1" applyBorder="1" applyAlignment="1">
      <alignment horizontal="center" vertical="center"/>
    </xf>
    <xf numFmtId="0" fontId="42" fillId="0" borderId="11" xfId="3" applyFont="1" applyBorder="1" applyAlignment="1">
      <alignment horizontal="center" vertical="center"/>
    </xf>
    <xf numFmtId="0" fontId="42" fillId="0" borderId="0" xfId="3" applyFont="1" applyBorder="1" applyAlignment="1">
      <alignment horizontal="center" vertical="center"/>
    </xf>
    <xf numFmtId="3" fontId="42" fillId="0" borderId="4" xfId="3" applyNumberFormat="1" applyFont="1" applyBorder="1"/>
    <xf numFmtId="3" fontId="38" fillId="0" borderId="0" xfId="3" applyNumberFormat="1" applyFont="1"/>
    <xf numFmtId="3" fontId="42" fillId="0" borderId="4" xfId="3" applyNumberFormat="1" applyFont="1" applyBorder="1" applyAlignment="1">
      <alignment vertical="center"/>
    </xf>
    <xf numFmtId="3" fontId="42" fillId="0" borderId="4" xfId="3" applyNumberFormat="1" applyFont="1" applyBorder="1" applyAlignment="1">
      <alignment horizontal="center" vertical="center"/>
    </xf>
    <xf numFmtId="3" fontId="38" fillId="0" borderId="4" xfId="3" applyNumberFormat="1" applyFont="1" applyBorder="1"/>
    <xf numFmtId="0" fontId="7" fillId="4" borderId="4" xfId="0" applyFont="1" applyFill="1" applyBorder="1" applyAlignment="1">
      <alignment horizontal="center" vertical="center"/>
    </xf>
    <xf numFmtId="0" fontId="7" fillId="4" borderId="4" xfId="0" applyFont="1" applyFill="1" applyBorder="1" applyAlignment="1">
      <alignment horizontal="center" vertical="center" wrapText="1"/>
    </xf>
    <xf numFmtId="0" fontId="38" fillId="0" borderId="4" xfId="0" applyFont="1" applyFill="1" applyBorder="1" applyAlignment="1">
      <alignment horizontal="center" vertical="center"/>
    </xf>
    <xf numFmtId="0" fontId="38" fillId="0" borderId="4" xfId="0" applyFont="1" applyBorder="1" applyAlignment="1">
      <alignment horizontal="center" vertical="center"/>
    </xf>
    <xf numFmtId="0" fontId="38" fillId="0" borderId="4" xfId="0" applyFont="1" applyBorder="1" applyAlignment="1">
      <alignment horizontal="center"/>
    </xf>
    <xf numFmtId="0" fontId="38" fillId="4" borderId="4" xfId="0" applyFont="1" applyFill="1" applyBorder="1" applyAlignment="1">
      <alignment horizontal="center"/>
    </xf>
    <xf numFmtId="0" fontId="1" fillId="4" borderId="14" xfId="0" applyFont="1" applyFill="1" applyBorder="1" applyAlignment="1">
      <alignment horizontal="center"/>
    </xf>
    <xf numFmtId="3" fontId="9" fillId="0" borderId="4" xfId="0" applyNumberFormat="1" applyFont="1" applyBorder="1"/>
    <xf numFmtId="3" fontId="4" fillId="4" borderId="14" xfId="0" applyNumberFormat="1" applyFont="1" applyFill="1" applyBorder="1"/>
    <xf numFmtId="3" fontId="1" fillId="0" borderId="0" xfId="0" applyNumberFormat="1" applyFont="1" applyAlignment="1">
      <alignment horizontal="center" vertical="center"/>
    </xf>
    <xf numFmtId="0" fontId="1" fillId="0" borderId="0" xfId="0" applyFont="1" applyAlignment="1">
      <alignment horizontal="center"/>
    </xf>
    <xf numFmtId="0" fontId="13" fillId="0" borderId="4" xfId="0" applyFont="1" applyFill="1" applyBorder="1" applyAlignment="1">
      <alignment horizontal="right" vertical="center"/>
    </xf>
    <xf numFmtId="0" fontId="1" fillId="0" borderId="4" xfId="0" applyFont="1" applyBorder="1" applyAlignment="1">
      <alignment horizontal="center"/>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1" fillId="0" borderId="8" xfId="0" applyFont="1" applyBorder="1" applyAlignment="1">
      <alignment horizontal="center" vertical="center" wrapText="1"/>
    </xf>
    <xf numFmtId="0" fontId="1" fillId="0" borderId="9" xfId="0" applyFont="1" applyBorder="1" applyAlignment="1">
      <alignment horizontal="center" vertical="center" wrapText="1"/>
    </xf>
    <xf numFmtId="0" fontId="1" fillId="0" borderId="10" xfId="0" applyFont="1" applyBorder="1" applyAlignment="1">
      <alignment horizontal="center" vertical="center" wrapText="1"/>
    </xf>
    <xf numFmtId="0" fontId="4" fillId="0" borderId="4" xfId="0" applyFont="1" applyBorder="1" applyAlignment="1">
      <alignment horizontal="center"/>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10" xfId="0" applyFont="1" applyBorder="1" applyAlignment="1">
      <alignment horizontal="center" vertical="center"/>
    </xf>
    <xf numFmtId="3" fontId="8" fillId="0" borderId="6" xfId="0" applyNumberFormat="1" applyFont="1" applyBorder="1" applyAlignment="1">
      <alignment horizontal="center" vertical="center" wrapText="1"/>
    </xf>
    <xf numFmtId="3" fontId="8" fillId="0" borderId="6" xfId="0" applyNumberFormat="1" applyFont="1" applyBorder="1" applyAlignment="1">
      <alignment horizontal="center" vertical="center"/>
    </xf>
    <xf numFmtId="3" fontId="8" fillId="0" borderId="2" xfId="0" applyNumberFormat="1" applyFont="1" applyBorder="1" applyAlignment="1">
      <alignment horizontal="center" vertical="center" wrapText="1"/>
    </xf>
    <xf numFmtId="3" fontId="1" fillId="0" borderId="1" xfId="0" applyNumberFormat="1" applyFont="1" applyBorder="1" applyAlignment="1">
      <alignment horizontal="center"/>
    </xf>
    <xf numFmtId="3" fontId="1" fillId="0" borderId="3" xfId="0" applyNumberFormat="1" applyFont="1" applyBorder="1" applyAlignment="1">
      <alignment horizontal="center"/>
    </xf>
    <xf numFmtId="3" fontId="1" fillId="0" borderId="13" xfId="0" applyNumberFormat="1" applyFont="1" applyBorder="1" applyAlignment="1">
      <alignment horizontal="center"/>
    </xf>
    <xf numFmtId="3" fontId="1" fillId="0" borderId="14" xfId="0" applyNumberFormat="1" applyFont="1" applyBorder="1" applyAlignment="1">
      <alignment horizontal="center"/>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5" xfId="0" applyFont="1" applyBorder="1" applyAlignment="1">
      <alignment horizontal="center" wrapText="1"/>
    </xf>
    <xf numFmtId="0" fontId="1" fillId="0" borderId="6" xfId="0" applyFont="1" applyBorder="1" applyAlignment="1">
      <alignment horizontal="center" wrapText="1"/>
    </xf>
    <xf numFmtId="0" fontId="1" fillId="0" borderId="7" xfId="0" applyFont="1" applyBorder="1" applyAlignment="1">
      <alignment horizontal="center" wrapText="1"/>
    </xf>
    <xf numFmtId="0" fontId="1" fillId="0" borderId="8" xfId="0" applyFont="1" applyBorder="1" applyAlignment="1">
      <alignment horizontal="center" wrapText="1"/>
    </xf>
    <xf numFmtId="0" fontId="1" fillId="0" borderId="9" xfId="0" applyFont="1" applyBorder="1" applyAlignment="1">
      <alignment horizontal="center" wrapText="1"/>
    </xf>
    <xf numFmtId="0" fontId="1" fillId="0" borderId="10" xfId="0" applyFont="1" applyBorder="1" applyAlignment="1">
      <alignment horizontal="center" wrapText="1"/>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3" fontId="15" fillId="0" borderId="13" xfId="0" applyNumberFormat="1" applyFont="1" applyBorder="1" applyAlignment="1">
      <alignment horizontal="center"/>
    </xf>
    <xf numFmtId="0" fontId="4" fillId="0" borderId="1" xfId="0" applyFont="1" applyBorder="1" applyAlignment="1">
      <alignment horizontal="center"/>
    </xf>
    <xf numFmtId="0" fontId="4" fillId="0" borderId="2" xfId="0" applyFont="1" applyBorder="1" applyAlignment="1">
      <alignment horizontal="center"/>
    </xf>
    <xf numFmtId="0" fontId="4" fillId="0" borderId="3" xfId="0" applyFont="1" applyBorder="1" applyAlignment="1">
      <alignment horizontal="center"/>
    </xf>
    <xf numFmtId="0" fontId="1" fillId="0" borderId="0" xfId="0" applyFont="1" applyBorder="1" applyAlignment="1">
      <alignment horizontal="center"/>
    </xf>
    <xf numFmtId="0" fontId="1" fillId="0" borderId="21" xfId="0" applyFont="1" applyBorder="1" applyAlignment="1">
      <alignment horizontal="center"/>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1" fillId="0" borderId="1" xfId="0" applyFont="1" applyBorder="1" applyAlignment="1">
      <alignment horizontal="center"/>
    </xf>
    <xf numFmtId="0" fontId="1" fillId="0" borderId="3" xfId="0" applyFont="1" applyBorder="1" applyAlignment="1">
      <alignment horizontal="center"/>
    </xf>
    <xf numFmtId="0" fontId="1" fillId="0" borderId="2" xfId="0" applyFont="1" applyBorder="1" applyAlignment="1">
      <alignment horizontal="center"/>
    </xf>
    <xf numFmtId="3" fontId="1" fillId="0" borderId="4" xfId="0" applyNumberFormat="1" applyFont="1" applyBorder="1" applyAlignment="1">
      <alignment horizontal="center"/>
    </xf>
    <xf numFmtId="3" fontId="1" fillId="0" borderId="5" xfId="0" applyNumberFormat="1" applyFont="1" applyBorder="1" applyAlignment="1">
      <alignment horizontal="center" vertical="center" wrapText="1"/>
    </xf>
    <xf numFmtId="3" fontId="1" fillId="0" borderId="6" xfId="0" applyNumberFormat="1" applyFont="1" applyBorder="1" applyAlignment="1">
      <alignment horizontal="center" vertical="center" wrapText="1"/>
    </xf>
    <xf numFmtId="3" fontId="1" fillId="0" borderId="7" xfId="0" applyNumberFormat="1" applyFont="1" applyBorder="1" applyAlignment="1">
      <alignment horizontal="center" vertical="center" wrapText="1"/>
    </xf>
    <xf numFmtId="3" fontId="1" fillId="0" borderId="8" xfId="0" applyNumberFormat="1" applyFont="1" applyBorder="1" applyAlignment="1">
      <alignment horizontal="center" vertical="center" wrapText="1"/>
    </xf>
    <xf numFmtId="3" fontId="1" fillId="0" borderId="9" xfId="0" applyNumberFormat="1" applyFont="1" applyBorder="1" applyAlignment="1">
      <alignment horizontal="center" vertical="center" wrapText="1"/>
    </xf>
    <xf numFmtId="3" fontId="1" fillId="0" borderId="10" xfId="0" applyNumberFormat="1" applyFont="1" applyBorder="1" applyAlignment="1">
      <alignment horizontal="center" vertical="center" wrapText="1"/>
    </xf>
    <xf numFmtId="3" fontId="4" fillId="0" borderId="4" xfId="0" applyNumberFormat="1" applyFont="1" applyBorder="1" applyAlignment="1">
      <alignment horizontal="center"/>
    </xf>
    <xf numFmtId="3" fontId="1" fillId="0" borderId="5" xfId="0" applyNumberFormat="1" applyFont="1" applyBorder="1" applyAlignment="1">
      <alignment horizontal="center" vertical="center"/>
    </xf>
    <xf numFmtId="3" fontId="1" fillId="0" borderId="6" xfId="0" applyNumberFormat="1" applyFont="1" applyBorder="1" applyAlignment="1">
      <alignment horizontal="center" vertical="center"/>
    </xf>
    <xf numFmtId="3" fontId="1" fillId="0" borderId="7" xfId="0" applyNumberFormat="1" applyFont="1" applyBorder="1" applyAlignment="1">
      <alignment horizontal="center" vertical="center"/>
    </xf>
    <xf numFmtId="3" fontId="1" fillId="0" borderId="8" xfId="0" applyNumberFormat="1" applyFont="1" applyBorder="1" applyAlignment="1">
      <alignment horizontal="center" vertical="center"/>
    </xf>
    <xf numFmtId="3" fontId="1" fillId="0" borderId="9" xfId="0" applyNumberFormat="1" applyFont="1" applyBorder="1" applyAlignment="1">
      <alignment horizontal="center" vertical="center"/>
    </xf>
    <xf numFmtId="3" fontId="1" fillId="0" borderId="10" xfId="0" applyNumberFormat="1" applyFont="1" applyBorder="1" applyAlignment="1">
      <alignment horizontal="center" vertical="center"/>
    </xf>
    <xf numFmtId="0" fontId="1" fillId="0" borderId="0" xfId="0" applyFont="1" applyAlignment="1">
      <alignment horizontal="center"/>
    </xf>
    <xf numFmtId="0" fontId="8" fillId="0" borderId="6" xfId="0" applyFont="1" applyBorder="1" applyAlignment="1">
      <alignment horizontal="center" vertical="center" wrapText="1"/>
    </xf>
    <xf numFmtId="0" fontId="8" fillId="0" borderId="6" xfId="0" applyFont="1" applyBorder="1" applyAlignment="1">
      <alignment horizontal="center" vertical="center"/>
    </xf>
    <xf numFmtId="0" fontId="31" fillId="0" borderId="12" xfId="0" applyFont="1" applyBorder="1" applyAlignment="1">
      <alignment horizontal="center" vertical="center"/>
    </xf>
    <xf numFmtId="0" fontId="13" fillId="0" borderId="12" xfId="0" applyFont="1" applyBorder="1" applyAlignment="1">
      <alignment horizontal="center" vertical="center" wrapText="1"/>
    </xf>
    <xf numFmtId="0" fontId="13" fillId="0" borderId="12" xfId="0" applyFont="1" applyBorder="1" applyAlignment="1">
      <alignment horizontal="center" vertical="center"/>
    </xf>
    <xf numFmtId="3" fontId="13" fillId="0" borderId="12" xfId="0" applyNumberFormat="1" applyFont="1" applyBorder="1" applyAlignment="1">
      <alignment horizontal="center" wrapText="1"/>
    </xf>
    <xf numFmtId="0" fontId="31" fillId="0" borderId="1" xfId="0" applyFont="1" applyBorder="1" applyAlignment="1">
      <alignment horizontal="center"/>
    </xf>
    <xf numFmtId="0" fontId="31" fillId="0" borderId="2" xfId="0" applyFont="1" applyBorder="1" applyAlignment="1">
      <alignment horizontal="center"/>
    </xf>
    <xf numFmtId="0" fontId="13" fillId="0" borderId="0" xfId="0" applyFont="1" applyAlignment="1">
      <alignment horizontal="center"/>
    </xf>
    <xf numFmtId="0" fontId="13" fillId="0" borderId="12" xfId="0" applyFont="1" applyBorder="1" applyAlignment="1">
      <alignment horizontal="center"/>
    </xf>
    <xf numFmtId="3" fontId="13" fillId="0" borderId="12" xfId="0" applyNumberFormat="1" applyFont="1" applyBorder="1" applyAlignment="1">
      <alignment horizontal="center"/>
    </xf>
    <xf numFmtId="0" fontId="14" fillId="0" borderId="12" xfId="0" applyFont="1" applyBorder="1" applyAlignment="1">
      <alignment horizontal="center" vertical="center"/>
    </xf>
    <xf numFmtId="0" fontId="14" fillId="0" borderId="16" xfId="0" applyFont="1" applyBorder="1" applyAlignment="1">
      <alignment horizontal="center" vertical="center"/>
    </xf>
    <xf numFmtId="0" fontId="14" fillId="0" borderId="20" xfId="0" applyFont="1" applyBorder="1" applyAlignment="1">
      <alignment horizontal="center" vertical="center"/>
    </xf>
    <xf numFmtId="0" fontId="31" fillId="0" borderId="18" xfId="0" applyFont="1" applyBorder="1" applyAlignment="1">
      <alignment horizontal="center"/>
    </xf>
    <xf numFmtId="0" fontId="31" fillId="0" borderId="19" xfId="0" applyFont="1" applyBorder="1" applyAlignment="1">
      <alignment horizontal="center"/>
    </xf>
    <xf numFmtId="0" fontId="31" fillId="0" borderId="17" xfId="0" applyFont="1" applyBorder="1" applyAlignment="1">
      <alignment horizontal="center"/>
    </xf>
    <xf numFmtId="3" fontId="23" fillId="0" borderId="1" xfId="0" applyNumberFormat="1" applyFont="1" applyBorder="1" applyAlignment="1">
      <alignment horizontal="center"/>
    </xf>
    <xf numFmtId="3" fontId="23" fillId="0" borderId="3" xfId="0" applyNumberFormat="1" applyFont="1" applyBorder="1" applyAlignment="1">
      <alignment horizontal="center"/>
    </xf>
    <xf numFmtId="0" fontId="23" fillId="0" borderId="4" xfId="0" applyFont="1" applyBorder="1" applyAlignment="1">
      <alignment horizontal="center"/>
    </xf>
    <xf numFmtId="0" fontId="23" fillId="0" borderId="5" xfId="0" applyFont="1" applyBorder="1" applyAlignment="1">
      <alignment horizontal="center" vertical="center" wrapText="1"/>
    </xf>
    <xf numFmtId="0" fontId="23" fillId="0" borderId="6" xfId="0" applyFont="1" applyBorder="1" applyAlignment="1">
      <alignment horizontal="center" vertical="center" wrapText="1"/>
    </xf>
    <xf numFmtId="0" fontId="23" fillId="0" borderId="7" xfId="0" applyFont="1" applyBorder="1" applyAlignment="1">
      <alignment horizontal="center" vertical="center" wrapText="1"/>
    </xf>
    <xf numFmtId="0" fontId="23" fillId="0" borderId="8" xfId="0" applyFont="1" applyBorder="1" applyAlignment="1">
      <alignment horizontal="center" vertical="center" wrapText="1"/>
    </xf>
    <xf numFmtId="0" fontId="23" fillId="0" borderId="9" xfId="0" applyFont="1" applyBorder="1" applyAlignment="1">
      <alignment horizontal="center" vertical="center" wrapText="1"/>
    </xf>
    <xf numFmtId="0" fontId="23" fillId="0" borderId="10" xfId="0" applyFont="1" applyBorder="1" applyAlignment="1">
      <alignment horizontal="center" vertical="center" wrapText="1"/>
    </xf>
    <xf numFmtId="0" fontId="8" fillId="0" borderId="1" xfId="0" applyFont="1" applyBorder="1" applyAlignment="1">
      <alignment horizontal="left"/>
    </xf>
    <xf numFmtId="0" fontId="8" fillId="0" borderId="2" xfId="0" applyFont="1" applyBorder="1" applyAlignment="1">
      <alignment horizontal="left"/>
    </xf>
    <xf numFmtId="0" fontId="8" fillId="0" borderId="3" xfId="0" applyFont="1" applyBorder="1" applyAlignment="1">
      <alignment horizontal="left"/>
    </xf>
    <xf numFmtId="0" fontId="23" fillId="0" borderId="5" xfId="0" applyFont="1" applyBorder="1" applyAlignment="1">
      <alignment horizontal="center" vertical="center"/>
    </xf>
    <xf numFmtId="0" fontId="23" fillId="0" borderId="6" xfId="0" applyFont="1" applyBorder="1" applyAlignment="1">
      <alignment horizontal="center" vertical="center"/>
    </xf>
    <xf numFmtId="0" fontId="23" fillId="0" borderId="7" xfId="0" applyFont="1" applyBorder="1" applyAlignment="1">
      <alignment horizontal="center" vertical="center"/>
    </xf>
    <xf numFmtId="0" fontId="23" fillId="0" borderId="8" xfId="0" applyFont="1" applyBorder="1" applyAlignment="1">
      <alignment horizontal="center" vertical="center"/>
    </xf>
    <xf numFmtId="0" fontId="23" fillId="0" borderId="9" xfId="0" applyFont="1" applyBorder="1" applyAlignment="1">
      <alignment horizontal="center" vertical="center"/>
    </xf>
    <xf numFmtId="0" fontId="23" fillId="0" borderId="10" xfId="0" applyFont="1" applyBorder="1" applyAlignment="1">
      <alignment horizontal="center" vertical="center"/>
    </xf>
    <xf numFmtId="3" fontId="4" fillId="0" borderId="6" xfId="0" applyNumberFormat="1" applyFont="1" applyBorder="1" applyAlignment="1">
      <alignment horizontal="center" vertical="center" wrapText="1"/>
    </xf>
    <xf numFmtId="3" fontId="4" fillId="0" borderId="6" xfId="0" applyNumberFormat="1" applyFont="1" applyBorder="1" applyAlignment="1">
      <alignment horizontal="center" vertical="center"/>
    </xf>
    <xf numFmtId="3" fontId="4" fillId="0" borderId="2" xfId="0" applyNumberFormat="1" applyFont="1" applyBorder="1" applyAlignment="1">
      <alignment horizontal="center" vertical="center" wrapText="1"/>
    </xf>
    <xf numFmtId="0" fontId="0" fillId="0" borderId="4" xfId="0" applyBorder="1" applyAlignment="1">
      <alignment horizontal="center"/>
    </xf>
    <xf numFmtId="0" fontId="1" fillId="0" borderId="0" xfId="0" applyFont="1" applyAlignment="1">
      <alignment horizontal="left"/>
    </xf>
    <xf numFmtId="0" fontId="1" fillId="0" borderId="12" xfId="0" applyFont="1" applyBorder="1" applyAlignment="1">
      <alignment horizontal="center" vertical="center" wrapText="1"/>
    </xf>
    <xf numFmtId="3" fontId="8" fillId="0" borderId="3" xfId="0" applyNumberFormat="1" applyFont="1" applyBorder="1" applyAlignment="1">
      <alignment horizontal="center" vertical="center" wrapText="1"/>
    </xf>
    <xf numFmtId="0" fontId="1" fillId="0" borderId="12" xfId="0" applyFont="1" applyBorder="1" applyAlignment="1">
      <alignment horizontal="center"/>
    </xf>
    <xf numFmtId="0" fontId="12" fillId="0" borderId="0" xfId="0" applyFont="1" applyAlignment="1">
      <alignment horizontal="center"/>
    </xf>
    <xf numFmtId="0" fontId="1" fillId="0" borderId="4" xfId="0" applyFont="1" applyBorder="1" applyAlignment="1">
      <alignment horizontal="center" vertical="center" wrapText="1"/>
    </xf>
    <xf numFmtId="0" fontId="9" fillId="0" borderId="4" xfId="0" applyFont="1" applyFill="1" applyBorder="1" applyAlignment="1">
      <alignment horizontal="center"/>
    </xf>
    <xf numFmtId="0" fontId="9" fillId="0" borderId="4" xfId="0" applyFont="1" applyFill="1" applyBorder="1" applyAlignment="1">
      <alignment horizontal="center" wrapText="1"/>
    </xf>
    <xf numFmtId="0" fontId="12" fillId="0" borderId="0" xfId="0" applyFont="1" applyFill="1" applyBorder="1" applyAlignment="1">
      <alignment horizontal="left" vertical="center"/>
    </xf>
    <xf numFmtId="0" fontId="9" fillId="0" borderId="2" xfId="0" applyFont="1" applyFill="1" applyBorder="1" applyAlignment="1">
      <alignment horizontal="center" vertical="center"/>
    </xf>
    <xf numFmtId="0" fontId="9" fillId="0" borderId="3" xfId="0" applyFont="1" applyFill="1" applyBorder="1" applyAlignment="1">
      <alignment horizontal="center" vertical="center"/>
    </xf>
    <xf numFmtId="0" fontId="9" fillId="0" borderId="1" xfId="0" applyFont="1" applyFill="1" applyBorder="1" applyAlignment="1">
      <alignment horizontal="center"/>
    </xf>
    <xf numFmtId="0" fontId="9" fillId="0" borderId="3" xfId="0" applyFont="1" applyFill="1" applyBorder="1" applyAlignment="1">
      <alignment horizontal="center"/>
    </xf>
    <xf numFmtId="0" fontId="9" fillId="0" borderId="8" xfId="0" applyFont="1" applyFill="1" applyBorder="1" applyAlignment="1">
      <alignment horizontal="left"/>
    </xf>
    <xf numFmtId="0" fontId="9" fillId="0" borderId="9" xfId="0" applyFont="1" applyFill="1" applyBorder="1" applyAlignment="1">
      <alignment horizontal="left"/>
    </xf>
    <xf numFmtId="0" fontId="9" fillId="0" borderId="0" xfId="0" applyFont="1" applyFill="1" applyBorder="1" applyAlignment="1">
      <alignment horizontal="center"/>
    </xf>
    <xf numFmtId="0" fontId="40" fillId="0" borderId="4" xfId="0" applyFont="1" applyFill="1" applyBorder="1" applyAlignment="1">
      <alignment horizontal="center" vertical="center" wrapText="1"/>
    </xf>
    <xf numFmtId="0" fontId="9" fillId="0" borderId="6" xfId="5" applyFont="1" applyFill="1" applyBorder="1" applyAlignment="1">
      <alignment horizontal="center"/>
    </xf>
    <xf numFmtId="0" fontId="9" fillId="0" borderId="0" xfId="5" applyFont="1" applyFill="1" applyBorder="1" applyAlignment="1">
      <alignment horizontal="center"/>
    </xf>
    <xf numFmtId="0" fontId="1" fillId="0" borderId="4" xfId="0" applyFont="1" applyBorder="1" applyAlignment="1">
      <alignment horizontal="center" wrapText="1"/>
    </xf>
    <xf numFmtId="0" fontId="1" fillId="0" borderId="0" xfId="0" applyFont="1" applyBorder="1" applyAlignment="1">
      <alignment horizontal="center" vertical="center" wrapText="1"/>
    </xf>
    <xf numFmtId="0" fontId="8" fillId="3" borderId="4" xfId="0" applyFont="1" applyFill="1" applyBorder="1" applyAlignment="1">
      <alignment horizontal="center" vertical="center" wrapText="1"/>
    </xf>
    <xf numFmtId="0" fontId="8" fillId="3" borderId="4" xfId="0" applyFont="1" applyFill="1" applyBorder="1" applyAlignment="1">
      <alignment horizontal="center" vertical="center"/>
    </xf>
    <xf numFmtId="0" fontId="38" fillId="0" borderId="4" xfId="3" applyFont="1" applyBorder="1" applyAlignment="1">
      <alignment horizontal="center"/>
    </xf>
    <xf numFmtId="0" fontId="38" fillId="0" borderId="4" xfId="3" applyFont="1" applyBorder="1" applyAlignment="1">
      <alignment horizontal="center" vertical="center" wrapText="1"/>
    </xf>
    <xf numFmtId="0" fontId="42" fillId="0" borderId="4" xfId="3" applyFont="1" applyBorder="1" applyAlignment="1">
      <alignment horizontal="left"/>
    </xf>
    <xf numFmtId="0" fontId="38" fillId="0" borderId="4" xfId="3" applyFont="1" applyBorder="1" applyAlignment="1">
      <alignment horizontal="center" vertical="center"/>
    </xf>
    <xf numFmtId="3" fontId="42" fillId="0" borderId="6" xfId="3" applyNumberFormat="1" applyFont="1" applyBorder="1" applyAlignment="1">
      <alignment horizontal="center" vertical="center" wrapText="1"/>
    </xf>
    <xf numFmtId="3" fontId="42" fillId="0" borderId="2" xfId="3" applyNumberFormat="1" applyFont="1" applyBorder="1" applyAlignment="1">
      <alignment horizontal="center" vertical="center" wrapText="1"/>
    </xf>
    <xf numFmtId="3" fontId="38" fillId="0" borderId="4" xfId="3" applyNumberFormat="1" applyFont="1" applyBorder="1" applyAlignment="1">
      <alignment horizontal="center"/>
    </xf>
    <xf numFmtId="0" fontId="40" fillId="0" borderId="1" xfId="0" applyFont="1" applyFill="1" applyBorder="1" applyAlignment="1">
      <alignment horizontal="center" vertical="center"/>
    </xf>
    <xf numFmtId="0" fontId="40" fillId="0" borderId="2" xfId="0" applyFont="1" applyFill="1" applyBorder="1" applyAlignment="1">
      <alignment horizontal="center" vertical="center"/>
    </xf>
    <xf numFmtId="0" fontId="40" fillId="0" borderId="3" xfId="0" applyFont="1" applyFill="1" applyBorder="1" applyAlignment="1">
      <alignment horizontal="center" vertical="center"/>
    </xf>
    <xf numFmtId="0" fontId="1" fillId="0" borderId="14" xfId="0" applyFont="1" applyBorder="1" applyAlignment="1">
      <alignment horizontal="center"/>
    </xf>
    <xf numFmtId="0" fontId="1" fillId="0" borderId="1" xfId="0" applyFont="1" applyFill="1" applyBorder="1" applyAlignment="1">
      <alignment horizontal="center"/>
    </xf>
    <xf numFmtId="0" fontId="1" fillId="0" borderId="2" xfId="0" applyFont="1" applyFill="1" applyBorder="1" applyAlignment="1">
      <alignment horizontal="center"/>
    </xf>
    <xf numFmtId="0" fontId="1" fillId="0" borderId="3" xfId="0" applyFont="1" applyFill="1" applyBorder="1" applyAlignment="1">
      <alignment horizontal="center"/>
    </xf>
    <xf numFmtId="3" fontId="1" fillId="0" borderId="4" xfId="0" applyNumberFormat="1" applyFont="1" applyFill="1" applyBorder="1" applyAlignment="1">
      <alignment horizontal="center"/>
    </xf>
    <xf numFmtId="0" fontId="1" fillId="0" borderId="4" xfId="0" applyFont="1" applyFill="1" applyBorder="1" applyAlignment="1">
      <alignment horizontal="center" vertical="center"/>
    </xf>
    <xf numFmtId="0" fontId="1" fillId="0" borderId="0" xfId="0" applyFont="1" applyFill="1" applyAlignment="1">
      <alignment horizontal="center"/>
    </xf>
    <xf numFmtId="0" fontId="1" fillId="0" borderId="4" xfId="0" applyFont="1" applyFill="1" applyBorder="1" applyAlignment="1">
      <alignment horizontal="center" wrapText="1"/>
    </xf>
    <xf numFmtId="0" fontId="1" fillId="0" borderId="9" xfId="0" applyFont="1" applyBorder="1" applyAlignment="1">
      <alignment horizontal="center"/>
    </xf>
    <xf numFmtId="0" fontId="1" fillId="0" borderId="10" xfId="0" applyFont="1" applyBorder="1" applyAlignment="1">
      <alignment horizontal="center"/>
    </xf>
    <xf numFmtId="0" fontId="8" fillId="0" borderId="4" xfId="0" applyFont="1" applyBorder="1" applyAlignment="1">
      <alignment horizontal="center"/>
    </xf>
    <xf numFmtId="0" fontId="1" fillId="0" borderId="4" xfId="0" applyFont="1" applyFill="1" applyBorder="1" applyAlignment="1">
      <alignment horizontal="center"/>
    </xf>
    <xf numFmtId="3" fontId="4" fillId="0" borderId="4" xfId="0" applyNumberFormat="1" applyFont="1" applyFill="1" applyBorder="1" applyAlignment="1">
      <alignment horizontal="center" vertical="center"/>
    </xf>
    <xf numFmtId="3" fontId="19" fillId="0" borderId="5" xfId="0" applyNumberFormat="1" applyFont="1" applyFill="1" applyBorder="1" applyAlignment="1">
      <alignment horizontal="center" vertical="center" wrapText="1"/>
    </xf>
    <xf numFmtId="3" fontId="19" fillId="0" borderId="6" xfId="0" applyNumberFormat="1" applyFont="1" applyFill="1" applyBorder="1" applyAlignment="1">
      <alignment horizontal="center" vertical="center" wrapText="1"/>
    </xf>
    <xf numFmtId="3" fontId="19" fillId="0" borderId="7" xfId="0" applyNumberFormat="1" applyFont="1" applyFill="1" applyBorder="1" applyAlignment="1">
      <alignment horizontal="center" vertical="center" wrapText="1"/>
    </xf>
    <xf numFmtId="3" fontId="19" fillId="0" borderId="8" xfId="0" applyNumberFormat="1" applyFont="1" applyFill="1" applyBorder="1" applyAlignment="1">
      <alignment horizontal="center" vertical="center" wrapText="1"/>
    </xf>
    <xf numFmtId="3" fontId="19" fillId="0" borderId="9" xfId="0" applyNumberFormat="1" applyFont="1" applyFill="1" applyBorder="1" applyAlignment="1">
      <alignment horizontal="center" vertical="center" wrapText="1"/>
    </xf>
    <xf numFmtId="3" fontId="19" fillId="0" borderId="10" xfId="0" applyNumberFormat="1" applyFont="1" applyFill="1" applyBorder="1" applyAlignment="1">
      <alignment horizontal="center" vertical="center" wrapText="1"/>
    </xf>
    <xf numFmtId="3" fontId="19" fillId="0" borderId="4" xfId="0" applyNumberFormat="1" applyFont="1" applyFill="1" applyBorder="1" applyAlignment="1">
      <alignment horizontal="center"/>
    </xf>
    <xf numFmtId="3" fontId="8" fillId="0" borderId="4" xfId="0" applyNumberFormat="1" applyFont="1" applyFill="1" applyBorder="1" applyAlignment="1">
      <alignment horizontal="center" vertical="center"/>
    </xf>
    <xf numFmtId="3" fontId="18" fillId="0" borderId="4" xfId="0" applyNumberFormat="1" applyFont="1" applyFill="1" applyBorder="1" applyAlignment="1">
      <alignment horizontal="center"/>
    </xf>
    <xf numFmtId="3" fontId="19" fillId="0" borderId="5" xfId="0" applyNumberFormat="1" applyFont="1" applyFill="1" applyBorder="1" applyAlignment="1">
      <alignment horizontal="center" vertical="center"/>
    </xf>
    <xf numFmtId="3" fontId="19" fillId="0" borderId="6" xfId="0" applyNumberFormat="1" applyFont="1" applyFill="1" applyBorder="1" applyAlignment="1">
      <alignment horizontal="center" vertical="center"/>
    </xf>
    <xf numFmtId="3" fontId="19" fillId="0" borderId="7" xfId="0" applyNumberFormat="1" applyFont="1" applyFill="1" applyBorder="1" applyAlignment="1">
      <alignment horizontal="center" vertical="center"/>
    </xf>
    <xf numFmtId="3" fontId="19" fillId="0" borderId="8" xfId="0" applyNumberFormat="1" applyFont="1" applyFill="1" applyBorder="1" applyAlignment="1">
      <alignment horizontal="center" vertical="center"/>
    </xf>
    <xf numFmtId="3" fontId="19" fillId="0" borderId="9" xfId="0" applyNumberFormat="1" applyFont="1" applyFill="1" applyBorder="1" applyAlignment="1">
      <alignment horizontal="center" vertical="center"/>
    </xf>
    <xf numFmtId="3" fontId="19" fillId="0" borderId="10" xfId="0" applyNumberFormat="1" applyFont="1" applyFill="1" applyBorder="1" applyAlignment="1">
      <alignment horizontal="center" vertical="center"/>
    </xf>
    <xf numFmtId="3" fontId="8" fillId="0" borderId="6" xfId="0" applyNumberFormat="1" applyFont="1" applyFill="1" applyBorder="1" applyAlignment="1">
      <alignment horizontal="center" vertical="center" wrapText="1"/>
    </xf>
    <xf numFmtId="3" fontId="8" fillId="0" borderId="6" xfId="0" applyNumberFormat="1" applyFont="1" applyFill="1" applyBorder="1" applyAlignment="1">
      <alignment horizontal="center" vertical="center"/>
    </xf>
    <xf numFmtId="3" fontId="8" fillId="0" borderId="2" xfId="0" applyNumberFormat="1" applyFont="1" applyFill="1" applyBorder="1" applyAlignment="1">
      <alignment horizontal="center" vertical="center" wrapText="1"/>
    </xf>
    <xf numFmtId="3" fontId="19" fillId="0" borderId="1" xfId="0" applyNumberFormat="1" applyFont="1" applyFill="1" applyBorder="1" applyAlignment="1">
      <alignment horizontal="center"/>
    </xf>
    <xf numFmtId="3" fontId="19" fillId="0" borderId="3" xfId="0" applyNumberFormat="1" applyFont="1" applyFill="1" applyBorder="1" applyAlignment="1">
      <alignment horizontal="center"/>
    </xf>
    <xf numFmtId="3" fontId="1" fillId="0" borderId="0" xfId="0" applyNumberFormat="1" applyFont="1" applyFill="1" applyAlignment="1">
      <alignment horizontal="center"/>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4" fillId="0" borderId="2" xfId="0" applyFont="1" applyBorder="1" applyAlignment="1">
      <alignment horizontal="center" vertical="center" wrapText="1"/>
    </xf>
    <xf numFmtId="0" fontId="4" fillId="0" borderId="1" xfId="0" applyFont="1" applyBorder="1" applyAlignment="1">
      <alignment horizontal="left"/>
    </xf>
    <xf numFmtId="0" fontId="4" fillId="0" borderId="2" xfId="0" applyFont="1" applyBorder="1" applyAlignment="1">
      <alignment horizontal="left"/>
    </xf>
    <xf numFmtId="0" fontId="4" fillId="0" borderId="3" xfId="0" applyFont="1" applyBorder="1" applyAlignment="1">
      <alignment horizontal="left"/>
    </xf>
    <xf numFmtId="3" fontId="4" fillId="0" borderId="1" xfId="0" applyNumberFormat="1" applyFont="1" applyBorder="1" applyAlignment="1">
      <alignment horizontal="left"/>
    </xf>
    <xf numFmtId="3" fontId="4" fillId="0" borderId="2" xfId="0" applyNumberFormat="1" applyFont="1" applyBorder="1" applyAlignment="1">
      <alignment horizontal="left"/>
    </xf>
    <xf numFmtId="3" fontId="4" fillId="0" borderId="3" xfId="0" applyNumberFormat="1" applyFont="1" applyBorder="1" applyAlignment="1">
      <alignment horizontal="left"/>
    </xf>
    <xf numFmtId="0" fontId="9" fillId="0" borderId="8" xfId="0" applyFont="1" applyBorder="1" applyAlignment="1">
      <alignment horizontal="center"/>
    </xf>
    <xf numFmtId="0" fontId="9" fillId="0" borderId="9" xfId="0" applyFont="1" applyBorder="1" applyAlignment="1">
      <alignment horizontal="center"/>
    </xf>
    <xf numFmtId="0" fontId="9" fillId="0" borderId="10" xfId="0" applyFont="1" applyBorder="1" applyAlignment="1">
      <alignment horizontal="center"/>
    </xf>
    <xf numFmtId="0" fontId="9" fillId="0" borderId="15" xfId="0" applyFont="1" applyBorder="1"/>
    <xf numFmtId="0" fontId="9" fillId="0" borderId="4" xfId="0" applyFont="1" applyBorder="1" applyAlignment="1">
      <alignment horizontal="center"/>
    </xf>
    <xf numFmtId="0" fontId="9" fillId="4" borderId="8" xfId="0" applyFont="1" applyFill="1" applyBorder="1" applyAlignment="1">
      <alignment horizontal="center"/>
    </xf>
    <xf numFmtId="0" fontId="9" fillId="4" borderId="9" xfId="0" applyFont="1" applyFill="1" applyBorder="1" applyAlignment="1">
      <alignment horizontal="center"/>
    </xf>
    <xf numFmtId="0" fontId="46" fillId="0" borderId="0" xfId="0" applyFont="1"/>
    <xf numFmtId="0" fontId="9" fillId="0" borderId="4" xfId="0" applyFont="1" applyBorder="1" applyAlignment="1">
      <alignment horizontal="center"/>
    </xf>
    <xf numFmtId="0" fontId="9" fillId="4" borderId="4" xfId="0" applyFont="1" applyFill="1" applyBorder="1" applyAlignment="1">
      <alignment horizontal="center"/>
    </xf>
    <xf numFmtId="0" fontId="9" fillId="0" borderId="15" xfId="0" applyFont="1" applyBorder="1" applyAlignment="1">
      <alignment horizontal="center"/>
    </xf>
    <xf numFmtId="0" fontId="9" fillId="4" borderId="4" xfId="0" applyFont="1" applyFill="1" applyBorder="1" applyAlignment="1">
      <alignment horizontal="center" wrapText="1"/>
    </xf>
    <xf numFmtId="164" fontId="9" fillId="0" borderId="4" xfId="0" applyNumberFormat="1" applyFont="1" applyBorder="1" applyAlignment="1">
      <alignment horizontal="center"/>
    </xf>
    <xf numFmtId="3" fontId="9" fillId="4" borderId="4" xfId="0" applyNumberFormat="1" applyFont="1" applyFill="1" applyBorder="1"/>
    <xf numFmtId="3" fontId="9" fillId="0" borderId="15" xfId="0" applyNumberFormat="1" applyFont="1" applyBorder="1"/>
    <xf numFmtId="0" fontId="9" fillId="0" borderId="0" xfId="0" applyFont="1" applyAlignment="1">
      <alignment horizontal="center"/>
    </xf>
    <xf numFmtId="3" fontId="9" fillId="4" borderId="4" xfId="0" applyNumberFormat="1" applyFont="1" applyFill="1" applyBorder="1" applyAlignment="1">
      <alignment horizontal="center"/>
    </xf>
    <xf numFmtId="3" fontId="9" fillId="4" borderId="0" xfId="0" applyNumberFormat="1" applyFont="1" applyFill="1" applyBorder="1"/>
    <xf numFmtId="0" fontId="46" fillId="4" borderId="0" xfId="0" applyFont="1" applyFill="1"/>
    <xf numFmtId="3" fontId="46" fillId="0" borderId="0" xfId="0" applyNumberFormat="1" applyFont="1"/>
    <xf numFmtId="3" fontId="9" fillId="0" borderId="0" xfId="0" applyNumberFormat="1" applyFont="1"/>
    <xf numFmtId="4" fontId="1" fillId="0" borderId="0" xfId="0" applyNumberFormat="1" applyFont="1"/>
  </cellXfs>
  <cellStyles count="6">
    <cellStyle name="Buena" xfId="5" builtinId="26"/>
    <cellStyle name="Normal" xfId="0" builtinId="0"/>
    <cellStyle name="Normal 10 4" xfId="4"/>
    <cellStyle name="Normal 2" xfId="3"/>
    <cellStyle name="Normal 27 2 2" xfId="1"/>
    <cellStyle name="Normal_CONCENT DE FUNC JORNADA ELECTORAL 050801"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230"/>
  <sheetViews>
    <sheetView topLeftCell="B1" workbookViewId="0">
      <pane ySplit="1" topLeftCell="A213" activePane="bottomLeft" state="frozen"/>
      <selection activeCell="N31" sqref="N31"/>
      <selection pane="bottomLeft" activeCell="D214" sqref="D214:H215"/>
    </sheetView>
  </sheetViews>
  <sheetFormatPr baseColWidth="10" defaultColWidth="11.42578125" defaultRowHeight="16.5" x14ac:dyDescent="0.3"/>
  <cols>
    <col min="1" max="1" width="3.85546875" style="1" customWidth="1"/>
    <col min="2" max="2" width="5" style="1" bestFit="1" customWidth="1"/>
    <col min="3" max="3" width="6" style="1" customWidth="1"/>
    <col min="4" max="4" width="28" style="1" bestFit="1" customWidth="1"/>
    <col min="5" max="5" width="36.7109375" style="210" customWidth="1"/>
    <col min="6" max="6" width="8.28515625" style="5" bestFit="1" customWidth="1"/>
    <col min="7" max="7" width="8.85546875" style="5" customWidth="1"/>
    <col min="8" max="8" width="10.7109375" style="166" bestFit="1" customWidth="1"/>
    <col min="9" max="9" width="10" style="166" customWidth="1"/>
    <col min="10" max="11" width="9.28515625" style="1" customWidth="1"/>
    <col min="12" max="12" width="5.7109375" style="1" customWidth="1"/>
    <col min="13" max="13" width="5.42578125" style="1" bestFit="1" customWidth="1"/>
    <col min="14" max="14" width="5.140625" style="1" customWidth="1"/>
    <col min="15" max="15" width="5.5703125" style="1" customWidth="1"/>
    <col min="16" max="17" width="4.28515625" style="1" bestFit="1" customWidth="1"/>
    <col min="18" max="18" width="4.42578125" style="1" bestFit="1" customWidth="1"/>
    <col min="19" max="19" width="7.85546875" style="1" bestFit="1" customWidth="1"/>
    <col min="20" max="20" width="5.5703125" style="1" customWidth="1"/>
    <col min="21" max="21" width="9" style="1" customWidth="1"/>
    <col min="22" max="22" width="9.7109375" style="1" customWidth="1"/>
    <col min="23" max="23" width="6.42578125" style="1" bestFit="1" customWidth="1"/>
    <col min="24" max="24" width="6.7109375" style="1" bestFit="1" customWidth="1"/>
    <col min="25" max="25" width="9.85546875" style="1" bestFit="1" customWidth="1"/>
    <col min="26" max="16384" width="11.42578125" style="1"/>
  </cols>
  <sheetData>
    <row r="1" spans="1:25" s="29" customFormat="1" ht="15.75" customHeight="1" x14ac:dyDescent="0.25">
      <c r="A1" s="22" t="s">
        <v>0</v>
      </c>
      <c r="B1" s="23" t="s">
        <v>61</v>
      </c>
      <c r="C1" s="24" t="s">
        <v>62</v>
      </c>
      <c r="D1" s="22" t="s">
        <v>63</v>
      </c>
      <c r="E1" s="208" t="s">
        <v>64</v>
      </c>
      <c r="F1" s="25" t="s">
        <v>65</v>
      </c>
      <c r="G1" s="25" t="s">
        <v>66</v>
      </c>
      <c r="H1" s="25" t="s">
        <v>521</v>
      </c>
      <c r="I1" s="25" t="s">
        <v>44</v>
      </c>
      <c r="J1" s="88" t="s">
        <v>3</v>
      </c>
      <c r="K1" s="88" t="s">
        <v>4</v>
      </c>
      <c r="L1" s="88" t="s">
        <v>5</v>
      </c>
      <c r="M1" s="88" t="s">
        <v>6</v>
      </c>
      <c r="N1" s="88" t="s">
        <v>7</v>
      </c>
      <c r="O1" s="88" t="s">
        <v>45</v>
      </c>
      <c r="P1" s="88" t="s">
        <v>9</v>
      </c>
      <c r="Q1" s="88" t="s">
        <v>46</v>
      </c>
      <c r="R1" s="88" t="s">
        <v>11</v>
      </c>
      <c r="S1" s="88" t="s">
        <v>12</v>
      </c>
      <c r="T1" s="88" t="s">
        <v>13</v>
      </c>
      <c r="U1" s="88" t="s">
        <v>14</v>
      </c>
      <c r="V1" s="88" t="s">
        <v>15</v>
      </c>
      <c r="W1" s="88" t="s">
        <v>16</v>
      </c>
      <c r="X1" s="88" t="s">
        <v>47</v>
      </c>
      <c r="Y1" s="88" t="s">
        <v>48</v>
      </c>
    </row>
    <row r="2" spans="1:25" x14ac:dyDescent="0.3">
      <c r="A2" s="14">
        <v>1</v>
      </c>
      <c r="B2" s="15">
        <v>1</v>
      </c>
      <c r="C2" s="30">
        <v>2</v>
      </c>
      <c r="D2" s="8" t="s">
        <v>1410</v>
      </c>
      <c r="E2" s="153" t="s">
        <v>1410</v>
      </c>
      <c r="F2" s="31">
        <v>2</v>
      </c>
      <c r="G2" s="15" t="s">
        <v>73</v>
      </c>
      <c r="H2" s="167" t="s">
        <v>42</v>
      </c>
      <c r="I2" s="81">
        <v>680</v>
      </c>
      <c r="J2" s="76">
        <v>193</v>
      </c>
      <c r="K2" s="76">
        <v>186</v>
      </c>
      <c r="L2" s="76">
        <v>12</v>
      </c>
      <c r="M2" s="76">
        <v>11</v>
      </c>
      <c r="N2" s="76">
        <v>22</v>
      </c>
      <c r="O2" s="76">
        <v>2</v>
      </c>
      <c r="P2" s="76">
        <v>0</v>
      </c>
      <c r="Q2" s="76">
        <v>3</v>
      </c>
      <c r="R2" s="76">
        <v>0</v>
      </c>
      <c r="S2" s="76">
        <v>50</v>
      </c>
      <c r="T2" s="76">
        <v>2</v>
      </c>
      <c r="U2" s="168">
        <v>12</v>
      </c>
      <c r="V2" s="168">
        <v>1</v>
      </c>
      <c r="W2" s="76">
        <v>1</v>
      </c>
      <c r="X2" s="76">
        <v>11</v>
      </c>
      <c r="Y2" s="76">
        <f t="shared" ref="Y2:Y65" si="0">SUM(J2:X2)</f>
        <v>506</v>
      </c>
    </row>
    <row r="3" spans="1:25" x14ac:dyDescent="0.3">
      <c r="A3" s="14">
        <v>2</v>
      </c>
      <c r="B3" s="15">
        <v>1</v>
      </c>
      <c r="C3" s="30">
        <v>2</v>
      </c>
      <c r="D3" s="8" t="s">
        <v>1410</v>
      </c>
      <c r="E3" s="153" t="s">
        <v>1410</v>
      </c>
      <c r="F3" s="31">
        <v>3</v>
      </c>
      <c r="G3" s="15" t="s">
        <v>73</v>
      </c>
      <c r="H3" s="167" t="s">
        <v>42</v>
      </c>
      <c r="I3" s="81">
        <v>538</v>
      </c>
      <c r="J3" s="169">
        <v>173</v>
      </c>
      <c r="K3" s="169">
        <v>164</v>
      </c>
      <c r="L3" s="169">
        <v>6</v>
      </c>
      <c r="M3" s="169">
        <v>3</v>
      </c>
      <c r="N3" s="169">
        <v>1</v>
      </c>
      <c r="O3" s="169">
        <v>2</v>
      </c>
      <c r="P3" s="169">
        <v>0</v>
      </c>
      <c r="Q3" s="169">
        <v>0</v>
      </c>
      <c r="R3" s="169">
        <v>0</v>
      </c>
      <c r="S3" s="169">
        <v>46</v>
      </c>
      <c r="T3" s="169">
        <v>1</v>
      </c>
      <c r="U3" s="170">
        <v>11</v>
      </c>
      <c r="V3" s="170">
        <v>3</v>
      </c>
      <c r="W3" s="169">
        <v>1</v>
      </c>
      <c r="X3" s="169">
        <v>11</v>
      </c>
      <c r="Y3" s="76">
        <f t="shared" si="0"/>
        <v>422</v>
      </c>
    </row>
    <row r="4" spans="1:25" x14ac:dyDescent="0.3">
      <c r="A4" s="14">
        <v>3</v>
      </c>
      <c r="B4" s="15">
        <v>1</v>
      </c>
      <c r="C4" s="30">
        <v>2</v>
      </c>
      <c r="D4" s="8" t="s">
        <v>1410</v>
      </c>
      <c r="E4" s="153" t="s">
        <v>1410</v>
      </c>
      <c r="F4" s="31">
        <v>3</v>
      </c>
      <c r="G4" s="15" t="s">
        <v>73</v>
      </c>
      <c r="H4" s="167" t="s">
        <v>1569</v>
      </c>
      <c r="I4" s="81">
        <v>538</v>
      </c>
      <c r="J4" s="76">
        <v>187</v>
      </c>
      <c r="K4" s="76">
        <v>141</v>
      </c>
      <c r="L4" s="76">
        <v>6</v>
      </c>
      <c r="M4" s="76">
        <v>5</v>
      </c>
      <c r="N4" s="76">
        <v>8</v>
      </c>
      <c r="O4" s="76">
        <v>3</v>
      </c>
      <c r="P4" s="76">
        <v>0</v>
      </c>
      <c r="Q4" s="76">
        <v>1</v>
      </c>
      <c r="R4" s="76">
        <v>1</v>
      </c>
      <c r="S4" s="76">
        <v>40</v>
      </c>
      <c r="T4" s="76">
        <v>0</v>
      </c>
      <c r="U4" s="168">
        <v>4</v>
      </c>
      <c r="V4" s="168">
        <v>2</v>
      </c>
      <c r="W4" s="76">
        <v>0</v>
      </c>
      <c r="X4" s="76">
        <v>2</v>
      </c>
      <c r="Y4" s="76">
        <f t="shared" si="0"/>
        <v>400</v>
      </c>
    </row>
    <row r="5" spans="1:25" x14ac:dyDescent="0.3">
      <c r="A5" s="14">
        <v>4</v>
      </c>
      <c r="B5" s="15">
        <v>1</v>
      </c>
      <c r="C5" s="30">
        <v>2</v>
      </c>
      <c r="D5" s="8" t="s">
        <v>1410</v>
      </c>
      <c r="E5" s="153" t="s">
        <v>1410</v>
      </c>
      <c r="F5" s="31">
        <v>3</v>
      </c>
      <c r="G5" s="15" t="s">
        <v>73</v>
      </c>
      <c r="H5" s="167" t="s">
        <v>1571</v>
      </c>
      <c r="I5" s="81">
        <v>537</v>
      </c>
      <c r="J5" s="169">
        <v>176</v>
      </c>
      <c r="K5" s="169">
        <v>134</v>
      </c>
      <c r="L5" s="169">
        <v>6</v>
      </c>
      <c r="M5" s="169">
        <v>5</v>
      </c>
      <c r="N5" s="169">
        <v>12</v>
      </c>
      <c r="O5" s="169">
        <v>0</v>
      </c>
      <c r="P5" s="169">
        <v>0</v>
      </c>
      <c r="Q5" s="169">
        <v>0</v>
      </c>
      <c r="R5" s="169">
        <v>2</v>
      </c>
      <c r="S5" s="169">
        <v>40</v>
      </c>
      <c r="T5" s="169">
        <v>0</v>
      </c>
      <c r="U5" s="170">
        <v>15</v>
      </c>
      <c r="V5" s="170">
        <v>11</v>
      </c>
      <c r="W5" s="169">
        <v>0</v>
      </c>
      <c r="X5" s="169">
        <v>15</v>
      </c>
      <c r="Y5" s="76">
        <f t="shared" si="0"/>
        <v>416</v>
      </c>
    </row>
    <row r="6" spans="1:25" x14ac:dyDescent="0.3">
      <c r="A6" s="14">
        <v>5</v>
      </c>
      <c r="B6" s="15">
        <v>1</v>
      </c>
      <c r="C6" s="30">
        <v>2</v>
      </c>
      <c r="D6" s="8" t="s">
        <v>1410</v>
      </c>
      <c r="E6" s="153" t="s">
        <v>1410</v>
      </c>
      <c r="F6" s="31">
        <v>4</v>
      </c>
      <c r="G6" s="15" t="s">
        <v>73</v>
      </c>
      <c r="H6" s="167" t="s">
        <v>42</v>
      </c>
      <c r="I6" s="81">
        <v>533</v>
      </c>
      <c r="J6" s="169">
        <v>201</v>
      </c>
      <c r="K6" s="169">
        <v>124</v>
      </c>
      <c r="L6" s="169">
        <v>6</v>
      </c>
      <c r="M6" s="169">
        <v>10</v>
      </c>
      <c r="N6" s="169">
        <v>8</v>
      </c>
      <c r="O6" s="169">
        <v>2</v>
      </c>
      <c r="P6" s="169">
        <v>1</v>
      </c>
      <c r="Q6" s="169">
        <v>2</v>
      </c>
      <c r="R6" s="169">
        <v>0</v>
      </c>
      <c r="S6" s="169">
        <v>21</v>
      </c>
      <c r="T6" s="169">
        <v>0</v>
      </c>
      <c r="U6" s="170">
        <v>6</v>
      </c>
      <c r="V6" s="170">
        <v>1</v>
      </c>
      <c r="W6" s="169">
        <v>1</v>
      </c>
      <c r="X6" s="169">
        <v>11</v>
      </c>
      <c r="Y6" s="76">
        <f t="shared" si="0"/>
        <v>394</v>
      </c>
    </row>
    <row r="7" spans="1:25" x14ac:dyDescent="0.3">
      <c r="A7" s="14">
        <v>6</v>
      </c>
      <c r="B7" s="15">
        <v>1</v>
      </c>
      <c r="C7" s="30">
        <v>2</v>
      </c>
      <c r="D7" s="8" t="s">
        <v>1410</v>
      </c>
      <c r="E7" s="153" t="s">
        <v>1410</v>
      </c>
      <c r="F7" s="31">
        <v>4</v>
      </c>
      <c r="G7" s="15" t="s">
        <v>73</v>
      </c>
      <c r="H7" s="167" t="s">
        <v>1569</v>
      </c>
      <c r="I7" s="81">
        <v>532</v>
      </c>
      <c r="J7" s="169">
        <v>187</v>
      </c>
      <c r="K7" s="169">
        <v>106</v>
      </c>
      <c r="L7" s="169">
        <v>9</v>
      </c>
      <c r="M7" s="169">
        <v>16</v>
      </c>
      <c r="N7" s="169">
        <v>7</v>
      </c>
      <c r="O7" s="169">
        <v>0</v>
      </c>
      <c r="P7" s="169">
        <v>0</v>
      </c>
      <c r="Q7" s="169">
        <v>1</v>
      </c>
      <c r="R7" s="169">
        <v>0</v>
      </c>
      <c r="S7" s="169">
        <v>36</v>
      </c>
      <c r="T7" s="169">
        <v>1</v>
      </c>
      <c r="U7" s="170">
        <v>9</v>
      </c>
      <c r="V7" s="170">
        <v>6</v>
      </c>
      <c r="W7" s="169">
        <v>0</v>
      </c>
      <c r="X7" s="169">
        <v>18</v>
      </c>
      <c r="Y7" s="76">
        <f t="shared" si="0"/>
        <v>396</v>
      </c>
    </row>
    <row r="8" spans="1:25" x14ac:dyDescent="0.3">
      <c r="A8" s="14">
        <v>7</v>
      </c>
      <c r="B8" s="15">
        <v>1</v>
      </c>
      <c r="C8" s="30">
        <v>2</v>
      </c>
      <c r="D8" s="8" t="s">
        <v>1410</v>
      </c>
      <c r="E8" s="153" t="s">
        <v>1410</v>
      </c>
      <c r="F8" s="31">
        <v>4</v>
      </c>
      <c r="G8" s="15" t="s">
        <v>73</v>
      </c>
      <c r="H8" s="167" t="s">
        <v>1571</v>
      </c>
      <c r="I8" s="81">
        <v>532</v>
      </c>
      <c r="J8" s="76">
        <v>209</v>
      </c>
      <c r="K8" s="76">
        <v>100</v>
      </c>
      <c r="L8" s="76">
        <v>3</v>
      </c>
      <c r="M8" s="76">
        <v>11</v>
      </c>
      <c r="N8" s="76">
        <v>13</v>
      </c>
      <c r="O8" s="76">
        <v>0</v>
      </c>
      <c r="P8" s="76">
        <v>0</v>
      </c>
      <c r="Q8" s="76">
        <v>2</v>
      </c>
      <c r="R8" s="76">
        <v>2</v>
      </c>
      <c r="S8" s="76">
        <v>32</v>
      </c>
      <c r="T8" s="76">
        <v>0</v>
      </c>
      <c r="U8" s="168">
        <v>6</v>
      </c>
      <c r="V8" s="168">
        <v>4</v>
      </c>
      <c r="W8" s="76">
        <v>0</v>
      </c>
      <c r="X8" s="76">
        <v>15</v>
      </c>
      <c r="Y8" s="76">
        <f t="shared" si="0"/>
        <v>397</v>
      </c>
    </row>
    <row r="9" spans="1:25" x14ac:dyDescent="0.3">
      <c r="A9" s="14">
        <v>8</v>
      </c>
      <c r="B9" s="15">
        <v>1</v>
      </c>
      <c r="C9" s="30">
        <v>2</v>
      </c>
      <c r="D9" s="8" t="s">
        <v>1410</v>
      </c>
      <c r="E9" s="153" t="s">
        <v>1410</v>
      </c>
      <c r="F9" s="31">
        <v>5</v>
      </c>
      <c r="G9" s="15" t="s">
        <v>73</v>
      </c>
      <c r="H9" s="167" t="s">
        <v>42</v>
      </c>
      <c r="I9" s="81">
        <v>652</v>
      </c>
      <c r="J9" s="167">
        <v>213</v>
      </c>
      <c r="K9" s="167">
        <v>157</v>
      </c>
      <c r="L9" s="167">
        <v>7</v>
      </c>
      <c r="M9" s="167">
        <v>25</v>
      </c>
      <c r="N9" s="167">
        <v>22</v>
      </c>
      <c r="O9" s="167">
        <v>0</v>
      </c>
      <c r="P9" s="167">
        <v>1</v>
      </c>
      <c r="Q9" s="167">
        <v>1</v>
      </c>
      <c r="R9" s="167">
        <v>0</v>
      </c>
      <c r="S9" s="167">
        <v>38</v>
      </c>
      <c r="T9" s="167">
        <v>0</v>
      </c>
      <c r="U9" s="168">
        <v>7</v>
      </c>
      <c r="V9" s="168">
        <v>6</v>
      </c>
      <c r="W9" s="167">
        <v>0</v>
      </c>
      <c r="X9" s="167">
        <v>5</v>
      </c>
      <c r="Y9" s="76">
        <f>SUM(J9:X9)</f>
        <v>482</v>
      </c>
    </row>
    <row r="10" spans="1:25" x14ac:dyDescent="0.3">
      <c r="A10" s="14">
        <v>9</v>
      </c>
      <c r="B10" s="15">
        <v>1</v>
      </c>
      <c r="C10" s="30">
        <v>2</v>
      </c>
      <c r="D10" s="8" t="s">
        <v>1410</v>
      </c>
      <c r="E10" s="153" t="s">
        <v>1411</v>
      </c>
      <c r="F10" s="31">
        <v>5</v>
      </c>
      <c r="G10" s="15" t="s">
        <v>73</v>
      </c>
      <c r="H10" s="167" t="s">
        <v>1572</v>
      </c>
      <c r="I10" s="81"/>
      <c r="J10" s="76">
        <v>50</v>
      </c>
      <c r="K10" s="76">
        <v>37</v>
      </c>
      <c r="L10" s="76">
        <v>5</v>
      </c>
      <c r="M10" s="76">
        <v>4</v>
      </c>
      <c r="N10" s="76">
        <v>8</v>
      </c>
      <c r="O10" s="76">
        <v>1</v>
      </c>
      <c r="P10" s="76">
        <v>2</v>
      </c>
      <c r="Q10" s="76">
        <v>0</v>
      </c>
      <c r="R10" s="76">
        <v>2</v>
      </c>
      <c r="S10" s="76">
        <v>27</v>
      </c>
      <c r="T10" s="76">
        <v>0</v>
      </c>
      <c r="U10" s="168">
        <v>0</v>
      </c>
      <c r="V10" s="168">
        <v>5</v>
      </c>
      <c r="W10" s="76">
        <v>2</v>
      </c>
      <c r="X10" s="76">
        <v>0</v>
      </c>
      <c r="Y10" s="76">
        <f t="shared" si="0"/>
        <v>143</v>
      </c>
    </row>
    <row r="11" spans="1:25" x14ac:dyDescent="0.3">
      <c r="A11" s="14">
        <v>10</v>
      </c>
      <c r="B11" s="15">
        <v>1</v>
      </c>
      <c r="C11" s="30">
        <v>2</v>
      </c>
      <c r="D11" s="8" t="s">
        <v>1410</v>
      </c>
      <c r="E11" s="153" t="s">
        <v>1411</v>
      </c>
      <c r="F11" s="31">
        <v>6</v>
      </c>
      <c r="G11" s="15" t="s">
        <v>73</v>
      </c>
      <c r="H11" s="167" t="s">
        <v>42</v>
      </c>
      <c r="I11" s="81">
        <v>579</v>
      </c>
      <c r="J11" s="169">
        <v>197</v>
      </c>
      <c r="K11" s="169">
        <v>139</v>
      </c>
      <c r="L11" s="169">
        <v>14</v>
      </c>
      <c r="M11" s="169">
        <v>2</v>
      </c>
      <c r="N11" s="169">
        <v>13</v>
      </c>
      <c r="O11" s="169">
        <v>2</v>
      </c>
      <c r="P11" s="169">
        <v>2</v>
      </c>
      <c r="Q11" s="169">
        <v>1</v>
      </c>
      <c r="R11" s="169">
        <v>0</v>
      </c>
      <c r="S11" s="169">
        <v>38</v>
      </c>
      <c r="T11" s="169">
        <v>0</v>
      </c>
      <c r="U11" s="170">
        <v>8</v>
      </c>
      <c r="V11" s="170">
        <v>1</v>
      </c>
      <c r="W11" s="169">
        <v>0</v>
      </c>
      <c r="X11" s="169">
        <v>12</v>
      </c>
      <c r="Y11" s="76">
        <f t="shared" si="0"/>
        <v>429</v>
      </c>
    </row>
    <row r="12" spans="1:25" x14ac:dyDescent="0.3">
      <c r="A12" s="14">
        <v>11</v>
      </c>
      <c r="B12" s="15">
        <v>1</v>
      </c>
      <c r="C12" s="30">
        <v>2</v>
      </c>
      <c r="D12" s="8" t="s">
        <v>1410</v>
      </c>
      <c r="E12" s="153" t="s">
        <v>1411</v>
      </c>
      <c r="F12" s="31">
        <v>6</v>
      </c>
      <c r="G12" s="15" t="s">
        <v>73</v>
      </c>
      <c r="H12" s="167" t="s">
        <v>1569</v>
      </c>
      <c r="I12" s="81">
        <v>578</v>
      </c>
      <c r="J12" s="169">
        <v>191</v>
      </c>
      <c r="K12" s="169">
        <v>115</v>
      </c>
      <c r="L12" s="169">
        <v>18</v>
      </c>
      <c r="M12" s="169">
        <v>1</v>
      </c>
      <c r="N12" s="169">
        <v>8</v>
      </c>
      <c r="O12" s="169">
        <v>0</v>
      </c>
      <c r="P12" s="169">
        <v>0</v>
      </c>
      <c r="Q12" s="169">
        <v>1</v>
      </c>
      <c r="R12" s="169">
        <v>0</v>
      </c>
      <c r="S12" s="169">
        <v>57</v>
      </c>
      <c r="T12" s="169">
        <v>0</v>
      </c>
      <c r="U12" s="170">
        <v>7</v>
      </c>
      <c r="V12" s="170">
        <v>0</v>
      </c>
      <c r="W12" s="169">
        <v>0</v>
      </c>
      <c r="X12" s="169">
        <v>9</v>
      </c>
      <c r="Y12" s="76">
        <f t="shared" si="0"/>
        <v>407</v>
      </c>
    </row>
    <row r="13" spans="1:25" x14ac:dyDescent="0.3">
      <c r="A13" s="14">
        <v>12</v>
      </c>
      <c r="B13" s="15">
        <v>1</v>
      </c>
      <c r="C13" s="30">
        <v>2</v>
      </c>
      <c r="D13" s="8" t="s">
        <v>1410</v>
      </c>
      <c r="E13" s="153" t="s">
        <v>1411</v>
      </c>
      <c r="F13" s="31">
        <v>6</v>
      </c>
      <c r="G13" s="15" t="s">
        <v>73</v>
      </c>
      <c r="H13" s="167" t="s">
        <v>1571</v>
      </c>
      <c r="I13" s="81">
        <v>578</v>
      </c>
      <c r="J13" s="76">
        <v>236</v>
      </c>
      <c r="K13" s="76">
        <v>74</v>
      </c>
      <c r="L13" s="76">
        <v>23</v>
      </c>
      <c r="M13" s="76">
        <v>3</v>
      </c>
      <c r="N13" s="76">
        <v>12</v>
      </c>
      <c r="O13" s="76">
        <v>5</v>
      </c>
      <c r="P13" s="76">
        <v>0</v>
      </c>
      <c r="Q13" s="76">
        <v>2</v>
      </c>
      <c r="R13" s="76">
        <v>0</v>
      </c>
      <c r="S13" s="76">
        <v>52</v>
      </c>
      <c r="T13" s="76">
        <v>1</v>
      </c>
      <c r="U13" s="168">
        <v>13</v>
      </c>
      <c r="V13" s="168">
        <v>1</v>
      </c>
      <c r="W13" s="76">
        <v>0</v>
      </c>
      <c r="X13" s="76">
        <v>12</v>
      </c>
      <c r="Y13" s="76">
        <f t="shared" si="0"/>
        <v>434</v>
      </c>
    </row>
    <row r="14" spans="1:25" x14ac:dyDescent="0.3">
      <c r="A14" s="14">
        <v>13</v>
      </c>
      <c r="B14" s="15">
        <v>1</v>
      </c>
      <c r="C14" s="30">
        <v>2</v>
      </c>
      <c r="D14" s="8" t="s">
        <v>1410</v>
      </c>
      <c r="E14" s="153" t="s">
        <v>1411</v>
      </c>
      <c r="F14" s="31">
        <v>7</v>
      </c>
      <c r="G14" s="15" t="s">
        <v>73</v>
      </c>
      <c r="H14" s="167" t="s">
        <v>42</v>
      </c>
      <c r="I14" s="81">
        <v>461</v>
      </c>
      <c r="J14" s="167">
        <v>166</v>
      </c>
      <c r="K14" s="167">
        <v>85</v>
      </c>
      <c r="L14" s="167">
        <v>18</v>
      </c>
      <c r="M14" s="167">
        <v>2</v>
      </c>
      <c r="N14" s="167">
        <v>4</v>
      </c>
      <c r="O14" s="167">
        <v>13</v>
      </c>
      <c r="P14" s="167">
        <v>0</v>
      </c>
      <c r="Q14" s="167">
        <v>2</v>
      </c>
      <c r="R14" s="167">
        <v>1</v>
      </c>
      <c r="S14" s="167">
        <v>23</v>
      </c>
      <c r="T14" s="167">
        <v>0</v>
      </c>
      <c r="U14" s="168">
        <v>10</v>
      </c>
      <c r="V14" s="168">
        <v>3</v>
      </c>
      <c r="W14" s="167">
        <v>0</v>
      </c>
      <c r="X14" s="167">
        <v>13</v>
      </c>
      <c r="Y14" s="76">
        <f t="shared" si="0"/>
        <v>340</v>
      </c>
    </row>
    <row r="15" spans="1:25" x14ac:dyDescent="0.3">
      <c r="A15" s="14">
        <v>14</v>
      </c>
      <c r="B15" s="15">
        <v>1</v>
      </c>
      <c r="C15" s="30">
        <v>2</v>
      </c>
      <c r="D15" s="8" t="s">
        <v>1410</v>
      </c>
      <c r="E15" s="209" t="s">
        <v>1412</v>
      </c>
      <c r="F15" s="31">
        <v>7</v>
      </c>
      <c r="G15" s="15" t="s">
        <v>73</v>
      </c>
      <c r="H15" s="167" t="s">
        <v>1569</v>
      </c>
      <c r="I15" s="81">
        <v>461</v>
      </c>
      <c r="J15" s="167">
        <v>155</v>
      </c>
      <c r="K15" s="167">
        <v>100</v>
      </c>
      <c r="L15" s="167">
        <v>18</v>
      </c>
      <c r="M15" s="167">
        <v>0</v>
      </c>
      <c r="N15" s="167">
        <v>7</v>
      </c>
      <c r="O15" s="167">
        <v>4</v>
      </c>
      <c r="P15" s="167">
        <v>0</v>
      </c>
      <c r="Q15" s="167">
        <v>1</v>
      </c>
      <c r="R15" s="167">
        <v>1</v>
      </c>
      <c r="S15" s="167">
        <v>24</v>
      </c>
      <c r="T15" s="167">
        <v>0</v>
      </c>
      <c r="U15" s="168">
        <v>14</v>
      </c>
      <c r="V15" s="168">
        <v>1</v>
      </c>
      <c r="W15" s="167">
        <v>0</v>
      </c>
      <c r="X15" s="167">
        <v>17</v>
      </c>
      <c r="Y15" s="76">
        <f t="shared" si="0"/>
        <v>342</v>
      </c>
    </row>
    <row r="16" spans="1:25" x14ac:dyDescent="0.3">
      <c r="A16" s="14">
        <v>15</v>
      </c>
      <c r="B16" s="15">
        <v>1</v>
      </c>
      <c r="C16" s="30">
        <v>2</v>
      </c>
      <c r="D16" s="8" t="s">
        <v>1410</v>
      </c>
      <c r="E16" s="209" t="s">
        <v>1413</v>
      </c>
      <c r="F16" s="31">
        <v>8</v>
      </c>
      <c r="G16" s="15" t="s">
        <v>73</v>
      </c>
      <c r="H16" s="167" t="s">
        <v>42</v>
      </c>
      <c r="I16" s="81">
        <v>712</v>
      </c>
      <c r="J16" s="169">
        <v>296</v>
      </c>
      <c r="K16" s="169">
        <v>154</v>
      </c>
      <c r="L16" s="169">
        <v>9</v>
      </c>
      <c r="M16" s="169">
        <v>0</v>
      </c>
      <c r="N16" s="169">
        <v>3</v>
      </c>
      <c r="O16" s="169">
        <v>0</v>
      </c>
      <c r="P16" s="169">
        <v>1</v>
      </c>
      <c r="Q16" s="169">
        <v>0</v>
      </c>
      <c r="R16" s="169">
        <v>0</v>
      </c>
      <c r="S16" s="169">
        <v>32</v>
      </c>
      <c r="T16" s="169">
        <v>0</v>
      </c>
      <c r="U16" s="170">
        <v>9</v>
      </c>
      <c r="V16" s="170">
        <v>2</v>
      </c>
      <c r="W16" s="169">
        <v>0</v>
      </c>
      <c r="X16" s="169">
        <v>10</v>
      </c>
      <c r="Y16" s="76">
        <f t="shared" si="0"/>
        <v>516</v>
      </c>
    </row>
    <row r="17" spans="1:25" x14ac:dyDescent="0.3">
      <c r="A17" s="14">
        <v>16</v>
      </c>
      <c r="B17" s="15">
        <v>1</v>
      </c>
      <c r="C17" s="30">
        <v>2</v>
      </c>
      <c r="D17" s="8" t="s">
        <v>1410</v>
      </c>
      <c r="E17" s="209" t="s">
        <v>1414</v>
      </c>
      <c r="F17" s="31">
        <v>9</v>
      </c>
      <c r="G17" s="15" t="s">
        <v>73</v>
      </c>
      <c r="H17" s="167" t="s">
        <v>42</v>
      </c>
      <c r="I17" s="81">
        <v>682</v>
      </c>
      <c r="J17" s="169">
        <v>276</v>
      </c>
      <c r="K17" s="169">
        <v>132</v>
      </c>
      <c r="L17" s="169">
        <v>17</v>
      </c>
      <c r="M17" s="169">
        <v>0</v>
      </c>
      <c r="N17" s="169">
        <v>3</v>
      </c>
      <c r="O17" s="169">
        <v>0</v>
      </c>
      <c r="P17" s="169">
        <v>0</v>
      </c>
      <c r="Q17" s="169">
        <v>0</v>
      </c>
      <c r="R17" s="169">
        <v>0</v>
      </c>
      <c r="S17" s="169">
        <v>43</v>
      </c>
      <c r="T17" s="169">
        <v>0</v>
      </c>
      <c r="U17" s="170">
        <v>18</v>
      </c>
      <c r="V17" s="170">
        <v>1</v>
      </c>
      <c r="W17" s="169">
        <v>0</v>
      </c>
      <c r="X17" s="169">
        <v>7</v>
      </c>
      <c r="Y17" s="76">
        <f t="shared" si="0"/>
        <v>497</v>
      </c>
    </row>
    <row r="18" spans="1:25" x14ac:dyDescent="0.3">
      <c r="A18" s="14">
        <v>17</v>
      </c>
      <c r="B18" s="15">
        <v>1</v>
      </c>
      <c r="C18" s="30">
        <v>2</v>
      </c>
      <c r="D18" s="8" t="s">
        <v>1410</v>
      </c>
      <c r="E18" s="209" t="s">
        <v>1414</v>
      </c>
      <c r="F18" s="31">
        <v>10</v>
      </c>
      <c r="G18" s="15" t="s">
        <v>73</v>
      </c>
      <c r="H18" s="167" t="s">
        <v>42</v>
      </c>
      <c r="I18" s="81">
        <v>603</v>
      </c>
      <c r="J18" s="167">
        <v>250</v>
      </c>
      <c r="K18" s="167">
        <v>115</v>
      </c>
      <c r="L18" s="167">
        <v>5</v>
      </c>
      <c r="M18" s="167">
        <v>0</v>
      </c>
      <c r="N18" s="167">
        <v>8</v>
      </c>
      <c r="O18" s="167">
        <v>1</v>
      </c>
      <c r="P18" s="167">
        <v>0</v>
      </c>
      <c r="Q18" s="167">
        <v>1</v>
      </c>
      <c r="R18" s="167">
        <v>1</v>
      </c>
      <c r="S18" s="167">
        <v>42</v>
      </c>
      <c r="T18" s="167">
        <v>0</v>
      </c>
      <c r="U18" s="168">
        <v>14</v>
      </c>
      <c r="V18" s="168">
        <v>1</v>
      </c>
      <c r="W18" s="167">
        <v>0</v>
      </c>
      <c r="X18" s="167">
        <v>7</v>
      </c>
      <c r="Y18" s="76">
        <f t="shared" si="0"/>
        <v>445</v>
      </c>
    </row>
    <row r="19" spans="1:25" x14ac:dyDescent="0.3">
      <c r="A19" s="14">
        <v>18</v>
      </c>
      <c r="B19" s="15">
        <v>1</v>
      </c>
      <c r="C19" s="30">
        <v>2</v>
      </c>
      <c r="D19" s="8" t="s">
        <v>1410</v>
      </c>
      <c r="E19" s="209" t="s">
        <v>1414</v>
      </c>
      <c r="F19" s="31">
        <v>10</v>
      </c>
      <c r="G19" s="15" t="s">
        <v>73</v>
      </c>
      <c r="H19" s="167" t="s">
        <v>1569</v>
      </c>
      <c r="I19" s="81">
        <v>603</v>
      </c>
      <c r="J19" s="167">
        <v>259</v>
      </c>
      <c r="K19" s="167">
        <v>119</v>
      </c>
      <c r="L19" s="167">
        <v>5</v>
      </c>
      <c r="M19" s="167">
        <v>6</v>
      </c>
      <c r="N19" s="167">
        <v>4</v>
      </c>
      <c r="O19" s="167">
        <v>1</v>
      </c>
      <c r="P19" s="167">
        <v>0</v>
      </c>
      <c r="Q19" s="167">
        <v>0</v>
      </c>
      <c r="R19" s="167">
        <v>0</v>
      </c>
      <c r="S19" s="167">
        <v>34</v>
      </c>
      <c r="T19" s="167">
        <v>1</v>
      </c>
      <c r="U19" s="168">
        <v>16</v>
      </c>
      <c r="V19" s="168">
        <v>1</v>
      </c>
      <c r="W19" s="167">
        <v>0</v>
      </c>
      <c r="X19" s="167">
        <v>5</v>
      </c>
      <c r="Y19" s="76">
        <f t="shared" si="0"/>
        <v>451</v>
      </c>
    </row>
    <row r="20" spans="1:25" x14ac:dyDescent="0.3">
      <c r="A20" s="14">
        <v>19</v>
      </c>
      <c r="B20" s="15">
        <v>1</v>
      </c>
      <c r="C20" s="30">
        <v>2</v>
      </c>
      <c r="D20" s="8" t="s">
        <v>1410</v>
      </c>
      <c r="E20" s="209" t="s">
        <v>1414</v>
      </c>
      <c r="F20" s="31">
        <v>11</v>
      </c>
      <c r="G20" s="15" t="s">
        <v>73</v>
      </c>
      <c r="H20" s="167" t="s">
        <v>42</v>
      </c>
      <c r="I20" s="81">
        <v>501</v>
      </c>
      <c r="J20" s="169">
        <v>193</v>
      </c>
      <c r="K20" s="169">
        <v>86</v>
      </c>
      <c r="L20" s="169">
        <v>9</v>
      </c>
      <c r="M20" s="169">
        <v>5</v>
      </c>
      <c r="N20" s="169">
        <v>1</v>
      </c>
      <c r="O20" s="169">
        <v>1</v>
      </c>
      <c r="P20" s="169">
        <v>0</v>
      </c>
      <c r="Q20" s="169">
        <v>2</v>
      </c>
      <c r="R20" s="169">
        <v>0</v>
      </c>
      <c r="S20" s="169">
        <v>26</v>
      </c>
      <c r="T20" s="169">
        <v>1</v>
      </c>
      <c r="U20" s="170">
        <v>8</v>
      </c>
      <c r="V20" s="170">
        <v>3</v>
      </c>
      <c r="W20" s="169">
        <v>0</v>
      </c>
      <c r="X20" s="169">
        <v>5</v>
      </c>
      <c r="Y20" s="76">
        <f t="shared" si="0"/>
        <v>340</v>
      </c>
    </row>
    <row r="21" spans="1:25" x14ac:dyDescent="0.3">
      <c r="A21" s="14">
        <v>20</v>
      </c>
      <c r="B21" s="15">
        <v>1</v>
      </c>
      <c r="C21" s="30">
        <v>2</v>
      </c>
      <c r="D21" s="8" t="s">
        <v>1410</v>
      </c>
      <c r="E21" s="209" t="s">
        <v>1414</v>
      </c>
      <c r="F21" s="31">
        <v>11</v>
      </c>
      <c r="G21" s="15" t="s">
        <v>73</v>
      </c>
      <c r="H21" s="167" t="s">
        <v>1569</v>
      </c>
      <c r="I21" s="81">
        <v>501</v>
      </c>
      <c r="J21" s="169">
        <v>213</v>
      </c>
      <c r="K21" s="169">
        <v>86</v>
      </c>
      <c r="L21" s="169">
        <v>9</v>
      </c>
      <c r="M21" s="169">
        <v>1</v>
      </c>
      <c r="N21" s="169">
        <v>3</v>
      </c>
      <c r="O21" s="169">
        <v>0</v>
      </c>
      <c r="P21" s="169">
        <v>0</v>
      </c>
      <c r="Q21" s="169">
        <v>0</v>
      </c>
      <c r="R21" s="169">
        <v>0</v>
      </c>
      <c r="S21" s="169">
        <v>29</v>
      </c>
      <c r="T21" s="169">
        <v>2</v>
      </c>
      <c r="U21" s="170">
        <v>8</v>
      </c>
      <c r="V21" s="170">
        <v>4</v>
      </c>
      <c r="W21" s="169">
        <v>0</v>
      </c>
      <c r="X21" s="169">
        <v>4</v>
      </c>
      <c r="Y21" s="76">
        <f t="shared" si="0"/>
        <v>359</v>
      </c>
    </row>
    <row r="22" spans="1:25" x14ac:dyDescent="0.3">
      <c r="A22" s="14">
        <v>21</v>
      </c>
      <c r="B22" s="15">
        <v>1</v>
      </c>
      <c r="C22" s="30">
        <v>2</v>
      </c>
      <c r="D22" s="8" t="s">
        <v>1410</v>
      </c>
      <c r="E22" s="209" t="s">
        <v>1414</v>
      </c>
      <c r="F22" s="31">
        <v>11</v>
      </c>
      <c r="G22" s="15" t="s">
        <v>73</v>
      </c>
      <c r="H22" s="167" t="s">
        <v>1571</v>
      </c>
      <c r="I22" s="81">
        <v>500</v>
      </c>
      <c r="J22" s="169">
        <v>228</v>
      </c>
      <c r="K22" s="169">
        <v>73</v>
      </c>
      <c r="L22" s="169">
        <v>4</v>
      </c>
      <c r="M22" s="169">
        <v>3</v>
      </c>
      <c r="N22" s="169">
        <v>4</v>
      </c>
      <c r="O22" s="169">
        <v>1</v>
      </c>
      <c r="P22" s="169">
        <v>0</v>
      </c>
      <c r="Q22" s="169">
        <v>3</v>
      </c>
      <c r="R22" s="169">
        <v>0</v>
      </c>
      <c r="S22" s="169">
        <v>21</v>
      </c>
      <c r="T22" s="169">
        <v>0</v>
      </c>
      <c r="U22" s="170">
        <v>7</v>
      </c>
      <c r="V22" s="170">
        <v>2</v>
      </c>
      <c r="W22" s="169">
        <v>0</v>
      </c>
      <c r="X22" s="169">
        <v>4</v>
      </c>
      <c r="Y22" s="76">
        <f t="shared" si="0"/>
        <v>350</v>
      </c>
    </row>
    <row r="23" spans="1:25" x14ac:dyDescent="0.3">
      <c r="A23" s="14">
        <v>22</v>
      </c>
      <c r="B23" s="15">
        <v>1</v>
      </c>
      <c r="C23" s="30">
        <v>2</v>
      </c>
      <c r="D23" s="8" t="s">
        <v>1410</v>
      </c>
      <c r="E23" s="209" t="s">
        <v>1414</v>
      </c>
      <c r="F23" s="31">
        <v>12</v>
      </c>
      <c r="G23" s="15" t="s">
        <v>73</v>
      </c>
      <c r="H23" s="167" t="s">
        <v>42</v>
      </c>
      <c r="I23" s="81">
        <v>539</v>
      </c>
      <c r="J23" s="167">
        <v>196</v>
      </c>
      <c r="K23" s="167">
        <v>117</v>
      </c>
      <c r="L23" s="167">
        <v>5</v>
      </c>
      <c r="M23" s="167">
        <v>3</v>
      </c>
      <c r="N23" s="167">
        <v>4</v>
      </c>
      <c r="O23" s="167">
        <v>0</v>
      </c>
      <c r="P23" s="167">
        <v>2</v>
      </c>
      <c r="Q23" s="167">
        <v>1</v>
      </c>
      <c r="R23" s="167">
        <v>1</v>
      </c>
      <c r="S23" s="167">
        <v>39</v>
      </c>
      <c r="T23" s="167">
        <v>0</v>
      </c>
      <c r="U23" s="168">
        <v>7</v>
      </c>
      <c r="V23" s="168">
        <v>1</v>
      </c>
      <c r="W23" s="167">
        <v>0</v>
      </c>
      <c r="X23" s="167">
        <v>9</v>
      </c>
      <c r="Y23" s="76">
        <f t="shared" si="0"/>
        <v>385</v>
      </c>
    </row>
    <row r="24" spans="1:25" x14ac:dyDescent="0.3">
      <c r="A24" s="14">
        <v>23</v>
      </c>
      <c r="B24" s="15">
        <v>1</v>
      </c>
      <c r="C24" s="30">
        <v>2</v>
      </c>
      <c r="D24" s="8" t="s">
        <v>1410</v>
      </c>
      <c r="E24" s="209" t="s">
        <v>1414</v>
      </c>
      <c r="F24" s="31">
        <v>12</v>
      </c>
      <c r="G24" s="15" t="s">
        <v>73</v>
      </c>
      <c r="H24" s="167" t="s">
        <v>1569</v>
      </c>
      <c r="I24" s="81">
        <v>539</v>
      </c>
      <c r="J24" s="169">
        <v>220</v>
      </c>
      <c r="K24" s="169">
        <v>85</v>
      </c>
      <c r="L24" s="169">
        <v>8</v>
      </c>
      <c r="M24" s="169">
        <v>5</v>
      </c>
      <c r="N24" s="169">
        <v>3</v>
      </c>
      <c r="O24" s="169" t="s">
        <v>365</v>
      </c>
      <c r="P24" s="169" t="s">
        <v>365</v>
      </c>
      <c r="Q24" s="169">
        <v>1</v>
      </c>
      <c r="R24" s="169">
        <v>1</v>
      </c>
      <c r="S24" s="169">
        <v>26</v>
      </c>
      <c r="T24" s="169">
        <v>0</v>
      </c>
      <c r="U24" s="170">
        <v>12</v>
      </c>
      <c r="V24" s="170" t="s">
        <v>365</v>
      </c>
      <c r="W24" s="169">
        <v>0</v>
      </c>
      <c r="X24" s="169">
        <v>7</v>
      </c>
      <c r="Y24" s="76">
        <f>SUM(J24:X24)</f>
        <v>368</v>
      </c>
    </row>
    <row r="25" spans="1:25" x14ac:dyDescent="0.3">
      <c r="A25" s="14">
        <v>24</v>
      </c>
      <c r="B25" s="15">
        <v>1</v>
      </c>
      <c r="C25" s="30">
        <v>2</v>
      </c>
      <c r="D25" s="8" t="s">
        <v>1410</v>
      </c>
      <c r="E25" s="209" t="s">
        <v>1415</v>
      </c>
      <c r="F25" s="31">
        <v>12</v>
      </c>
      <c r="G25" s="15" t="s">
        <v>73</v>
      </c>
      <c r="H25" s="167" t="s">
        <v>1571</v>
      </c>
      <c r="I25" s="81">
        <v>538</v>
      </c>
      <c r="J25" s="169">
        <v>225</v>
      </c>
      <c r="K25" s="169">
        <v>106</v>
      </c>
      <c r="L25" s="169" t="s">
        <v>365</v>
      </c>
      <c r="M25" s="169">
        <v>2</v>
      </c>
      <c r="N25" s="169">
        <v>3</v>
      </c>
      <c r="O25" s="169">
        <v>1</v>
      </c>
      <c r="P25" s="169" t="s">
        <v>365</v>
      </c>
      <c r="Q25" s="169" t="s">
        <v>365</v>
      </c>
      <c r="R25" s="169" t="s">
        <v>365</v>
      </c>
      <c r="S25" s="169">
        <v>38</v>
      </c>
      <c r="T25" s="169" t="s">
        <v>365</v>
      </c>
      <c r="U25" s="170" t="s">
        <v>365</v>
      </c>
      <c r="V25" s="170" t="s">
        <v>365</v>
      </c>
      <c r="W25" s="169">
        <v>0</v>
      </c>
      <c r="X25" s="169">
        <v>9</v>
      </c>
      <c r="Y25" s="76">
        <f t="shared" si="0"/>
        <v>384</v>
      </c>
    </row>
    <row r="26" spans="1:25" x14ac:dyDescent="0.3">
      <c r="A26" s="14">
        <v>25</v>
      </c>
      <c r="B26" s="15">
        <v>1</v>
      </c>
      <c r="C26" s="30">
        <v>2</v>
      </c>
      <c r="D26" s="8" t="s">
        <v>1410</v>
      </c>
      <c r="E26" s="209" t="s">
        <v>1416</v>
      </c>
      <c r="F26" s="31">
        <v>13</v>
      </c>
      <c r="G26" s="15" t="s">
        <v>73</v>
      </c>
      <c r="H26" s="167" t="s">
        <v>42</v>
      </c>
      <c r="I26" s="81">
        <v>613</v>
      </c>
      <c r="J26" s="167">
        <v>265</v>
      </c>
      <c r="K26" s="167">
        <v>156</v>
      </c>
      <c r="L26" s="167">
        <v>5</v>
      </c>
      <c r="M26" s="167">
        <v>4</v>
      </c>
      <c r="N26" s="167">
        <v>7</v>
      </c>
      <c r="O26" s="167">
        <v>0</v>
      </c>
      <c r="P26" s="167">
        <v>0</v>
      </c>
      <c r="Q26" s="167">
        <v>3</v>
      </c>
      <c r="R26" s="167">
        <v>0</v>
      </c>
      <c r="S26" s="167">
        <v>12</v>
      </c>
      <c r="T26" s="167">
        <v>0</v>
      </c>
      <c r="U26" s="168">
        <v>8</v>
      </c>
      <c r="V26" s="168">
        <v>2</v>
      </c>
      <c r="W26" s="167">
        <v>0</v>
      </c>
      <c r="X26" s="167">
        <v>13</v>
      </c>
      <c r="Y26" s="76">
        <f t="shared" si="0"/>
        <v>475</v>
      </c>
    </row>
    <row r="27" spans="1:25" x14ac:dyDescent="0.3">
      <c r="A27" s="14">
        <v>26</v>
      </c>
      <c r="B27" s="15">
        <v>1</v>
      </c>
      <c r="C27" s="30">
        <v>2</v>
      </c>
      <c r="D27" s="8" t="s">
        <v>1410</v>
      </c>
      <c r="E27" s="209" t="s">
        <v>1416</v>
      </c>
      <c r="F27" s="31">
        <v>14</v>
      </c>
      <c r="G27" s="15" t="s">
        <v>73</v>
      </c>
      <c r="H27" s="167" t="s">
        <v>42</v>
      </c>
      <c r="I27" s="81">
        <v>387</v>
      </c>
      <c r="J27" s="167">
        <v>141</v>
      </c>
      <c r="K27" s="167">
        <v>142</v>
      </c>
      <c r="L27" s="167">
        <v>3</v>
      </c>
      <c r="M27" s="167">
        <v>3</v>
      </c>
      <c r="N27" s="167">
        <v>4</v>
      </c>
      <c r="O27" s="167">
        <v>0</v>
      </c>
      <c r="P27" s="167">
        <v>0</v>
      </c>
      <c r="Q27" s="167">
        <v>1</v>
      </c>
      <c r="R27" s="167">
        <v>0</v>
      </c>
      <c r="S27" s="167">
        <v>10</v>
      </c>
      <c r="T27" s="167">
        <v>0</v>
      </c>
      <c r="U27" s="168">
        <v>6</v>
      </c>
      <c r="V27" s="168">
        <v>2</v>
      </c>
      <c r="W27" s="167">
        <v>0</v>
      </c>
      <c r="X27" s="167">
        <v>5</v>
      </c>
      <c r="Y27" s="76">
        <f t="shared" si="0"/>
        <v>317</v>
      </c>
    </row>
    <row r="28" spans="1:25" x14ac:dyDescent="0.3">
      <c r="A28" s="14">
        <v>27</v>
      </c>
      <c r="B28" s="15">
        <v>1</v>
      </c>
      <c r="C28" s="30">
        <v>2</v>
      </c>
      <c r="D28" s="8" t="s">
        <v>1410</v>
      </c>
      <c r="E28" s="209" t="s">
        <v>1417</v>
      </c>
      <c r="F28" s="31">
        <v>14</v>
      </c>
      <c r="G28" s="15" t="s">
        <v>73</v>
      </c>
      <c r="H28" s="167" t="s">
        <v>1569</v>
      </c>
      <c r="I28" s="81">
        <v>387</v>
      </c>
      <c r="J28" s="350">
        <v>141</v>
      </c>
      <c r="K28" s="350">
        <v>120</v>
      </c>
      <c r="L28" s="350">
        <v>1</v>
      </c>
      <c r="M28" s="350">
        <v>2</v>
      </c>
      <c r="N28" s="350">
        <v>3</v>
      </c>
      <c r="O28" s="350">
        <v>3</v>
      </c>
      <c r="P28" s="350">
        <v>1</v>
      </c>
      <c r="Q28" s="350">
        <v>3</v>
      </c>
      <c r="R28" s="350" t="s">
        <v>365</v>
      </c>
      <c r="S28" s="350">
        <v>12</v>
      </c>
      <c r="T28" s="350" t="s">
        <v>365</v>
      </c>
      <c r="U28" s="351">
        <v>5</v>
      </c>
      <c r="V28" s="351">
        <v>1</v>
      </c>
      <c r="W28" s="350">
        <v>0</v>
      </c>
      <c r="X28" s="350">
        <v>7</v>
      </c>
      <c r="Y28" s="76">
        <f t="shared" si="0"/>
        <v>299</v>
      </c>
    </row>
    <row r="29" spans="1:25" x14ac:dyDescent="0.3">
      <c r="A29" s="14">
        <v>28</v>
      </c>
      <c r="B29" s="15">
        <v>1</v>
      </c>
      <c r="C29" s="30">
        <v>2</v>
      </c>
      <c r="D29" s="8" t="s">
        <v>1410</v>
      </c>
      <c r="E29" s="209" t="s">
        <v>1417</v>
      </c>
      <c r="F29" s="31">
        <v>15</v>
      </c>
      <c r="G29" s="15" t="s">
        <v>73</v>
      </c>
      <c r="H29" s="167" t="s">
        <v>42</v>
      </c>
      <c r="I29" s="81">
        <v>383</v>
      </c>
      <c r="J29" s="167">
        <v>201</v>
      </c>
      <c r="K29" s="167">
        <v>87</v>
      </c>
      <c r="L29" s="167">
        <v>3</v>
      </c>
      <c r="M29" s="167">
        <v>3</v>
      </c>
      <c r="N29" s="167">
        <v>3</v>
      </c>
      <c r="O29" s="167">
        <v>1</v>
      </c>
      <c r="P29" s="167">
        <v>0</v>
      </c>
      <c r="Q29" s="167">
        <v>2</v>
      </c>
      <c r="R29" s="167">
        <v>0</v>
      </c>
      <c r="S29" s="167">
        <v>14</v>
      </c>
      <c r="T29" s="167">
        <v>0</v>
      </c>
      <c r="U29" s="168">
        <v>2</v>
      </c>
      <c r="V29" s="168">
        <v>1</v>
      </c>
      <c r="W29" s="167">
        <v>0</v>
      </c>
      <c r="X29" s="167">
        <v>5</v>
      </c>
      <c r="Y29" s="76">
        <f t="shared" si="0"/>
        <v>322</v>
      </c>
    </row>
    <row r="30" spans="1:25" x14ac:dyDescent="0.3">
      <c r="A30" s="14">
        <v>29</v>
      </c>
      <c r="B30" s="15">
        <v>1</v>
      </c>
      <c r="C30" s="30">
        <v>2</v>
      </c>
      <c r="D30" s="8" t="s">
        <v>1410</v>
      </c>
      <c r="E30" s="209" t="s">
        <v>1418</v>
      </c>
      <c r="F30" s="31">
        <v>15</v>
      </c>
      <c r="G30" s="15" t="s">
        <v>73</v>
      </c>
      <c r="H30" s="167" t="s">
        <v>1569</v>
      </c>
      <c r="I30" s="81">
        <v>382</v>
      </c>
      <c r="J30" s="167">
        <v>162</v>
      </c>
      <c r="K30" s="167">
        <v>88</v>
      </c>
      <c r="L30" s="167">
        <v>8</v>
      </c>
      <c r="M30" s="167">
        <v>0</v>
      </c>
      <c r="N30" s="167">
        <v>0</v>
      </c>
      <c r="O30" s="167">
        <v>0</v>
      </c>
      <c r="P30" s="167">
        <v>0</v>
      </c>
      <c r="Q30" s="167">
        <v>1</v>
      </c>
      <c r="R30" s="167">
        <v>0</v>
      </c>
      <c r="S30" s="167">
        <v>7</v>
      </c>
      <c r="T30" s="167">
        <v>1</v>
      </c>
      <c r="U30" s="168">
        <v>11</v>
      </c>
      <c r="V30" s="168">
        <v>1</v>
      </c>
      <c r="W30" s="167">
        <v>0</v>
      </c>
      <c r="X30" s="167">
        <v>11</v>
      </c>
      <c r="Y30" s="76">
        <f t="shared" si="0"/>
        <v>290</v>
      </c>
    </row>
    <row r="31" spans="1:25" x14ac:dyDescent="0.3">
      <c r="A31" s="14">
        <v>30</v>
      </c>
      <c r="B31" s="15">
        <v>1</v>
      </c>
      <c r="C31" s="30">
        <v>2</v>
      </c>
      <c r="D31" s="8" t="s">
        <v>1410</v>
      </c>
      <c r="E31" s="209" t="s">
        <v>1419</v>
      </c>
      <c r="F31" s="31">
        <v>16</v>
      </c>
      <c r="G31" s="15" t="s">
        <v>73</v>
      </c>
      <c r="H31" s="167" t="s">
        <v>42</v>
      </c>
      <c r="I31" s="81">
        <v>332</v>
      </c>
      <c r="J31" s="169">
        <v>141</v>
      </c>
      <c r="K31" s="169">
        <v>81</v>
      </c>
      <c r="L31" s="169">
        <v>6</v>
      </c>
      <c r="M31" s="169">
        <v>1</v>
      </c>
      <c r="N31" s="169">
        <v>1</v>
      </c>
      <c r="O31" s="169">
        <v>6</v>
      </c>
      <c r="P31" s="169">
        <v>0</v>
      </c>
      <c r="Q31" s="169">
        <v>2</v>
      </c>
      <c r="R31" s="169">
        <v>0</v>
      </c>
      <c r="S31" s="169">
        <v>16</v>
      </c>
      <c r="T31" s="169" t="s">
        <v>365</v>
      </c>
      <c r="U31" s="170">
        <v>1</v>
      </c>
      <c r="V31" s="170" t="s">
        <v>365</v>
      </c>
      <c r="W31" s="169">
        <v>0</v>
      </c>
      <c r="X31" s="169">
        <v>1</v>
      </c>
      <c r="Y31" s="76">
        <f t="shared" si="0"/>
        <v>256</v>
      </c>
    </row>
    <row r="32" spans="1:25" x14ac:dyDescent="0.3">
      <c r="A32" s="14">
        <v>31</v>
      </c>
      <c r="B32" s="15">
        <v>1</v>
      </c>
      <c r="C32" s="30">
        <v>2</v>
      </c>
      <c r="D32" s="8" t="s">
        <v>1410</v>
      </c>
      <c r="E32" s="209" t="s">
        <v>1419</v>
      </c>
      <c r="F32" s="31">
        <v>17</v>
      </c>
      <c r="G32" s="15" t="s">
        <v>73</v>
      </c>
      <c r="H32" s="167" t="s">
        <v>42</v>
      </c>
      <c r="I32" s="81">
        <v>585</v>
      </c>
      <c r="J32" s="167">
        <v>224</v>
      </c>
      <c r="K32" s="167">
        <v>139</v>
      </c>
      <c r="L32" s="167">
        <v>11</v>
      </c>
      <c r="M32" s="167">
        <v>2</v>
      </c>
      <c r="N32" s="167">
        <v>5</v>
      </c>
      <c r="O32" s="167">
        <v>1</v>
      </c>
      <c r="P32" s="167">
        <v>0</v>
      </c>
      <c r="Q32" s="167">
        <v>2</v>
      </c>
      <c r="R32" s="167">
        <v>0</v>
      </c>
      <c r="S32" s="167">
        <v>25</v>
      </c>
      <c r="T32" s="167">
        <v>1</v>
      </c>
      <c r="U32" s="168">
        <v>7</v>
      </c>
      <c r="V32" s="168">
        <v>1</v>
      </c>
      <c r="W32" s="167">
        <v>0</v>
      </c>
      <c r="X32" s="167">
        <v>4</v>
      </c>
      <c r="Y32" s="76">
        <f t="shared" si="0"/>
        <v>422</v>
      </c>
    </row>
    <row r="33" spans="1:25" x14ac:dyDescent="0.3">
      <c r="A33" s="14">
        <v>32</v>
      </c>
      <c r="B33" s="15">
        <v>1</v>
      </c>
      <c r="C33" s="30">
        <v>2</v>
      </c>
      <c r="D33" s="8" t="s">
        <v>1410</v>
      </c>
      <c r="E33" s="209" t="s">
        <v>1420</v>
      </c>
      <c r="F33" s="31">
        <v>17</v>
      </c>
      <c r="G33" s="15" t="s">
        <v>73</v>
      </c>
      <c r="H33" s="167" t="s">
        <v>1569</v>
      </c>
      <c r="I33" s="81">
        <v>584</v>
      </c>
      <c r="J33" s="167">
        <v>241</v>
      </c>
      <c r="K33" s="167">
        <v>137</v>
      </c>
      <c r="L33" s="167">
        <v>8</v>
      </c>
      <c r="M33" s="167">
        <v>3</v>
      </c>
      <c r="N33" s="167">
        <v>2</v>
      </c>
      <c r="O33" s="167">
        <v>0</v>
      </c>
      <c r="P33" s="167">
        <v>1</v>
      </c>
      <c r="Q33" s="167">
        <v>1</v>
      </c>
      <c r="R33" s="167">
        <v>0</v>
      </c>
      <c r="S33" s="167">
        <v>22</v>
      </c>
      <c r="T33" s="167">
        <v>1</v>
      </c>
      <c r="U33" s="168">
        <v>9</v>
      </c>
      <c r="V33" s="168">
        <v>1</v>
      </c>
      <c r="W33" s="167">
        <v>0</v>
      </c>
      <c r="X33" s="167">
        <v>14</v>
      </c>
      <c r="Y33" s="76">
        <f t="shared" si="0"/>
        <v>440</v>
      </c>
    </row>
    <row r="34" spans="1:25" x14ac:dyDescent="0.3">
      <c r="A34" s="14">
        <v>33</v>
      </c>
      <c r="B34" s="15">
        <v>1</v>
      </c>
      <c r="C34" s="30">
        <v>2</v>
      </c>
      <c r="D34" s="8" t="s">
        <v>1410</v>
      </c>
      <c r="E34" s="209" t="s">
        <v>1421</v>
      </c>
      <c r="F34" s="31">
        <v>18</v>
      </c>
      <c r="G34" s="15" t="s">
        <v>73</v>
      </c>
      <c r="H34" s="167" t="s">
        <v>42</v>
      </c>
      <c r="I34" s="81">
        <v>422</v>
      </c>
      <c r="J34" s="169">
        <v>231</v>
      </c>
      <c r="K34" s="169">
        <v>73</v>
      </c>
      <c r="L34" s="169">
        <v>1</v>
      </c>
      <c r="M34" s="169">
        <v>5</v>
      </c>
      <c r="N34" s="169">
        <v>4</v>
      </c>
      <c r="O34" s="169">
        <v>0</v>
      </c>
      <c r="P34" s="169">
        <v>0</v>
      </c>
      <c r="Q34" s="169">
        <v>0</v>
      </c>
      <c r="R34" s="169">
        <v>0</v>
      </c>
      <c r="S34" s="169">
        <v>24</v>
      </c>
      <c r="T34" s="169">
        <v>1</v>
      </c>
      <c r="U34" s="170">
        <v>8</v>
      </c>
      <c r="V34" s="170">
        <v>1</v>
      </c>
      <c r="W34" s="169">
        <v>0</v>
      </c>
      <c r="X34" s="169">
        <v>3</v>
      </c>
      <c r="Y34" s="76">
        <f t="shared" si="0"/>
        <v>351</v>
      </c>
    </row>
    <row r="35" spans="1:25" x14ac:dyDescent="0.3">
      <c r="A35" s="14">
        <v>34</v>
      </c>
      <c r="B35" s="15">
        <v>1</v>
      </c>
      <c r="C35" s="30">
        <v>2</v>
      </c>
      <c r="D35" s="8" t="s">
        <v>1410</v>
      </c>
      <c r="E35" s="209" t="s">
        <v>708</v>
      </c>
      <c r="F35" s="31">
        <v>19</v>
      </c>
      <c r="G35" s="15" t="s">
        <v>73</v>
      </c>
      <c r="H35" s="167" t="s">
        <v>42</v>
      </c>
      <c r="I35" s="81">
        <v>563</v>
      </c>
      <c r="J35" s="169">
        <v>231</v>
      </c>
      <c r="K35" s="169">
        <v>142</v>
      </c>
      <c r="L35" s="169">
        <v>8</v>
      </c>
      <c r="M35" s="169">
        <v>3</v>
      </c>
      <c r="N35" s="169">
        <v>2</v>
      </c>
      <c r="O35" s="169">
        <v>0</v>
      </c>
      <c r="P35" s="169">
        <v>0</v>
      </c>
      <c r="Q35" s="169">
        <v>0</v>
      </c>
      <c r="R35" s="169">
        <v>0</v>
      </c>
      <c r="S35" s="169">
        <v>21</v>
      </c>
      <c r="T35" s="169">
        <v>0</v>
      </c>
      <c r="U35" s="170">
        <v>7</v>
      </c>
      <c r="V35" s="170">
        <v>2</v>
      </c>
      <c r="W35" s="169">
        <v>0</v>
      </c>
      <c r="X35" s="169">
        <v>8</v>
      </c>
      <c r="Y35" s="76">
        <f t="shared" si="0"/>
        <v>424</v>
      </c>
    </row>
    <row r="36" spans="1:25" x14ac:dyDescent="0.3">
      <c r="A36" s="14">
        <v>35</v>
      </c>
      <c r="B36" s="15">
        <v>1</v>
      </c>
      <c r="C36" s="30">
        <v>2</v>
      </c>
      <c r="D36" s="8" t="s">
        <v>1410</v>
      </c>
      <c r="E36" s="209" t="s">
        <v>1422</v>
      </c>
      <c r="F36" s="31">
        <v>20</v>
      </c>
      <c r="G36" s="15" t="s">
        <v>73</v>
      </c>
      <c r="H36" s="167" t="s">
        <v>42</v>
      </c>
      <c r="I36" s="81">
        <v>674</v>
      </c>
      <c r="J36" s="169">
        <v>310</v>
      </c>
      <c r="K36" s="169">
        <v>147</v>
      </c>
      <c r="L36" s="169">
        <v>17</v>
      </c>
      <c r="M36" s="169">
        <v>3</v>
      </c>
      <c r="N36" s="169">
        <v>48</v>
      </c>
      <c r="O36" s="169">
        <v>1</v>
      </c>
      <c r="P36" s="169">
        <v>0</v>
      </c>
      <c r="Q36" s="169">
        <v>1</v>
      </c>
      <c r="R36" s="169">
        <v>0</v>
      </c>
      <c r="S36" s="169">
        <v>20</v>
      </c>
      <c r="T36" s="169">
        <v>0</v>
      </c>
      <c r="U36" s="170">
        <v>9</v>
      </c>
      <c r="V36" s="170">
        <v>1</v>
      </c>
      <c r="W36" s="169">
        <v>0</v>
      </c>
      <c r="X36" s="169">
        <v>10</v>
      </c>
      <c r="Y36" s="76">
        <f t="shared" si="0"/>
        <v>567</v>
      </c>
    </row>
    <row r="37" spans="1:25" x14ac:dyDescent="0.3">
      <c r="A37" s="14">
        <v>36</v>
      </c>
      <c r="B37" s="15">
        <v>1</v>
      </c>
      <c r="C37" s="30">
        <v>2</v>
      </c>
      <c r="D37" s="8" t="s">
        <v>1410</v>
      </c>
      <c r="E37" s="209" t="s">
        <v>1422</v>
      </c>
      <c r="F37" s="31">
        <v>21</v>
      </c>
      <c r="G37" s="15" t="s">
        <v>73</v>
      </c>
      <c r="H37" s="167" t="s">
        <v>42</v>
      </c>
      <c r="I37" s="81">
        <v>573</v>
      </c>
      <c r="J37" s="171">
        <v>128</v>
      </c>
      <c r="K37" s="171">
        <v>140</v>
      </c>
      <c r="L37" s="171">
        <v>46</v>
      </c>
      <c r="M37" s="171">
        <v>0</v>
      </c>
      <c r="N37" s="171">
        <v>49</v>
      </c>
      <c r="O37" s="171">
        <v>3</v>
      </c>
      <c r="P37" s="171">
        <v>1</v>
      </c>
      <c r="Q37" s="171">
        <v>3</v>
      </c>
      <c r="R37" s="171">
        <v>1</v>
      </c>
      <c r="S37" s="171">
        <v>61</v>
      </c>
      <c r="T37" s="171">
        <v>1</v>
      </c>
      <c r="U37" s="172">
        <v>12</v>
      </c>
      <c r="V37" s="172">
        <v>1</v>
      </c>
      <c r="W37" s="171">
        <v>0</v>
      </c>
      <c r="X37" s="171">
        <v>8</v>
      </c>
      <c r="Y37" s="76">
        <f t="shared" si="0"/>
        <v>454</v>
      </c>
    </row>
    <row r="38" spans="1:25" x14ac:dyDescent="0.3">
      <c r="A38" s="14">
        <v>37</v>
      </c>
      <c r="B38" s="15">
        <v>1</v>
      </c>
      <c r="C38" s="30">
        <v>2</v>
      </c>
      <c r="D38" s="8" t="s">
        <v>1410</v>
      </c>
      <c r="E38" s="209" t="s">
        <v>1423</v>
      </c>
      <c r="F38" s="31">
        <v>21</v>
      </c>
      <c r="G38" s="15" t="s">
        <v>73</v>
      </c>
      <c r="H38" s="167" t="s">
        <v>1569</v>
      </c>
      <c r="I38" s="81">
        <v>572</v>
      </c>
      <c r="J38" s="171">
        <v>135</v>
      </c>
      <c r="K38" s="171">
        <v>132</v>
      </c>
      <c r="L38" s="171">
        <v>17</v>
      </c>
      <c r="M38" s="171">
        <v>2</v>
      </c>
      <c r="N38" s="171">
        <v>29</v>
      </c>
      <c r="O38" s="171">
        <v>4</v>
      </c>
      <c r="P38" s="171">
        <v>1</v>
      </c>
      <c r="Q38" s="171">
        <v>2</v>
      </c>
      <c r="R38" s="171">
        <v>1</v>
      </c>
      <c r="S38" s="171">
        <v>84</v>
      </c>
      <c r="T38" s="171">
        <v>1</v>
      </c>
      <c r="U38" s="172">
        <v>9</v>
      </c>
      <c r="V38" s="172">
        <v>0</v>
      </c>
      <c r="W38" s="171">
        <v>0</v>
      </c>
      <c r="X38" s="171">
        <v>9</v>
      </c>
      <c r="Y38" s="76">
        <f t="shared" si="0"/>
        <v>426</v>
      </c>
    </row>
    <row r="39" spans="1:25" x14ac:dyDescent="0.3">
      <c r="A39" s="14">
        <v>38</v>
      </c>
      <c r="B39" s="15">
        <v>1</v>
      </c>
      <c r="C39" s="30">
        <v>2</v>
      </c>
      <c r="D39" s="8" t="s">
        <v>1410</v>
      </c>
      <c r="E39" s="209" t="s">
        <v>1412</v>
      </c>
      <c r="F39" s="31">
        <v>22</v>
      </c>
      <c r="G39" s="15" t="s">
        <v>73</v>
      </c>
      <c r="H39" s="167" t="s">
        <v>42</v>
      </c>
      <c r="I39" s="81">
        <v>515</v>
      </c>
      <c r="J39" s="167">
        <v>239</v>
      </c>
      <c r="K39" s="167">
        <v>114</v>
      </c>
      <c r="L39" s="167">
        <v>13</v>
      </c>
      <c r="M39" s="167">
        <v>7</v>
      </c>
      <c r="N39" s="167">
        <v>13</v>
      </c>
      <c r="O39" s="167">
        <v>0</v>
      </c>
      <c r="P39" s="167">
        <v>0</v>
      </c>
      <c r="Q39" s="167">
        <v>5</v>
      </c>
      <c r="R39" s="167">
        <v>1</v>
      </c>
      <c r="S39" s="167">
        <v>9</v>
      </c>
      <c r="T39" s="167">
        <v>0</v>
      </c>
      <c r="U39" s="168">
        <v>12</v>
      </c>
      <c r="V39" s="168">
        <v>2</v>
      </c>
      <c r="W39" s="167">
        <v>0</v>
      </c>
      <c r="X39" s="167">
        <v>8</v>
      </c>
      <c r="Y39" s="76">
        <f t="shared" si="0"/>
        <v>423</v>
      </c>
    </row>
    <row r="40" spans="1:25" x14ac:dyDescent="0.3">
      <c r="A40" s="14">
        <v>39</v>
      </c>
      <c r="B40" s="15">
        <v>1</v>
      </c>
      <c r="C40" s="30">
        <v>2</v>
      </c>
      <c r="D40" s="8" t="s">
        <v>1410</v>
      </c>
      <c r="E40" s="209" t="s">
        <v>1424</v>
      </c>
      <c r="F40" s="31">
        <v>23</v>
      </c>
      <c r="G40" s="15" t="s">
        <v>73</v>
      </c>
      <c r="H40" s="167" t="s">
        <v>42</v>
      </c>
      <c r="I40" s="81">
        <v>639</v>
      </c>
      <c r="J40" s="171">
        <v>276</v>
      </c>
      <c r="K40" s="171">
        <v>146</v>
      </c>
      <c r="L40" s="171">
        <v>9</v>
      </c>
      <c r="M40" s="171">
        <v>2</v>
      </c>
      <c r="N40" s="171">
        <v>4</v>
      </c>
      <c r="O40" s="171">
        <v>0</v>
      </c>
      <c r="P40" s="171">
        <v>0</v>
      </c>
      <c r="Q40" s="171">
        <v>0</v>
      </c>
      <c r="R40" s="171">
        <v>2</v>
      </c>
      <c r="S40" s="171">
        <v>25</v>
      </c>
      <c r="T40" s="171">
        <v>0</v>
      </c>
      <c r="U40" s="172">
        <v>8</v>
      </c>
      <c r="V40" s="172">
        <v>4</v>
      </c>
      <c r="W40" s="171">
        <v>0</v>
      </c>
      <c r="X40" s="171">
        <v>10</v>
      </c>
      <c r="Y40" s="76">
        <f t="shared" si="0"/>
        <v>486</v>
      </c>
    </row>
    <row r="41" spans="1:25" x14ac:dyDescent="0.3">
      <c r="A41" s="14">
        <v>40</v>
      </c>
      <c r="B41" s="15">
        <v>1</v>
      </c>
      <c r="C41" s="30">
        <v>2</v>
      </c>
      <c r="D41" s="8" t="s">
        <v>1410</v>
      </c>
      <c r="E41" s="209" t="s">
        <v>1424</v>
      </c>
      <c r="F41" s="31">
        <v>24</v>
      </c>
      <c r="G41" s="15" t="s">
        <v>73</v>
      </c>
      <c r="H41" s="167" t="s">
        <v>42</v>
      </c>
      <c r="I41" s="81">
        <v>553</v>
      </c>
      <c r="J41" s="171">
        <v>162</v>
      </c>
      <c r="K41" s="171">
        <v>125</v>
      </c>
      <c r="L41" s="171">
        <v>3</v>
      </c>
      <c r="M41" s="171">
        <v>41</v>
      </c>
      <c r="N41" s="171">
        <v>6</v>
      </c>
      <c r="O41" s="171">
        <v>2</v>
      </c>
      <c r="P41" s="171">
        <v>2</v>
      </c>
      <c r="Q41" s="171">
        <v>1</v>
      </c>
      <c r="R41" s="171">
        <v>13</v>
      </c>
      <c r="S41" s="171">
        <v>13</v>
      </c>
      <c r="T41" s="171">
        <v>0</v>
      </c>
      <c r="U41" s="172">
        <v>9</v>
      </c>
      <c r="V41" s="172">
        <v>4</v>
      </c>
      <c r="W41" s="171">
        <v>0</v>
      </c>
      <c r="X41" s="171">
        <v>11</v>
      </c>
      <c r="Y41" s="76">
        <f t="shared" si="0"/>
        <v>392</v>
      </c>
    </row>
    <row r="42" spans="1:25" x14ac:dyDescent="0.3">
      <c r="A42" s="14">
        <v>41</v>
      </c>
      <c r="B42" s="15">
        <v>1</v>
      </c>
      <c r="C42" s="30">
        <v>2</v>
      </c>
      <c r="D42" s="8" t="s">
        <v>1410</v>
      </c>
      <c r="E42" s="209" t="s">
        <v>1425</v>
      </c>
      <c r="F42" s="31">
        <v>24</v>
      </c>
      <c r="G42" s="15" t="s">
        <v>73</v>
      </c>
      <c r="H42" s="167" t="s">
        <v>1569</v>
      </c>
      <c r="I42" s="81">
        <v>552</v>
      </c>
      <c r="J42" s="171">
        <v>180</v>
      </c>
      <c r="K42" s="171">
        <v>123</v>
      </c>
      <c r="L42" s="171">
        <v>2</v>
      </c>
      <c r="M42" s="171">
        <v>29</v>
      </c>
      <c r="N42" s="171">
        <v>5</v>
      </c>
      <c r="O42" s="171">
        <v>1</v>
      </c>
      <c r="P42" s="171">
        <v>0</v>
      </c>
      <c r="Q42" s="171">
        <v>1</v>
      </c>
      <c r="R42" s="171">
        <v>10</v>
      </c>
      <c r="S42" s="171">
        <v>15</v>
      </c>
      <c r="T42" s="171">
        <v>0</v>
      </c>
      <c r="U42" s="172">
        <v>12</v>
      </c>
      <c r="V42" s="172">
        <v>7</v>
      </c>
      <c r="W42" s="171">
        <v>0</v>
      </c>
      <c r="X42" s="171">
        <v>10</v>
      </c>
      <c r="Y42" s="76">
        <f t="shared" si="0"/>
        <v>395</v>
      </c>
    </row>
    <row r="43" spans="1:25" x14ac:dyDescent="0.3">
      <c r="A43" s="14">
        <v>42</v>
      </c>
      <c r="B43" s="15">
        <v>1</v>
      </c>
      <c r="C43" s="30">
        <v>2</v>
      </c>
      <c r="D43" s="8" t="s">
        <v>1410</v>
      </c>
      <c r="E43" s="209" t="s">
        <v>1425</v>
      </c>
      <c r="F43" s="31">
        <v>25</v>
      </c>
      <c r="G43" s="15" t="s">
        <v>73</v>
      </c>
      <c r="H43" s="167" t="s">
        <v>42</v>
      </c>
      <c r="I43" s="81">
        <v>402</v>
      </c>
      <c r="J43" s="167">
        <v>186</v>
      </c>
      <c r="K43" s="167">
        <v>51</v>
      </c>
      <c r="L43" s="167">
        <v>4</v>
      </c>
      <c r="M43" s="167">
        <v>13</v>
      </c>
      <c r="N43" s="167">
        <v>6</v>
      </c>
      <c r="O43" s="167">
        <v>1</v>
      </c>
      <c r="P43" s="167">
        <v>0</v>
      </c>
      <c r="Q43" s="167">
        <v>3</v>
      </c>
      <c r="R43" s="167">
        <v>0</v>
      </c>
      <c r="S43" s="167">
        <v>14</v>
      </c>
      <c r="T43" s="167">
        <v>1</v>
      </c>
      <c r="U43" s="168">
        <v>10</v>
      </c>
      <c r="V43" s="168">
        <v>4</v>
      </c>
      <c r="W43" s="167">
        <v>0</v>
      </c>
      <c r="X43" s="167">
        <v>5</v>
      </c>
      <c r="Y43" s="76">
        <f t="shared" si="0"/>
        <v>298</v>
      </c>
    </row>
    <row r="44" spans="1:25" x14ac:dyDescent="0.3">
      <c r="A44" s="14">
        <v>43</v>
      </c>
      <c r="B44" s="15">
        <v>1</v>
      </c>
      <c r="C44" s="30">
        <v>2</v>
      </c>
      <c r="D44" s="8" t="s">
        <v>1410</v>
      </c>
      <c r="E44" s="209" t="s">
        <v>1426</v>
      </c>
      <c r="F44" s="31">
        <v>25</v>
      </c>
      <c r="G44" s="15" t="s">
        <v>73</v>
      </c>
      <c r="H44" s="167" t="s">
        <v>1569</v>
      </c>
      <c r="I44" s="81">
        <v>401</v>
      </c>
      <c r="J44" s="167">
        <v>165</v>
      </c>
      <c r="K44" s="167">
        <v>51</v>
      </c>
      <c r="L44" s="167">
        <v>10</v>
      </c>
      <c r="M44" s="167">
        <v>9</v>
      </c>
      <c r="N44" s="167">
        <v>5</v>
      </c>
      <c r="O44" s="167">
        <v>1</v>
      </c>
      <c r="P44" s="167">
        <v>1</v>
      </c>
      <c r="Q44" s="167">
        <v>0</v>
      </c>
      <c r="R44" s="167">
        <v>0</v>
      </c>
      <c r="S44" s="167">
        <v>24</v>
      </c>
      <c r="T44" s="167">
        <v>0</v>
      </c>
      <c r="U44" s="168">
        <v>9</v>
      </c>
      <c r="V44" s="168">
        <v>2</v>
      </c>
      <c r="W44" s="167">
        <v>0</v>
      </c>
      <c r="X44" s="167">
        <v>7</v>
      </c>
      <c r="Y44" s="76">
        <f t="shared" si="0"/>
        <v>284</v>
      </c>
    </row>
    <row r="45" spans="1:25" x14ac:dyDescent="0.3">
      <c r="A45" s="14">
        <v>44</v>
      </c>
      <c r="B45" s="15">
        <v>1</v>
      </c>
      <c r="C45" s="30">
        <v>2</v>
      </c>
      <c r="D45" s="8" t="s">
        <v>1410</v>
      </c>
      <c r="E45" s="209" t="s">
        <v>1426</v>
      </c>
      <c r="F45" s="31">
        <v>26</v>
      </c>
      <c r="G45" s="15" t="s">
        <v>73</v>
      </c>
      <c r="H45" s="167" t="s">
        <v>42</v>
      </c>
      <c r="I45" s="81">
        <v>436</v>
      </c>
      <c r="J45" s="171">
        <v>209</v>
      </c>
      <c r="K45" s="171">
        <v>93</v>
      </c>
      <c r="L45" s="171">
        <v>5</v>
      </c>
      <c r="M45" s="171">
        <v>1</v>
      </c>
      <c r="N45" s="171">
        <v>3</v>
      </c>
      <c r="O45" s="171">
        <v>0</v>
      </c>
      <c r="P45" s="171">
        <v>0</v>
      </c>
      <c r="Q45" s="171">
        <v>1</v>
      </c>
      <c r="R45" s="171">
        <v>1</v>
      </c>
      <c r="S45" s="171">
        <v>2</v>
      </c>
      <c r="T45" s="171">
        <v>0</v>
      </c>
      <c r="U45" s="172">
        <v>17</v>
      </c>
      <c r="V45" s="172">
        <v>1</v>
      </c>
      <c r="W45" s="171">
        <v>0</v>
      </c>
      <c r="X45" s="171">
        <v>6</v>
      </c>
      <c r="Y45" s="76">
        <f t="shared" si="0"/>
        <v>339</v>
      </c>
    </row>
    <row r="46" spans="1:25" x14ac:dyDescent="0.3">
      <c r="A46" s="14">
        <v>45</v>
      </c>
      <c r="B46" s="15">
        <v>1</v>
      </c>
      <c r="C46" s="30">
        <v>2</v>
      </c>
      <c r="D46" s="8" t="s">
        <v>1410</v>
      </c>
      <c r="E46" s="209" t="s">
        <v>1427</v>
      </c>
      <c r="F46" s="31">
        <v>26</v>
      </c>
      <c r="G46" s="15" t="s">
        <v>73</v>
      </c>
      <c r="H46" s="167" t="s">
        <v>1569</v>
      </c>
      <c r="I46" s="81">
        <v>435</v>
      </c>
      <c r="J46" s="167">
        <v>189</v>
      </c>
      <c r="K46" s="167">
        <v>90</v>
      </c>
      <c r="L46" s="167">
        <v>3</v>
      </c>
      <c r="M46" s="167">
        <v>1</v>
      </c>
      <c r="N46" s="167">
        <v>2</v>
      </c>
      <c r="O46" s="167">
        <v>0</v>
      </c>
      <c r="P46" s="167">
        <v>0</v>
      </c>
      <c r="Q46" s="167">
        <v>0</v>
      </c>
      <c r="R46" s="167">
        <v>0</v>
      </c>
      <c r="S46" s="167">
        <v>14</v>
      </c>
      <c r="T46" s="167">
        <v>0</v>
      </c>
      <c r="U46" s="168">
        <v>5</v>
      </c>
      <c r="V46" s="168">
        <v>1</v>
      </c>
      <c r="W46" s="167">
        <v>0</v>
      </c>
      <c r="X46" s="167">
        <v>3</v>
      </c>
      <c r="Y46" s="76">
        <f t="shared" si="0"/>
        <v>308</v>
      </c>
    </row>
    <row r="47" spans="1:25" x14ac:dyDescent="0.3">
      <c r="A47" s="14">
        <v>46</v>
      </c>
      <c r="B47" s="15">
        <v>1</v>
      </c>
      <c r="C47" s="30">
        <v>2</v>
      </c>
      <c r="D47" s="8" t="s">
        <v>1410</v>
      </c>
      <c r="E47" s="209" t="s">
        <v>1428</v>
      </c>
      <c r="F47" s="31">
        <v>27</v>
      </c>
      <c r="G47" s="15" t="s">
        <v>73</v>
      </c>
      <c r="H47" s="167" t="s">
        <v>42</v>
      </c>
      <c r="I47" s="81">
        <v>699</v>
      </c>
      <c r="J47" s="171">
        <v>210</v>
      </c>
      <c r="K47" s="171">
        <v>237</v>
      </c>
      <c r="L47" s="171">
        <v>5</v>
      </c>
      <c r="M47" s="171">
        <v>5</v>
      </c>
      <c r="N47" s="171">
        <v>16</v>
      </c>
      <c r="O47" s="171">
        <v>2</v>
      </c>
      <c r="P47" s="171">
        <v>1</v>
      </c>
      <c r="Q47" s="171">
        <v>1</v>
      </c>
      <c r="R47" s="171">
        <v>1</v>
      </c>
      <c r="S47" s="171">
        <v>46</v>
      </c>
      <c r="T47" s="171">
        <v>0</v>
      </c>
      <c r="U47" s="172">
        <v>4</v>
      </c>
      <c r="V47" s="172">
        <v>2</v>
      </c>
      <c r="W47" s="171">
        <v>0</v>
      </c>
      <c r="X47" s="171">
        <v>4</v>
      </c>
      <c r="Y47" s="76">
        <f t="shared" si="0"/>
        <v>534</v>
      </c>
    </row>
    <row r="48" spans="1:25" x14ac:dyDescent="0.3">
      <c r="A48" s="14">
        <v>47</v>
      </c>
      <c r="B48" s="15">
        <v>1</v>
      </c>
      <c r="C48" s="30">
        <v>2</v>
      </c>
      <c r="D48" s="8" t="s">
        <v>1410</v>
      </c>
      <c r="E48" s="209" t="s">
        <v>1428</v>
      </c>
      <c r="F48" s="31">
        <v>28</v>
      </c>
      <c r="G48" s="15" t="s">
        <v>73</v>
      </c>
      <c r="H48" s="167" t="s">
        <v>42</v>
      </c>
      <c r="I48" s="81">
        <v>377</v>
      </c>
      <c r="J48" s="167">
        <v>140</v>
      </c>
      <c r="K48" s="167">
        <v>111</v>
      </c>
      <c r="L48" s="167">
        <v>2</v>
      </c>
      <c r="M48" s="167">
        <v>2</v>
      </c>
      <c r="N48" s="167">
        <v>3</v>
      </c>
      <c r="O48" s="167">
        <v>0</v>
      </c>
      <c r="P48" s="167">
        <v>0</v>
      </c>
      <c r="Q48" s="167">
        <v>1</v>
      </c>
      <c r="R48" s="167">
        <v>1</v>
      </c>
      <c r="S48" s="167">
        <v>15</v>
      </c>
      <c r="T48" s="167">
        <v>0</v>
      </c>
      <c r="U48" s="168">
        <v>2</v>
      </c>
      <c r="V48" s="168">
        <v>1</v>
      </c>
      <c r="W48" s="167">
        <v>0</v>
      </c>
      <c r="X48" s="167">
        <v>7</v>
      </c>
      <c r="Y48" s="76">
        <f t="shared" si="0"/>
        <v>285</v>
      </c>
    </row>
    <row r="49" spans="1:25" x14ac:dyDescent="0.3">
      <c r="A49" s="14">
        <v>48</v>
      </c>
      <c r="B49" s="15">
        <v>1</v>
      </c>
      <c r="C49" s="30">
        <v>2</v>
      </c>
      <c r="D49" s="8" t="s">
        <v>1410</v>
      </c>
      <c r="E49" s="209" t="s">
        <v>1429</v>
      </c>
      <c r="F49" s="31">
        <v>28</v>
      </c>
      <c r="G49" s="15" t="s">
        <v>73</v>
      </c>
      <c r="H49" s="167" t="s">
        <v>1569</v>
      </c>
      <c r="I49" s="81">
        <v>376</v>
      </c>
      <c r="J49" s="167">
        <v>141</v>
      </c>
      <c r="K49" s="167">
        <v>116</v>
      </c>
      <c r="L49" s="167">
        <v>5</v>
      </c>
      <c r="M49" s="167">
        <v>2</v>
      </c>
      <c r="N49" s="167">
        <v>4</v>
      </c>
      <c r="O49" s="167">
        <v>0</v>
      </c>
      <c r="P49" s="167">
        <v>0</v>
      </c>
      <c r="Q49" s="167">
        <v>0</v>
      </c>
      <c r="R49" s="167">
        <v>0</v>
      </c>
      <c r="S49" s="167">
        <v>21</v>
      </c>
      <c r="T49" s="167">
        <v>0</v>
      </c>
      <c r="U49" s="168">
        <v>1</v>
      </c>
      <c r="V49" s="168">
        <v>1</v>
      </c>
      <c r="W49" s="167">
        <v>0</v>
      </c>
      <c r="X49" s="167">
        <v>12</v>
      </c>
      <c r="Y49" s="76">
        <f t="shared" si="0"/>
        <v>303</v>
      </c>
    </row>
    <row r="50" spans="1:25" x14ac:dyDescent="0.3">
      <c r="A50" s="14">
        <v>49</v>
      </c>
      <c r="B50" s="15">
        <v>1</v>
      </c>
      <c r="C50" s="30">
        <v>2</v>
      </c>
      <c r="D50" s="8" t="s">
        <v>1410</v>
      </c>
      <c r="E50" s="209" t="s">
        <v>1429</v>
      </c>
      <c r="F50" s="31">
        <v>29</v>
      </c>
      <c r="G50" s="15" t="s">
        <v>73</v>
      </c>
      <c r="H50" s="167" t="s">
        <v>42</v>
      </c>
      <c r="I50" s="81">
        <v>546</v>
      </c>
      <c r="J50" s="167">
        <v>197</v>
      </c>
      <c r="K50" s="167">
        <v>162</v>
      </c>
      <c r="L50" s="167">
        <v>20</v>
      </c>
      <c r="M50" s="167">
        <v>0</v>
      </c>
      <c r="N50" s="167">
        <v>0</v>
      </c>
      <c r="O50" s="167">
        <v>1</v>
      </c>
      <c r="P50" s="167">
        <v>2</v>
      </c>
      <c r="Q50" s="167">
        <v>2</v>
      </c>
      <c r="R50" s="167">
        <v>0</v>
      </c>
      <c r="S50" s="167">
        <v>10</v>
      </c>
      <c r="T50" s="167">
        <v>0</v>
      </c>
      <c r="U50" s="168">
        <v>13</v>
      </c>
      <c r="V50" s="168">
        <v>0</v>
      </c>
      <c r="W50" s="167">
        <v>0</v>
      </c>
      <c r="X50" s="167">
        <v>8</v>
      </c>
      <c r="Y50" s="76">
        <f t="shared" si="0"/>
        <v>415</v>
      </c>
    </row>
    <row r="51" spans="1:25" x14ac:dyDescent="0.3">
      <c r="A51" s="14">
        <v>50</v>
      </c>
      <c r="B51" s="15">
        <v>1</v>
      </c>
      <c r="C51" s="30">
        <v>2</v>
      </c>
      <c r="D51" s="8" t="s">
        <v>1410</v>
      </c>
      <c r="E51" s="209" t="s">
        <v>1430</v>
      </c>
      <c r="F51" s="31">
        <v>29</v>
      </c>
      <c r="G51" s="15" t="s">
        <v>73</v>
      </c>
      <c r="H51" s="167" t="s">
        <v>1569</v>
      </c>
      <c r="I51" s="81">
        <v>546</v>
      </c>
      <c r="J51" s="167">
        <v>230</v>
      </c>
      <c r="K51" s="167">
        <v>162</v>
      </c>
      <c r="L51" s="167">
        <v>11</v>
      </c>
      <c r="M51" s="167">
        <v>2</v>
      </c>
      <c r="N51" s="167">
        <v>2</v>
      </c>
      <c r="O51" s="167">
        <v>2</v>
      </c>
      <c r="P51" s="167">
        <v>1</v>
      </c>
      <c r="Q51" s="167">
        <v>0</v>
      </c>
      <c r="R51" s="167">
        <v>0</v>
      </c>
      <c r="S51" s="167">
        <v>7</v>
      </c>
      <c r="T51" s="167">
        <v>0</v>
      </c>
      <c r="U51" s="168">
        <v>3</v>
      </c>
      <c r="V51" s="168">
        <v>5</v>
      </c>
      <c r="W51" s="167">
        <v>0</v>
      </c>
      <c r="X51" s="167">
        <v>8</v>
      </c>
      <c r="Y51" s="76">
        <f t="shared" si="0"/>
        <v>433</v>
      </c>
    </row>
    <row r="52" spans="1:25" x14ac:dyDescent="0.3">
      <c r="A52" s="14">
        <v>51</v>
      </c>
      <c r="B52" s="15">
        <v>1</v>
      </c>
      <c r="C52" s="30">
        <v>2</v>
      </c>
      <c r="D52" s="8" t="s">
        <v>1410</v>
      </c>
      <c r="E52" s="209" t="s">
        <v>1430</v>
      </c>
      <c r="F52" s="31">
        <v>30</v>
      </c>
      <c r="G52" s="15" t="s">
        <v>73</v>
      </c>
      <c r="H52" s="167" t="s">
        <v>42</v>
      </c>
      <c r="I52" s="81">
        <v>393</v>
      </c>
      <c r="J52" s="171">
        <v>153</v>
      </c>
      <c r="K52" s="171">
        <v>111</v>
      </c>
      <c r="L52" s="171">
        <v>14</v>
      </c>
      <c r="M52" s="171">
        <v>2</v>
      </c>
      <c r="N52" s="171">
        <v>3</v>
      </c>
      <c r="O52" s="171">
        <v>0</v>
      </c>
      <c r="P52" s="171">
        <v>0</v>
      </c>
      <c r="Q52" s="171">
        <v>1</v>
      </c>
      <c r="R52" s="171">
        <v>0</v>
      </c>
      <c r="S52" s="171">
        <v>8</v>
      </c>
      <c r="T52" s="171">
        <v>0</v>
      </c>
      <c r="U52" s="172">
        <v>14</v>
      </c>
      <c r="V52" s="172">
        <v>6</v>
      </c>
      <c r="W52" s="171">
        <v>0</v>
      </c>
      <c r="X52" s="171">
        <v>4</v>
      </c>
      <c r="Y52" s="76">
        <f t="shared" si="0"/>
        <v>316</v>
      </c>
    </row>
    <row r="53" spans="1:25" x14ac:dyDescent="0.3">
      <c r="A53" s="14">
        <v>52</v>
      </c>
      <c r="B53" s="15">
        <v>1</v>
      </c>
      <c r="C53" s="30">
        <v>2</v>
      </c>
      <c r="D53" s="8" t="s">
        <v>1410</v>
      </c>
      <c r="E53" s="209" t="s">
        <v>1431</v>
      </c>
      <c r="F53" s="31">
        <v>30</v>
      </c>
      <c r="G53" s="15" t="s">
        <v>73</v>
      </c>
      <c r="H53" s="167" t="s">
        <v>1569</v>
      </c>
      <c r="I53" s="81">
        <v>393</v>
      </c>
      <c r="J53" s="167">
        <v>124</v>
      </c>
      <c r="K53" s="167">
        <v>113</v>
      </c>
      <c r="L53" s="167">
        <v>17</v>
      </c>
      <c r="M53" s="167">
        <v>8</v>
      </c>
      <c r="N53" s="167">
        <v>2</v>
      </c>
      <c r="O53" s="167">
        <v>2</v>
      </c>
      <c r="P53" s="167">
        <v>3</v>
      </c>
      <c r="Q53" s="167">
        <v>1</v>
      </c>
      <c r="R53" s="167">
        <v>1</v>
      </c>
      <c r="S53" s="167">
        <v>9</v>
      </c>
      <c r="T53" s="167">
        <v>0</v>
      </c>
      <c r="U53" s="168">
        <v>9</v>
      </c>
      <c r="V53" s="168">
        <v>4</v>
      </c>
      <c r="W53" s="167">
        <v>0</v>
      </c>
      <c r="X53" s="167">
        <v>9</v>
      </c>
      <c r="Y53" s="76">
        <f t="shared" si="0"/>
        <v>302</v>
      </c>
    </row>
    <row r="54" spans="1:25" x14ac:dyDescent="0.3">
      <c r="A54" s="14">
        <v>53</v>
      </c>
      <c r="B54" s="15">
        <v>1</v>
      </c>
      <c r="C54" s="30">
        <v>2</v>
      </c>
      <c r="D54" s="8" t="s">
        <v>1410</v>
      </c>
      <c r="E54" s="209" t="s">
        <v>1431</v>
      </c>
      <c r="F54" s="31">
        <v>31</v>
      </c>
      <c r="G54" s="15" t="s">
        <v>73</v>
      </c>
      <c r="H54" s="167" t="s">
        <v>42</v>
      </c>
      <c r="I54" s="81">
        <v>592</v>
      </c>
      <c r="J54" s="167">
        <v>208</v>
      </c>
      <c r="K54" s="167">
        <v>197</v>
      </c>
      <c r="L54" s="167">
        <v>7</v>
      </c>
      <c r="M54" s="167">
        <v>3</v>
      </c>
      <c r="N54" s="167">
        <v>3</v>
      </c>
      <c r="O54" s="167">
        <v>3</v>
      </c>
      <c r="P54" s="167">
        <v>1</v>
      </c>
      <c r="Q54" s="167">
        <v>3</v>
      </c>
      <c r="R54" s="167">
        <v>1</v>
      </c>
      <c r="S54" s="167">
        <v>15</v>
      </c>
      <c r="T54" s="167">
        <v>0</v>
      </c>
      <c r="U54" s="168">
        <v>11</v>
      </c>
      <c r="V54" s="168">
        <v>5</v>
      </c>
      <c r="W54" s="167">
        <v>0</v>
      </c>
      <c r="X54" s="167">
        <v>11</v>
      </c>
      <c r="Y54" s="76">
        <f t="shared" si="0"/>
        <v>468</v>
      </c>
    </row>
    <row r="55" spans="1:25" x14ac:dyDescent="0.3">
      <c r="A55" s="14">
        <v>54</v>
      </c>
      <c r="B55" s="15">
        <v>1</v>
      </c>
      <c r="C55" s="30">
        <v>2</v>
      </c>
      <c r="D55" s="8" t="s">
        <v>1410</v>
      </c>
      <c r="E55" s="209" t="s">
        <v>1431</v>
      </c>
      <c r="F55" s="31">
        <v>31</v>
      </c>
      <c r="G55" s="15" t="s">
        <v>73</v>
      </c>
      <c r="H55" s="167" t="s">
        <v>1569</v>
      </c>
      <c r="I55" s="81">
        <v>591</v>
      </c>
      <c r="J55" s="167">
        <v>217</v>
      </c>
      <c r="K55" s="167">
        <v>169</v>
      </c>
      <c r="L55" s="167">
        <v>8</v>
      </c>
      <c r="M55" s="167">
        <v>4</v>
      </c>
      <c r="N55" s="167">
        <v>3</v>
      </c>
      <c r="O55" s="167">
        <v>1</v>
      </c>
      <c r="P55" s="167">
        <v>2</v>
      </c>
      <c r="Q55" s="167">
        <v>2</v>
      </c>
      <c r="R55" s="167">
        <v>1</v>
      </c>
      <c r="S55" s="167">
        <v>18</v>
      </c>
      <c r="T55" s="167">
        <v>0</v>
      </c>
      <c r="U55" s="168">
        <v>11</v>
      </c>
      <c r="V55" s="168">
        <v>4</v>
      </c>
      <c r="W55" s="167">
        <v>0</v>
      </c>
      <c r="X55" s="167">
        <v>11</v>
      </c>
      <c r="Y55" s="76">
        <f t="shared" si="0"/>
        <v>451</v>
      </c>
    </row>
    <row r="56" spans="1:25" x14ac:dyDescent="0.3">
      <c r="A56" s="14">
        <v>55</v>
      </c>
      <c r="B56" s="15">
        <v>1</v>
      </c>
      <c r="C56" s="30">
        <v>2</v>
      </c>
      <c r="D56" s="8" t="s">
        <v>1410</v>
      </c>
      <c r="E56" s="209" t="s">
        <v>1432</v>
      </c>
      <c r="F56" s="31">
        <v>31</v>
      </c>
      <c r="G56" s="15" t="s">
        <v>73</v>
      </c>
      <c r="H56" s="167" t="s">
        <v>1571</v>
      </c>
      <c r="I56" s="81">
        <v>591</v>
      </c>
      <c r="J56" s="171">
        <v>216</v>
      </c>
      <c r="K56" s="171">
        <v>167</v>
      </c>
      <c r="L56" s="171">
        <v>5</v>
      </c>
      <c r="M56" s="171">
        <v>5</v>
      </c>
      <c r="N56" s="171">
        <v>0</v>
      </c>
      <c r="O56" s="171">
        <v>1</v>
      </c>
      <c r="P56" s="171">
        <v>0</v>
      </c>
      <c r="Q56" s="171">
        <v>4</v>
      </c>
      <c r="R56" s="171">
        <v>0</v>
      </c>
      <c r="S56" s="171">
        <v>24</v>
      </c>
      <c r="T56" s="171">
        <v>0</v>
      </c>
      <c r="U56" s="172">
        <v>9</v>
      </c>
      <c r="V56" s="172">
        <v>1</v>
      </c>
      <c r="W56" s="171">
        <v>0</v>
      </c>
      <c r="X56" s="171">
        <v>12</v>
      </c>
      <c r="Y56" s="76">
        <f t="shared" si="0"/>
        <v>444</v>
      </c>
    </row>
    <row r="57" spans="1:25" x14ac:dyDescent="0.3">
      <c r="A57" s="14">
        <v>56</v>
      </c>
      <c r="B57" s="15">
        <v>1</v>
      </c>
      <c r="C57" s="30">
        <v>2</v>
      </c>
      <c r="D57" s="8" t="s">
        <v>1410</v>
      </c>
      <c r="E57" s="209" t="s">
        <v>1433</v>
      </c>
      <c r="F57" s="31">
        <v>32</v>
      </c>
      <c r="G57" s="15" t="s">
        <v>73</v>
      </c>
      <c r="H57" s="167" t="s">
        <v>42</v>
      </c>
      <c r="I57" s="81">
        <v>385</v>
      </c>
      <c r="J57" s="167">
        <v>163</v>
      </c>
      <c r="K57" s="167">
        <v>137</v>
      </c>
      <c r="L57" s="167">
        <v>3</v>
      </c>
      <c r="M57" s="167">
        <v>2</v>
      </c>
      <c r="N57" s="167">
        <v>3</v>
      </c>
      <c r="O57" s="167">
        <v>0</v>
      </c>
      <c r="P57" s="167">
        <v>0</v>
      </c>
      <c r="Q57" s="167">
        <v>3</v>
      </c>
      <c r="R57" s="167">
        <v>0</v>
      </c>
      <c r="S57" s="167">
        <v>4</v>
      </c>
      <c r="T57" s="167">
        <v>0</v>
      </c>
      <c r="U57" s="168">
        <v>0</v>
      </c>
      <c r="V57" s="168">
        <v>0</v>
      </c>
      <c r="W57" s="167">
        <v>0</v>
      </c>
      <c r="X57" s="167">
        <v>9</v>
      </c>
      <c r="Y57" s="76">
        <f t="shared" si="0"/>
        <v>324</v>
      </c>
    </row>
    <row r="58" spans="1:25" x14ac:dyDescent="0.3">
      <c r="A58" s="14">
        <v>57</v>
      </c>
      <c r="B58" s="15">
        <v>1</v>
      </c>
      <c r="C58" s="30">
        <v>2</v>
      </c>
      <c r="D58" s="8" t="s">
        <v>1410</v>
      </c>
      <c r="E58" s="209" t="s">
        <v>1433</v>
      </c>
      <c r="F58" s="31">
        <v>33</v>
      </c>
      <c r="G58" s="15" t="s">
        <v>73</v>
      </c>
      <c r="H58" s="167" t="s">
        <v>42</v>
      </c>
      <c r="I58" s="81">
        <v>407</v>
      </c>
      <c r="J58" s="167">
        <v>103</v>
      </c>
      <c r="K58" s="167">
        <v>186</v>
      </c>
      <c r="L58" s="167">
        <v>6</v>
      </c>
      <c r="M58" s="167">
        <v>8</v>
      </c>
      <c r="N58" s="167">
        <v>9</v>
      </c>
      <c r="O58" s="167">
        <v>1</v>
      </c>
      <c r="P58" s="167">
        <v>0</v>
      </c>
      <c r="Q58" s="167">
        <v>0</v>
      </c>
      <c r="R58" s="167">
        <v>2</v>
      </c>
      <c r="S58" s="167">
        <v>7</v>
      </c>
      <c r="T58" s="167">
        <v>0</v>
      </c>
      <c r="U58" s="168">
        <v>5</v>
      </c>
      <c r="V58" s="168">
        <v>0</v>
      </c>
      <c r="W58" s="167">
        <v>0</v>
      </c>
      <c r="X58" s="167">
        <v>5</v>
      </c>
      <c r="Y58" s="76">
        <f t="shared" si="0"/>
        <v>332</v>
      </c>
    </row>
    <row r="59" spans="1:25" x14ac:dyDescent="0.3">
      <c r="A59" s="14">
        <v>58</v>
      </c>
      <c r="B59" s="15">
        <v>1</v>
      </c>
      <c r="C59" s="30">
        <v>2</v>
      </c>
      <c r="D59" s="8" t="s">
        <v>1410</v>
      </c>
      <c r="E59" s="209" t="s">
        <v>1434</v>
      </c>
      <c r="F59" s="31">
        <v>33</v>
      </c>
      <c r="G59" s="15" t="s">
        <v>73</v>
      </c>
      <c r="H59" s="167" t="s">
        <v>1569</v>
      </c>
      <c r="I59" s="81">
        <v>406</v>
      </c>
      <c r="J59" s="171">
        <v>91</v>
      </c>
      <c r="K59" s="171">
        <v>202</v>
      </c>
      <c r="L59" s="171">
        <v>7</v>
      </c>
      <c r="M59" s="171">
        <v>4</v>
      </c>
      <c r="N59" s="171">
        <v>4</v>
      </c>
      <c r="O59" s="171">
        <v>0</v>
      </c>
      <c r="P59" s="171">
        <v>1</v>
      </c>
      <c r="Q59" s="171">
        <v>1</v>
      </c>
      <c r="R59" s="171">
        <v>0</v>
      </c>
      <c r="S59" s="171">
        <v>12</v>
      </c>
      <c r="T59" s="171">
        <v>0</v>
      </c>
      <c r="U59" s="172">
        <v>0</v>
      </c>
      <c r="V59" s="172">
        <v>5</v>
      </c>
      <c r="W59" s="171">
        <v>0</v>
      </c>
      <c r="X59" s="171">
        <v>7</v>
      </c>
      <c r="Y59" s="76">
        <f t="shared" si="0"/>
        <v>334</v>
      </c>
    </row>
    <row r="60" spans="1:25" x14ac:dyDescent="0.3">
      <c r="A60" s="14">
        <v>59</v>
      </c>
      <c r="B60" s="15">
        <v>1</v>
      </c>
      <c r="C60" s="30">
        <v>2</v>
      </c>
      <c r="D60" s="8" t="s">
        <v>1410</v>
      </c>
      <c r="E60" s="209" t="s">
        <v>1435</v>
      </c>
      <c r="F60" s="31">
        <v>33</v>
      </c>
      <c r="G60" s="15" t="s">
        <v>73</v>
      </c>
      <c r="H60" s="264" t="s">
        <v>1573</v>
      </c>
      <c r="I60" s="81">
        <v>456</v>
      </c>
      <c r="J60" s="167">
        <v>128</v>
      </c>
      <c r="K60" s="167">
        <v>219</v>
      </c>
      <c r="L60" s="167">
        <v>4</v>
      </c>
      <c r="M60" s="167">
        <v>1</v>
      </c>
      <c r="N60" s="167">
        <v>3</v>
      </c>
      <c r="O60" s="167">
        <v>1</v>
      </c>
      <c r="P60" s="167">
        <v>0</v>
      </c>
      <c r="Q60" s="167">
        <v>1</v>
      </c>
      <c r="R60" s="167">
        <v>0</v>
      </c>
      <c r="S60" s="167">
        <v>5</v>
      </c>
      <c r="T60" s="167">
        <v>0</v>
      </c>
      <c r="U60" s="168">
        <v>9</v>
      </c>
      <c r="V60" s="168">
        <v>5</v>
      </c>
      <c r="W60" s="167">
        <v>0</v>
      </c>
      <c r="X60" s="167">
        <v>5</v>
      </c>
      <c r="Y60" s="76">
        <f t="shared" si="0"/>
        <v>381</v>
      </c>
    </row>
    <row r="61" spans="1:25" x14ac:dyDescent="0.3">
      <c r="A61" s="14">
        <v>60</v>
      </c>
      <c r="B61" s="15">
        <v>1</v>
      </c>
      <c r="C61" s="30">
        <v>2</v>
      </c>
      <c r="D61" s="8" t="s">
        <v>1410</v>
      </c>
      <c r="E61" s="209" t="s">
        <v>1436</v>
      </c>
      <c r="F61" s="31">
        <v>34</v>
      </c>
      <c r="G61" s="15" t="s">
        <v>73</v>
      </c>
      <c r="H61" s="167" t="s">
        <v>42</v>
      </c>
      <c r="I61" s="81">
        <v>494</v>
      </c>
      <c r="J61" s="167">
        <v>125</v>
      </c>
      <c r="K61" s="167">
        <v>210</v>
      </c>
      <c r="L61" s="167">
        <v>15</v>
      </c>
      <c r="M61" s="167">
        <v>4</v>
      </c>
      <c r="N61" s="167">
        <v>15</v>
      </c>
      <c r="O61" s="167">
        <v>1</v>
      </c>
      <c r="P61" s="167">
        <v>0</v>
      </c>
      <c r="Q61" s="167">
        <v>4</v>
      </c>
      <c r="R61" s="167">
        <v>0</v>
      </c>
      <c r="S61" s="167">
        <v>30</v>
      </c>
      <c r="T61" s="167">
        <v>0</v>
      </c>
      <c r="U61" s="168">
        <v>1</v>
      </c>
      <c r="V61" s="168">
        <v>2</v>
      </c>
      <c r="W61" s="167">
        <v>0</v>
      </c>
      <c r="X61" s="167">
        <v>9</v>
      </c>
      <c r="Y61" s="76">
        <f t="shared" si="0"/>
        <v>416</v>
      </c>
    </row>
    <row r="62" spans="1:25" x14ac:dyDescent="0.3">
      <c r="A62" s="14">
        <v>61</v>
      </c>
      <c r="B62" s="15">
        <v>1</v>
      </c>
      <c r="C62" s="30">
        <v>2</v>
      </c>
      <c r="D62" s="8" t="s">
        <v>1410</v>
      </c>
      <c r="E62" s="209" t="s">
        <v>1437</v>
      </c>
      <c r="F62" s="31">
        <v>34</v>
      </c>
      <c r="G62" s="15" t="s">
        <v>73</v>
      </c>
      <c r="H62" s="264" t="s">
        <v>1573</v>
      </c>
      <c r="I62" s="81">
        <v>701</v>
      </c>
      <c r="J62" s="167">
        <v>187</v>
      </c>
      <c r="K62" s="167">
        <v>229</v>
      </c>
      <c r="L62" s="167">
        <v>29</v>
      </c>
      <c r="M62" s="167">
        <v>2</v>
      </c>
      <c r="N62" s="167">
        <v>7</v>
      </c>
      <c r="O62" s="167">
        <v>1</v>
      </c>
      <c r="P62" s="167">
        <v>0</v>
      </c>
      <c r="Q62" s="167">
        <v>7</v>
      </c>
      <c r="R62" s="167">
        <v>1</v>
      </c>
      <c r="S62" s="167">
        <v>53</v>
      </c>
      <c r="T62" s="167">
        <v>1</v>
      </c>
      <c r="U62" s="168">
        <v>2</v>
      </c>
      <c r="V62" s="168">
        <v>0</v>
      </c>
      <c r="W62" s="167">
        <v>0</v>
      </c>
      <c r="X62" s="167">
        <v>0</v>
      </c>
      <c r="Y62" s="76">
        <f t="shared" si="0"/>
        <v>519</v>
      </c>
    </row>
    <row r="63" spans="1:25" x14ac:dyDescent="0.3">
      <c r="A63" s="14">
        <v>62</v>
      </c>
      <c r="B63" s="15">
        <v>1</v>
      </c>
      <c r="C63" s="98">
        <v>24</v>
      </c>
      <c r="D63" s="16" t="s">
        <v>1438</v>
      </c>
      <c r="E63" s="209" t="s">
        <v>1437</v>
      </c>
      <c r="F63" s="31">
        <v>134</v>
      </c>
      <c r="G63" s="15" t="s">
        <v>73</v>
      </c>
      <c r="H63" s="167" t="s">
        <v>42</v>
      </c>
      <c r="I63" s="81">
        <v>405</v>
      </c>
      <c r="J63" s="167">
        <v>69</v>
      </c>
      <c r="K63" s="167">
        <v>111</v>
      </c>
      <c r="L63" s="167">
        <v>7</v>
      </c>
      <c r="M63" s="167">
        <v>6</v>
      </c>
      <c r="N63" s="167">
        <v>3</v>
      </c>
      <c r="O63" s="167">
        <v>42</v>
      </c>
      <c r="P63" s="167">
        <v>0</v>
      </c>
      <c r="Q63" s="167">
        <v>1</v>
      </c>
      <c r="R63" s="167">
        <v>8</v>
      </c>
      <c r="S63" s="167">
        <v>33</v>
      </c>
      <c r="T63" s="167">
        <v>1</v>
      </c>
      <c r="U63" s="168">
        <v>2</v>
      </c>
      <c r="V63" s="168">
        <v>3</v>
      </c>
      <c r="W63" s="167">
        <v>0</v>
      </c>
      <c r="X63" s="167">
        <v>13</v>
      </c>
      <c r="Y63" s="76">
        <f t="shared" si="0"/>
        <v>299</v>
      </c>
    </row>
    <row r="64" spans="1:25" x14ac:dyDescent="0.3">
      <c r="A64" s="14">
        <v>63</v>
      </c>
      <c r="B64" s="15">
        <v>1</v>
      </c>
      <c r="C64" s="98">
        <v>24</v>
      </c>
      <c r="D64" s="16" t="s">
        <v>1438</v>
      </c>
      <c r="E64" s="209" t="s">
        <v>1437</v>
      </c>
      <c r="F64" s="31">
        <v>134</v>
      </c>
      <c r="G64" s="15" t="s">
        <v>73</v>
      </c>
      <c r="H64" s="264" t="s">
        <v>1570</v>
      </c>
      <c r="I64" s="81">
        <v>405</v>
      </c>
      <c r="J64" s="171">
        <v>49</v>
      </c>
      <c r="K64" s="171">
        <v>122</v>
      </c>
      <c r="L64" s="171">
        <v>6</v>
      </c>
      <c r="M64" s="171">
        <v>10</v>
      </c>
      <c r="N64" s="171">
        <v>10</v>
      </c>
      <c r="O64" s="171">
        <v>27</v>
      </c>
      <c r="P64" s="171">
        <v>1</v>
      </c>
      <c r="Q64" s="171">
        <v>0</v>
      </c>
      <c r="R64" s="171">
        <v>3</v>
      </c>
      <c r="S64" s="171">
        <v>49</v>
      </c>
      <c r="T64" s="171">
        <v>0</v>
      </c>
      <c r="U64" s="172">
        <v>2</v>
      </c>
      <c r="V64" s="172">
        <v>8</v>
      </c>
      <c r="W64" s="171">
        <v>0</v>
      </c>
      <c r="X64" s="171">
        <v>15</v>
      </c>
      <c r="Y64" s="76">
        <f t="shared" si="0"/>
        <v>302</v>
      </c>
    </row>
    <row r="65" spans="1:25" x14ac:dyDescent="0.3">
      <c r="A65" s="14">
        <v>64</v>
      </c>
      <c r="B65" s="15">
        <v>1</v>
      </c>
      <c r="C65" s="98">
        <v>24</v>
      </c>
      <c r="D65" s="16" t="s">
        <v>1438</v>
      </c>
      <c r="E65" s="209" t="s">
        <v>1437</v>
      </c>
      <c r="F65" s="31">
        <v>135</v>
      </c>
      <c r="G65" s="15" t="s">
        <v>73</v>
      </c>
      <c r="H65" s="167" t="s">
        <v>42</v>
      </c>
      <c r="I65" s="81">
        <v>579</v>
      </c>
      <c r="J65" s="171">
        <v>88</v>
      </c>
      <c r="K65" s="171">
        <v>165</v>
      </c>
      <c r="L65" s="171">
        <v>7</v>
      </c>
      <c r="M65" s="171">
        <v>9</v>
      </c>
      <c r="N65" s="171">
        <v>11</v>
      </c>
      <c r="O65" s="171">
        <v>63</v>
      </c>
      <c r="P65" s="171">
        <v>0</v>
      </c>
      <c r="Q65" s="171">
        <v>6</v>
      </c>
      <c r="R65" s="171">
        <v>10</v>
      </c>
      <c r="S65" s="171">
        <v>38</v>
      </c>
      <c r="T65" s="171">
        <v>0</v>
      </c>
      <c r="U65" s="172">
        <v>1</v>
      </c>
      <c r="V65" s="172">
        <v>10</v>
      </c>
      <c r="W65" s="171">
        <v>0</v>
      </c>
      <c r="X65" s="171">
        <v>24</v>
      </c>
      <c r="Y65" s="76">
        <f t="shared" si="0"/>
        <v>432</v>
      </c>
    </row>
    <row r="66" spans="1:25" x14ac:dyDescent="0.3">
      <c r="A66" s="14">
        <v>65</v>
      </c>
      <c r="B66" s="15">
        <v>1</v>
      </c>
      <c r="C66" s="98">
        <v>24</v>
      </c>
      <c r="D66" s="16" t="s">
        <v>1438</v>
      </c>
      <c r="E66" s="209" t="s">
        <v>1437</v>
      </c>
      <c r="F66" s="31">
        <v>135</v>
      </c>
      <c r="G66" s="15" t="s">
        <v>73</v>
      </c>
      <c r="H66" s="167" t="s">
        <v>1569</v>
      </c>
      <c r="I66" s="81">
        <v>579</v>
      </c>
      <c r="J66" s="167">
        <v>89</v>
      </c>
      <c r="K66" s="167">
        <v>168</v>
      </c>
      <c r="L66" s="167">
        <v>12</v>
      </c>
      <c r="M66" s="167">
        <v>7</v>
      </c>
      <c r="N66" s="167">
        <v>18</v>
      </c>
      <c r="O66" s="167">
        <v>60</v>
      </c>
      <c r="P66" s="167">
        <v>0</v>
      </c>
      <c r="Q66" s="167">
        <v>1</v>
      </c>
      <c r="R66" s="167">
        <v>12</v>
      </c>
      <c r="S66" s="167">
        <v>35</v>
      </c>
      <c r="T66" s="167">
        <v>3</v>
      </c>
      <c r="U66" s="168">
        <v>1</v>
      </c>
      <c r="V66" s="168">
        <v>9</v>
      </c>
      <c r="W66" s="167">
        <v>0</v>
      </c>
      <c r="X66" s="167">
        <v>16</v>
      </c>
      <c r="Y66" s="76">
        <f t="shared" ref="Y66:Y129" si="1">SUM(J66:X66)</f>
        <v>431</v>
      </c>
    </row>
    <row r="67" spans="1:25" x14ac:dyDescent="0.3">
      <c r="A67" s="14">
        <v>66</v>
      </c>
      <c r="B67" s="15">
        <v>1</v>
      </c>
      <c r="C67" s="98">
        <v>24</v>
      </c>
      <c r="D67" s="16" t="s">
        <v>1438</v>
      </c>
      <c r="E67" s="209" t="s">
        <v>1437</v>
      </c>
      <c r="F67" s="31">
        <v>135</v>
      </c>
      <c r="G67" s="15" t="s">
        <v>73</v>
      </c>
      <c r="H67" s="167" t="s">
        <v>1571</v>
      </c>
      <c r="I67" s="81">
        <v>578</v>
      </c>
      <c r="J67" s="171">
        <v>86</v>
      </c>
      <c r="K67" s="171">
        <v>167</v>
      </c>
      <c r="L67" s="171">
        <v>10</v>
      </c>
      <c r="M67" s="171">
        <v>14</v>
      </c>
      <c r="N67" s="171">
        <v>6</v>
      </c>
      <c r="O67" s="171">
        <v>58</v>
      </c>
      <c r="P67" s="171">
        <v>0</v>
      </c>
      <c r="Q67" s="171">
        <v>9</v>
      </c>
      <c r="R67" s="171">
        <v>11</v>
      </c>
      <c r="S67" s="171">
        <v>22</v>
      </c>
      <c r="T67" s="171">
        <v>3</v>
      </c>
      <c r="U67" s="172">
        <v>6</v>
      </c>
      <c r="V67" s="172">
        <v>19</v>
      </c>
      <c r="W67" s="171">
        <v>0</v>
      </c>
      <c r="X67" s="171">
        <v>23</v>
      </c>
      <c r="Y67" s="76">
        <f t="shared" si="1"/>
        <v>434</v>
      </c>
    </row>
    <row r="68" spans="1:25" x14ac:dyDescent="0.3">
      <c r="A68" s="14">
        <v>67</v>
      </c>
      <c r="B68" s="15">
        <v>1</v>
      </c>
      <c r="C68" s="98">
        <v>24</v>
      </c>
      <c r="D68" s="16" t="s">
        <v>1438</v>
      </c>
      <c r="E68" s="209" t="s">
        <v>1437</v>
      </c>
      <c r="F68" s="31">
        <v>136</v>
      </c>
      <c r="G68" s="15" t="s">
        <v>73</v>
      </c>
      <c r="H68" s="167" t="s">
        <v>42</v>
      </c>
      <c r="I68" s="81">
        <v>575</v>
      </c>
      <c r="J68" s="171">
        <v>80</v>
      </c>
      <c r="K68" s="171">
        <v>131</v>
      </c>
      <c r="L68" s="171">
        <v>14</v>
      </c>
      <c r="M68" s="171">
        <v>8</v>
      </c>
      <c r="N68" s="171">
        <v>11</v>
      </c>
      <c r="O68" s="171">
        <v>94</v>
      </c>
      <c r="P68" s="171">
        <v>1</v>
      </c>
      <c r="Q68" s="171">
        <v>5</v>
      </c>
      <c r="R68" s="171">
        <v>6</v>
      </c>
      <c r="S68" s="171">
        <v>47</v>
      </c>
      <c r="T68" s="171">
        <v>0</v>
      </c>
      <c r="U68" s="172">
        <v>4</v>
      </c>
      <c r="V68" s="172">
        <v>5</v>
      </c>
      <c r="W68" s="171">
        <v>0</v>
      </c>
      <c r="X68" s="171">
        <v>12</v>
      </c>
      <c r="Y68" s="76">
        <f t="shared" si="1"/>
        <v>418</v>
      </c>
    </row>
    <row r="69" spans="1:25" x14ac:dyDescent="0.3">
      <c r="A69" s="14">
        <v>68</v>
      </c>
      <c r="B69" s="15">
        <v>1</v>
      </c>
      <c r="C69" s="98">
        <v>24</v>
      </c>
      <c r="D69" s="16" t="s">
        <v>1438</v>
      </c>
      <c r="E69" s="209" t="s">
        <v>1437</v>
      </c>
      <c r="F69" s="31">
        <v>136</v>
      </c>
      <c r="G69" s="15" t="s">
        <v>73</v>
      </c>
      <c r="H69" s="167" t="s">
        <v>1569</v>
      </c>
      <c r="I69" s="81">
        <v>574</v>
      </c>
      <c r="J69" s="171">
        <v>104</v>
      </c>
      <c r="K69" s="171">
        <v>114</v>
      </c>
      <c r="L69" s="171">
        <v>12</v>
      </c>
      <c r="M69" s="171">
        <v>15</v>
      </c>
      <c r="N69" s="171">
        <v>13</v>
      </c>
      <c r="O69" s="171">
        <v>70</v>
      </c>
      <c r="P69" s="171">
        <v>2</v>
      </c>
      <c r="Q69" s="171">
        <v>5</v>
      </c>
      <c r="R69" s="171">
        <v>4</v>
      </c>
      <c r="S69" s="171">
        <v>42</v>
      </c>
      <c r="T69" s="171">
        <v>1</v>
      </c>
      <c r="U69" s="172">
        <v>7</v>
      </c>
      <c r="V69" s="172">
        <v>10</v>
      </c>
      <c r="W69" s="171">
        <v>0</v>
      </c>
      <c r="X69" s="171">
        <v>14</v>
      </c>
      <c r="Y69" s="76">
        <f t="shared" si="1"/>
        <v>413</v>
      </c>
    </row>
    <row r="70" spans="1:25" x14ac:dyDescent="0.3">
      <c r="A70" s="14">
        <v>69</v>
      </c>
      <c r="B70" s="15">
        <v>1</v>
      </c>
      <c r="C70" s="98">
        <v>24</v>
      </c>
      <c r="D70" s="16" t="s">
        <v>1438</v>
      </c>
      <c r="E70" s="209" t="s">
        <v>1439</v>
      </c>
      <c r="F70" s="31">
        <v>136</v>
      </c>
      <c r="G70" s="15" t="s">
        <v>73</v>
      </c>
      <c r="H70" s="167" t="s">
        <v>1571</v>
      </c>
      <c r="I70" s="81">
        <v>574</v>
      </c>
      <c r="J70" s="171">
        <v>72</v>
      </c>
      <c r="K70" s="171">
        <v>133</v>
      </c>
      <c r="L70" s="171">
        <v>12</v>
      </c>
      <c r="M70" s="171">
        <v>10</v>
      </c>
      <c r="N70" s="171">
        <v>10</v>
      </c>
      <c r="O70" s="171">
        <v>85</v>
      </c>
      <c r="P70" s="171">
        <v>2</v>
      </c>
      <c r="Q70" s="171">
        <v>6</v>
      </c>
      <c r="R70" s="171">
        <v>3</v>
      </c>
      <c r="S70" s="171">
        <v>27</v>
      </c>
      <c r="T70" s="171">
        <v>2</v>
      </c>
      <c r="U70" s="172">
        <v>0</v>
      </c>
      <c r="V70" s="172">
        <v>12</v>
      </c>
      <c r="W70" s="171">
        <v>0</v>
      </c>
      <c r="X70" s="171">
        <v>19</v>
      </c>
      <c r="Y70" s="76">
        <f t="shared" si="1"/>
        <v>393</v>
      </c>
    </row>
    <row r="71" spans="1:25" x14ac:dyDescent="0.3">
      <c r="A71" s="14">
        <v>70</v>
      </c>
      <c r="B71" s="15">
        <v>1</v>
      </c>
      <c r="C71" s="98">
        <v>24</v>
      </c>
      <c r="D71" s="16" t="s">
        <v>1438</v>
      </c>
      <c r="E71" s="209" t="s">
        <v>1440</v>
      </c>
      <c r="F71" s="31">
        <v>137</v>
      </c>
      <c r="G71" s="15" t="s">
        <v>73</v>
      </c>
      <c r="H71" s="167" t="s">
        <v>42</v>
      </c>
      <c r="I71" s="81">
        <v>612</v>
      </c>
      <c r="J71" s="171">
        <v>60</v>
      </c>
      <c r="K71" s="171">
        <v>267</v>
      </c>
      <c r="L71" s="171">
        <v>20</v>
      </c>
      <c r="M71" s="171">
        <v>20</v>
      </c>
      <c r="N71" s="171">
        <v>3</v>
      </c>
      <c r="O71" s="171">
        <v>24</v>
      </c>
      <c r="P71" s="171">
        <v>0</v>
      </c>
      <c r="Q71" s="171">
        <v>2</v>
      </c>
      <c r="R71" s="171">
        <v>2</v>
      </c>
      <c r="S71" s="171">
        <v>37</v>
      </c>
      <c r="T71" s="171">
        <v>0</v>
      </c>
      <c r="U71" s="172">
        <v>2</v>
      </c>
      <c r="V71" s="172">
        <v>23</v>
      </c>
      <c r="W71" s="171">
        <v>0</v>
      </c>
      <c r="X71" s="171">
        <v>12</v>
      </c>
      <c r="Y71" s="76">
        <f t="shared" si="1"/>
        <v>472</v>
      </c>
    </row>
    <row r="72" spans="1:25" x14ac:dyDescent="0.3">
      <c r="A72" s="14">
        <v>71</v>
      </c>
      <c r="B72" s="15">
        <v>1</v>
      </c>
      <c r="C72" s="98">
        <v>24</v>
      </c>
      <c r="D72" s="16" t="s">
        <v>1438</v>
      </c>
      <c r="E72" s="209" t="s">
        <v>1441</v>
      </c>
      <c r="F72" s="31">
        <v>138</v>
      </c>
      <c r="G72" s="15" t="s">
        <v>73</v>
      </c>
      <c r="H72" s="167" t="s">
        <v>42</v>
      </c>
      <c r="I72" s="81">
        <v>658</v>
      </c>
      <c r="J72" s="171">
        <v>62</v>
      </c>
      <c r="K72" s="171">
        <v>280</v>
      </c>
      <c r="L72" s="171">
        <v>11</v>
      </c>
      <c r="M72" s="171">
        <v>15</v>
      </c>
      <c r="N72" s="171">
        <v>8</v>
      </c>
      <c r="O72" s="171">
        <v>22</v>
      </c>
      <c r="P72" s="171">
        <v>1</v>
      </c>
      <c r="Q72" s="171">
        <v>2</v>
      </c>
      <c r="R72" s="171">
        <v>8</v>
      </c>
      <c r="S72" s="171">
        <v>59</v>
      </c>
      <c r="T72" s="171">
        <v>1</v>
      </c>
      <c r="U72" s="172">
        <v>4</v>
      </c>
      <c r="V72" s="172">
        <v>22</v>
      </c>
      <c r="W72" s="171">
        <v>0</v>
      </c>
      <c r="X72" s="171">
        <v>12</v>
      </c>
      <c r="Y72" s="76">
        <f t="shared" si="1"/>
        <v>507</v>
      </c>
    </row>
    <row r="73" spans="1:25" x14ac:dyDescent="0.3">
      <c r="A73" s="14">
        <v>72</v>
      </c>
      <c r="B73" s="15">
        <v>1</v>
      </c>
      <c r="C73" s="98">
        <v>24</v>
      </c>
      <c r="D73" s="16" t="s">
        <v>1438</v>
      </c>
      <c r="E73" s="209" t="s">
        <v>1441</v>
      </c>
      <c r="F73" s="31">
        <v>139</v>
      </c>
      <c r="G73" s="15" t="s">
        <v>73</v>
      </c>
      <c r="H73" s="167" t="s">
        <v>42</v>
      </c>
      <c r="I73" s="81">
        <v>633</v>
      </c>
      <c r="J73" s="167">
        <v>30</v>
      </c>
      <c r="K73" s="167">
        <v>212</v>
      </c>
      <c r="L73" s="167">
        <v>11</v>
      </c>
      <c r="M73" s="167">
        <v>10</v>
      </c>
      <c r="N73" s="167">
        <v>3</v>
      </c>
      <c r="O73" s="167">
        <v>61</v>
      </c>
      <c r="P73" s="167">
        <v>0</v>
      </c>
      <c r="Q73" s="167">
        <v>5</v>
      </c>
      <c r="R73" s="167">
        <v>31</v>
      </c>
      <c r="S73" s="167">
        <v>57</v>
      </c>
      <c r="T73" s="167">
        <v>2</v>
      </c>
      <c r="U73" s="168">
        <v>1</v>
      </c>
      <c r="V73" s="168">
        <v>16</v>
      </c>
      <c r="W73" s="167">
        <v>0</v>
      </c>
      <c r="X73" s="167">
        <v>13</v>
      </c>
      <c r="Y73" s="76">
        <f t="shared" si="1"/>
        <v>452</v>
      </c>
    </row>
    <row r="74" spans="1:25" x14ac:dyDescent="0.3">
      <c r="A74" s="14">
        <v>73</v>
      </c>
      <c r="B74" s="15">
        <v>1</v>
      </c>
      <c r="C74" s="98">
        <v>24</v>
      </c>
      <c r="D74" s="16" t="s">
        <v>1438</v>
      </c>
      <c r="E74" s="209" t="s">
        <v>1442</v>
      </c>
      <c r="F74" s="31">
        <v>139</v>
      </c>
      <c r="G74" s="15" t="s">
        <v>73</v>
      </c>
      <c r="H74" s="167" t="s">
        <v>1569</v>
      </c>
      <c r="I74" s="81">
        <v>632</v>
      </c>
      <c r="J74" s="167">
        <v>33</v>
      </c>
      <c r="K74" s="167">
        <v>239</v>
      </c>
      <c r="L74" s="167">
        <v>9</v>
      </c>
      <c r="M74" s="167">
        <v>12</v>
      </c>
      <c r="N74" s="167">
        <v>5</v>
      </c>
      <c r="O74" s="167">
        <v>55</v>
      </c>
      <c r="P74" s="167">
        <v>0</v>
      </c>
      <c r="Q74" s="167">
        <v>6</v>
      </c>
      <c r="R74" s="167">
        <v>21</v>
      </c>
      <c r="S74" s="167">
        <v>57</v>
      </c>
      <c r="T74" s="167">
        <v>1</v>
      </c>
      <c r="U74" s="168">
        <v>0</v>
      </c>
      <c r="V74" s="168">
        <v>17</v>
      </c>
      <c r="W74" s="167">
        <v>0</v>
      </c>
      <c r="X74" s="167">
        <v>13</v>
      </c>
      <c r="Y74" s="76">
        <f t="shared" si="1"/>
        <v>468</v>
      </c>
    </row>
    <row r="75" spans="1:25" x14ac:dyDescent="0.3">
      <c r="A75" s="14">
        <v>74</v>
      </c>
      <c r="B75" s="15">
        <v>1</v>
      </c>
      <c r="C75" s="98">
        <v>24</v>
      </c>
      <c r="D75" s="16" t="s">
        <v>1438</v>
      </c>
      <c r="E75" s="209" t="s">
        <v>1443</v>
      </c>
      <c r="F75" s="31">
        <v>140</v>
      </c>
      <c r="G75" s="15" t="s">
        <v>73</v>
      </c>
      <c r="H75" s="167" t="s">
        <v>42</v>
      </c>
      <c r="I75" s="81">
        <v>474</v>
      </c>
      <c r="J75" s="171">
        <v>40</v>
      </c>
      <c r="K75" s="171">
        <v>188</v>
      </c>
      <c r="L75" s="171">
        <v>4</v>
      </c>
      <c r="M75" s="171">
        <v>28</v>
      </c>
      <c r="N75" s="171">
        <v>5</v>
      </c>
      <c r="O75" s="171">
        <v>47</v>
      </c>
      <c r="P75" s="171">
        <v>0</v>
      </c>
      <c r="Q75" s="171">
        <v>6</v>
      </c>
      <c r="R75" s="171">
        <v>18</v>
      </c>
      <c r="S75" s="171">
        <v>17</v>
      </c>
      <c r="T75" s="171">
        <v>1</v>
      </c>
      <c r="U75" s="172">
        <v>0</v>
      </c>
      <c r="V75" s="172">
        <v>7</v>
      </c>
      <c r="W75" s="171">
        <v>0</v>
      </c>
      <c r="X75" s="171">
        <v>8</v>
      </c>
      <c r="Y75" s="76">
        <f t="shared" si="1"/>
        <v>369</v>
      </c>
    </row>
    <row r="76" spans="1:25" x14ac:dyDescent="0.3">
      <c r="A76" s="14">
        <v>75</v>
      </c>
      <c r="B76" s="15">
        <v>1</v>
      </c>
      <c r="C76" s="98">
        <v>24</v>
      </c>
      <c r="D76" s="16" t="s">
        <v>1438</v>
      </c>
      <c r="E76" s="209" t="s">
        <v>1444</v>
      </c>
      <c r="F76" s="31">
        <v>141</v>
      </c>
      <c r="G76" s="15" t="s">
        <v>73</v>
      </c>
      <c r="H76" s="167" t="s">
        <v>42</v>
      </c>
      <c r="I76" s="81">
        <v>732</v>
      </c>
      <c r="J76" s="171">
        <v>81</v>
      </c>
      <c r="K76" s="171">
        <v>265</v>
      </c>
      <c r="L76" s="171">
        <v>18</v>
      </c>
      <c r="M76" s="171">
        <v>17</v>
      </c>
      <c r="N76" s="171">
        <v>10</v>
      </c>
      <c r="O76" s="171">
        <v>61</v>
      </c>
      <c r="P76" s="171">
        <v>2</v>
      </c>
      <c r="Q76" s="171">
        <v>4</v>
      </c>
      <c r="R76" s="171">
        <v>13</v>
      </c>
      <c r="S76" s="171">
        <v>41</v>
      </c>
      <c r="T76" s="171">
        <v>4</v>
      </c>
      <c r="U76" s="172">
        <v>4</v>
      </c>
      <c r="V76" s="172">
        <v>16</v>
      </c>
      <c r="W76" s="171">
        <v>0</v>
      </c>
      <c r="X76" s="171">
        <v>14</v>
      </c>
      <c r="Y76" s="76">
        <f t="shared" si="1"/>
        <v>550</v>
      </c>
    </row>
    <row r="77" spans="1:25" x14ac:dyDescent="0.3">
      <c r="A77" s="14">
        <v>76</v>
      </c>
      <c r="B77" s="15">
        <v>1</v>
      </c>
      <c r="C77" s="98">
        <v>24</v>
      </c>
      <c r="D77" s="16" t="s">
        <v>1438</v>
      </c>
      <c r="E77" s="209" t="s">
        <v>1437</v>
      </c>
      <c r="F77" s="31">
        <v>142</v>
      </c>
      <c r="G77" s="15" t="s">
        <v>73</v>
      </c>
      <c r="H77" s="167" t="s">
        <v>42</v>
      </c>
      <c r="I77" s="81">
        <v>468</v>
      </c>
      <c r="J77" s="167">
        <v>45</v>
      </c>
      <c r="K77" s="167">
        <v>58</v>
      </c>
      <c r="L77" s="167">
        <v>5</v>
      </c>
      <c r="M77" s="167">
        <v>19</v>
      </c>
      <c r="N77" s="167">
        <v>6</v>
      </c>
      <c r="O77" s="167">
        <v>59</v>
      </c>
      <c r="P77" s="167">
        <v>0</v>
      </c>
      <c r="Q77" s="167">
        <v>6</v>
      </c>
      <c r="R77" s="167">
        <v>59</v>
      </c>
      <c r="S77" s="167">
        <v>0</v>
      </c>
      <c r="T77" s="167">
        <v>0</v>
      </c>
      <c r="U77" s="168">
        <v>0</v>
      </c>
      <c r="V77" s="168">
        <v>12</v>
      </c>
      <c r="W77" s="167">
        <v>0</v>
      </c>
      <c r="X77" s="167">
        <v>34</v>
      </c>
      <c r="Y77" s="76">
        <f t="shared" si="1"/>
        <v>303</v>
      </c>
    </row>
    <row r="78" spans="1:25" x14ac:dyDescent="0.3">
      <c r="A78" s="14">
        <v>77</v>
      </c>
      <c r="B78" s="15">
        <v>1</v>
      </c>
      <c r="C78" s="98">
        <v>24</v>
      </c>
      <c r="D78" s="16" t="s">
        <v>1438</v>
      </c>
      <c r="E78" s="209" t="s">
        <v>1437</v>
      </c>
      <c r="F78" s="31">
        <v>143</v>
      </c>
      <c r="G78" s="15" t="s">
        <v>73</v>
      </c>
      <c r="H78" s="167" t="s">
        <v>42</v>
      </c>
      <c r="I78" s="81">
        <v>536</v>
      </c>
      <c r="J78" s="167">
        <v>58</v>
      </c>
      <c r="K78" s="167">
        <v>150</v>
      </c>
      <c r="L78" s="167">
        <v>14</v>
      </c>
      <c r="M78" s="167">
        <v>6</v>
      </c>
      <c r="N78" s="167">
        <v>17</v>
      </c>
      <c r="O78" s="167">
        <v>38</v>
      </c>
      <c r="P78" s="167">
        <v>1</v>
      </c>
      <c r="Q78" s="167">
        <v>6</v>
      </c>
      <c r="R78" s="167">
        <v>4</v>
      </c>
      <c r="S78" s="167">
        <v>37</v>
      </c>
      <c r="T78" s="167">
        <v>6</v>
      </c>
      <c r="U78" s="168">
        <v>0</v>
      </c>
      <c r="V78" s="168">
        <v>6</v>
      </c>
      <c r="W78" s="167">
        <v>0</v>
      </c>
      <c r="X78" s="167">
        <v>18</v>
      </c>
      <c r="Y78" s="76">
        <f t="shared" si="1"/>
        <v>361</v>
      </c>
    </row>
    <row r="79" spans="1:25" x14ac:dyDescent="0.3">
      <c r="A79" s="14">
        <v>78</v>
      </c>
      <c r="B79" s="15">
        <v>1</v>
      </c>
      <c r="C79" s="98">
        <v>24</v>
      </c>
      <c r="D79" s="16" t="s">
        <v>1438</v>
      </c>
      <c r="E79" s="209" t="s">
        <v>1445</v>
      </c>
      <c r="F79" s="31">
        <v>143</v>
      </c>
      <c r="G79" s="15" t="s">
        <v>73</v>
      </c>
      <c r="H79" s="167" t="s">
        <v>1569</v>
      </c>
      <c r="I79" s="81">
        <v>536</v>
      </c>
      <c r="J79" s="167">
        <v>66</v>
      </c>
      <c r="K79" s="167">
        <v>160</v>
      </c>
      <c r="L79" s="167">
        <v>14</v>
      </c>
      <c r="M79" s="167">
        <v>7</v>
      </c>
      <c r="N79" s="167">
        <v>14</v>
      </c>
      <c r="O79" s="167">
        <v>51</v>
      </c>
      <c r="P79" s="167">
        <v>3</v>
      </c>
      <c r="Q79" s="167">
        <v>4</v>
      </c>
      <c r="R79" s="167">
        <v>3</v>
      </c>
      <c r="S79" s="167">
        <v>33</v>
      </c>
      <c r="T79" s="167">
        <v>0</v>
      </c>
      <c r="U79" s="168">
        <v>2</v>
      </c>
      <c r="V79" s="168">
        <v>6</v>
      </c>
      <c r="W79" s="167">
        <v>0</v>
      </c>
      <c r="X79" s="167">
        <v>23</v>
      </c>
      <c r="Y79" s="76">
        <f t="shared" si="1"/>
        <v>386</v>
      </c>
    </row>
    <row r="80" spans="1:25" x14ac:dyDescent="0.3">
      <c r="A80" s="14">
        <v>79</v>
      </c>
      <c r="B80" s="15">
        <v>1</v>
      </c>
      <c r="C80" s="98">
        <v>167</v>
      </c>
      <c r="D80" s="16" t="s">
        <v>1445</v>
      </c>
      <c r="E80" s="209" t="s">
        <v>1445</v>
      </c>
      <c r="F80" s="31">
        <v>952</v>
      </c>
      <c r="G80" s="15" t="s">
        <v>73</v>
      </c>
      <c r="H80" s="167" t="s">
        <v>42</v>
      </c>
      <c r="I80" s="81">
        <v>651</v>
      </c>
      <c r="J80" s="167">
        <v>16</v>
      </c>
      <c r="K80" s="167">
        <v>244</v>
      </c>
      <c r="L80" s="167">
        <v>214</v>
      </c>
      <c r="M80" s="167">
        <v>2</v>
      </c>
      <c r="N80" s="167">
        <v>1</v>
      </c>
      <c r="O80" s="167">
        <v>1</v>
      </c>
      <c r="P80" s="167">
        <v>1</v>
      </c>
      <c r="Q80" s="167">
        <v>0</v>
      </c>
      <c r="R80" s="167">
        <v>0</v>
      </c>
      <c r="S80" s="167">
        <v>14</v>
      </c>
      <c r="T80" s="167">
        <v>0</v>
      </c>
      <c r="U80" s="168">
        <v>8</v>
      </c>
      <c r="V80" s="168">
        <v>3</v>
      </c>
      <c r="W80" s="167">
        <v>0</v>
      </c>
      <c r="X80" s="167">
        <v>2</v>
      </c>
      <c r="Y80" s="76">
        <f t="shared" si="1"/>
        <v>506</v>
      </c>
    </row>
    <row r="81" spans="1:25" x14ac:dyDescent="0.3">
      <c r="A81" s="14">
        <v>80</v>
      </c>
      <c r="B81" s="15">
        <v>1</v>
      </c>
      <c r="C81" s="98">
        <v>167</v>
      </c>
      <c r="D81" s="16" t="s">
        <v>1445</v>
      </c>
      <c r="E81" s="209" t="s">
        <v>1446</v>
      </c>
      <c r="F81" s="31">
        <v>952</v>
      </c>
      <c r="G81" s="15" t="s">
        <v>73</v>
      </c>
      <c r="H81" s="167" t="s">
        <v>1569</v>
      </c>
      <c r="I81" s="81">
        <v>650</v>
      </c>
      <c r="J81" s="167">
        <v>8</v>
      </c>
      <c r="K81" s="167">
        <v>262</v>
      </c>
      <c r="L81" s="167">
        <v>183</v>
      </c>
      <c r="M81" s="167">
        <v>2</v>
      </c>
      <c r="N81" s="167">
        <v>0</v>
      </c>
      <c r="O81" s="167">
        <v>0</v>
      </c>
      <c r="P81" s="167">
        <v>0</v>
      </c>
      <c r="Q81" s="167">
        <v>0</v>
      </c>
      <c r="R81" s="167">
        <v>1</v>
      </c>
      <c r="S81" s="167">
        <v>17</v>
      </c>
      <c r="T81" s="167">
        <v>0</v>
      </c>
      <c r="U81" s="168">
        <v>4</v>
      </c>
      <c r="V81" s="168">
        <v>1</v>
      </c>
      <c r="W81" s="167">
        <v>0</v>
      </c>
      <c r="X81" s="167">
        <v>8</v>
      </c>
      <c r="Y81" s="76">
        <f t="shared" si="1"/>
        <v>486</v>
      </c>
    </row>
    <row r="82" spans="1:25" x14ac:dyDescent="0.3">
      <c r="A82" s="14">
        <v>81</v>
      </c>
      <c r="B82" s="15">
        <v>1</v>
      </c>
      <c r="C82" s="98">
        <v>167</v>
      </c>
      <c r="D82" s="16" t="s">
        <v>1445</v>
      </c>
      <c r="E82" s="209" t="s">
        <v>1446</v>
      </c>
      <c r="F82" s="31">
        <v>952</v>
      </c>
      <c r="G82" s="15" t="s">
        <v>73</v>
      </c>
      <c r="H82" s="264" t="s">
        <v>1573</v>
      </c>
      <c r="I82" s="81">
        <v>391</v>
      </c>
      <c r="J82" s="167">
        <v>10</v>
      </c>
      <c r="K82" s="167">
        <v>173</v>
      </c>
      <c r="L82" s="167">
        <v>127</v>
      </c>
      <c r="M82" s="167">
        <v>1</v>
      </c>
      <c r="N82" s="167">
        <v>0</v>
      </c>
      <c r="O82" s="167">
        <v>0</v>
      </c>
      <c r="P82" s="167">
        <v>0</v>
      </c>
      <c r="Q82" s="167">
        <v>0</v>
      </c>
      <c r="R82" s="167">
        <v>0</v>
      </c>
      <c r="S82" s="167">
        <v>3</v>
      </c>
      <c r="T82" s="167">
        <v>0</v>
      </c>
      <c r="U82" s="168">
        <v>2</v>
      </c>
      <c r="V82" s="168">
        <v>0</v>
      </c>
      <c r="W82" s="167">
        <v>0</v>
      </c>
      <c r="X82" s="167">
        <v>3</v>
      </c>
      <c r="Y82" s="76">
        <f t="shared" si="1"/>
        <v>319</v>
      </c>
    </row>
    <row r="83" spans="1:25" x14ac:dyDescent="0.3">
      <c r="A83" s="14">
        <v>82</v>
      </c>
      <c r="B83" s="15">
        <v>1</v>
      </c>
      <c r="C83" s="98">
        <v>167</v>
      </c>
      <c r="D83" s="16" t="s">
        <v>1445</v>
      </c>
      <c r="E83" s="209" t="s">
        <v>1447</v>
      </c>
      <c r="F83" s="31">
        <v>952</v>
      </c>
      <c r="G83" s="15" t="s">
        <v>73</v>
      </c>
      <c r="H83" s="167" t="s">
        <v>1574</v>
      </c>
      <c r="I83" s="81">
        <v>390</v>
      </c>
      <c r="J83" s="167">
        <v>6</v>
      </c>
      <c r="K83" s="167">
        <v>177</v>
      </c>
      <c r="L83" s="167">
        <v>120</v>
      </c>
      <c r="M83" s="167">
        <v>1</v>
      </c>
      <c r="N83" s="167">
        <v>0</v>
      </c>
      <c r="O83" s="167">
        <v>0</v>
      </c>
      <c r="P83" s="167">
        <v>1</v>
      </c>
      <c r="Q83" s="167">
        <v>0</v>
      </c>
      <c r="R83" s="167">
        <v>0</v>
      </c>
      <c r="S83" s="167">
        <v>2</v>
      </c>
      <c r="T83" s="167">
        <v>0</v>
      </c>
      <c r="U83" s="168">
        <v>3</v>
      </c>
      <c r="V83" s="168">
        <v>5</v>
      </c>
      <c r="W83" s="167">
        <v>0</v>
      </c>
      <c r="X83" s="167">
        <v>2</v>
      </c>
      <c r="Y83" s="76">
        <f t="shared" si="1"/>
        <v>317</v>
      </c>
    </row>
    <row r="84" spans="1:25" x14ac:dyDescent="0.3">
      <c r="A84" s="14">
        <v>83</v>
      </c>
      <c r="B84" s="15">
        <v>1</v>
      </c>
      <c r="C84" s="98">
        <v>167</v>
      </c>
      <c r="D84" s="16" t="s">
        <v>1445</v>
      </c>
      <c r="E84" s="209" t="s">
        <v>1448</v>
      </c>
      <c r="F84" s="31">
        <v>953</v>
      </c>
      <c r="G84" s="15" t="s">
        <v>73</v>
      </c>
      <c r="H84" s="167" t="s">
        <v>42</v>
      </c>
      <c r="I84" s="81">
        <v>576</v>
      </c>
      <c r="J84" s="171">
        <v>32</v>
      </c>
      <c r="K84" s="171">
        <v>190</v>
      </c>
      <c r="L84" s="171">
        <v>220</v>
      </c>
      <c r="M84" s="171">
        <v>0</v>
      </c>
      <c r="N84" s="171">
        <v>0</v>
      </c>
      <c r="O84" s="171">
        <v>0</v>
      </c>
      <c r="P84" s="171">
        <v>0</v>
      </c>
      <c r="Q84" s="171">
        <v>0</v>
      </c>
      <c r="R84" s="171">
        <v>0</v>
      </c>
      <c r="S84" s="171">
        <v>2</v>
      </c>
      <c r="T84" s="171">
        <v>0</v>
      </c>
      <c r="U84" s="172">
        <v>4</v>
      </c>
      <c r="V84" s="172">
        <v>2</v>
      </c>
      <c r="W84" s="171">
        <v>0</v>
      </c>
      <c r="X84" s="171">
        <v>1</v>
      </c>
      <c r="Y84" s="76">
        <f t="shared" si="1"/>
        <v>451</v>
      </c>
    </row>
    <row r="85" spans="1:25" x14ac:dyDescent="0.3">
      <c r="A85" s="14">
        <v>84</v>
      </c>
      <c r="B85" s="15">
        <v>1</v>
      </c>
      <c r="C85" s="98">
        <v>167</v>
      </c>
      <c r="D85" s="16" t="s">
        <v>1445</v>
      </c>
      <c r="E85" s="209" t="s">
        <v>1449</v>
      </c>
      <c r="F85" s="31">
        <v>954</v>
      </c>
      <c r="G85" s="15" t="s">
        <v>73</v>
      </c>
      <c r="H85" s="167" t="s">
        <v>42</v>
      </c>
      <c r="I85" s="81">
        <v>730</v>
      </c>
      <c r="J85" s="167">
        <v>0</v>
      </c>
      <c r="K85" s="167">
        <v>291</v>
      </c>
      <c r="L85" s="167">
        <v>262</v>
      </c>
      <c r="M85" s="167">
        <v>1</v>
      </c>
      <c r="N85" s="167">
        <v>0</v>
      </c>
      <c r="O85" s="167">
        <v>0</v>
      </c>
      <c r="P85" s="167">
        <v>0</v>
      </c>
      <c r="Q85" s="167">
        <v>0</v>
      </c>
      <c r="R85" s="167">
        <v>0</v>
      </c>
      <c r="S85" s="167">
        <v>0</v>
      </c>
      <c r="T85" s="167">
        <v>0</v>
      </c>
      <c r="U85" s="168">
        <v>5</v>
      </c>
      <c r="V85" s="168">
        <v>1</v>
      </c>
      <c r="W85" s="167">
        <v>0</v>
      </c>
      <c r="X85" s="167">
        <v>6</v>
      </c>
      <c r="Y85" s="76">
        <f t="shared" si="1"/>
        <v>566</v>
      </c>
    </row>
    <row r="86" spans="1:25" x14ac:dyDescent="0.3">
      <c r="A86" s="14">
        <v>85</v>
      </c>
      <c r="B86" s="15">
        <v>1</v>
      </c>
      <c r="C86" s="98">
        <v>170</v>
      </c>
      <c r="D86" s="16" t="s">
        <v>1449</v>
      </c>
      <c r="E86" s="209" t="s">
        <v>1449</v>
      </c>
      <c r="F86" s="31">
        <v>962</v>
      </c>
      <c r="G86" s="15" t="s">
        <v>73</v>
      </c>
      <c r="H86" s="167" t="s">
        <v>42</v>
      </c>
      <c r="I86" s="81">
        <v>687</v>
      </c>
      <c r="J86" s="171">
        <v>3</v>
      </c>
      <c r="K86" s="171">
        <v>56</v>
      </c>
      <c r="L86" s="171">
        <v>22</v>
      </c>
      <c r="M86" s="171">
        <v>3</v>
      </c>
      <c r="N86" s="171">
        <v>101</v>
      </c>
      <c r="O86" s="171">
        <v>107</v>
      </c>
      <c r="P86" s="171">
        <v>3</v>
      </c>
      <c r="Q86" s="171">
        <v>4</v>
      </c>
      <c r="R86" s="171">
        <v>2</v>
      </c>
      <c r="S86" s="171">
        <v>160</v>
      </c>
      <c r="T86" s="171">
        <v>51</v>
      </c>
      <c r="U86" s="172">
        <v>0</v>
      </c>
      <c r="V86" s="172">
        <v>0</v>
      </c>
      <c r="W86" s="171">
        <v>0</v>
      </c>
      <c r="X86" s="171">
        <v>40</v>
      </c>
      <c r="Y86" s="76">
        <f t="shared" si="1"/>
        <v>552</v>
      </c>
    </row>
    <row r="87" spans="1:25" x14ac:dyDescent="0.3">
      <c r="A87" s="14">
        <v>86</v>
      </c>
      <c r="B87" s="15">
        <v>1</v>
      </c>
      <c r="C87" s="98">
        <v>170</v>
      </c>
      <c r="D87" s="16" t="s">
        <v>1449</v>
      </c>
      <c r="E87" s="209" t="s">
        <v>1449</v>
      </c>
      <c r="F87" s="31">
        <v>962</v>
      </c>
      <c r="G87" s="15" t="s">
        <v>73</v>
      </c>
      <c r="H87" s="264" t="s">
        <v>1570</v>
      </c>
      <c r="I87" s="81">
        <v>687</v>
      </c>
      <c r="J87" s="167">
        <v>2</v>
      </c>
      <c r="K87" s="167">
        <v>54</v>
      </c>
      <c r="L87" s="167">
        <v>27</v>
      </c>
      <c r="M87" s="167">
        <v>0</v>
      </c>
      <c r="N87" s="167">
        <v>125</v>
      </c>
      <c r="O87" s="167">
        <v>130</v>
      </c>
      <c r="P87" s="167">
        <v>1</v>
      </c>
      <c r="Q87" s="167">
        <v>1</v>
      </c>
      <c r="R87" s="167">
        <v>56</v>
      </c>
      <c r="S87" s="167">
        <v>106</v>
      </c>
      <c r="T87" s="167">
        <v>1</v>
      </c>
      <c r="U87" s="168">
        <v>0</v>
      </c>
      <c r="V87" s="168">
        <v>1</v>
      </c>
      <c r="W87" s="167">
        <v>0</v>
      </c>
      <c r="X87" s="167">
        <v>45</v>
      </c>
      <c r="Y87" s="76">
        <f t="shared" si="1"/>
        <v>549</v>
      </c>
    </row>
    <row r="88" spans="1:25" x14ac:dyDescent="0.3">
      <c r="A88" s="14">
        <v>87</v>
      </c>
      <c r="B88" s="15">
        <v>1</v>
      </c>
      <c r="C88" s="98">
        <v>170</v>
      </c>
      <c r="D88" s="16" t="s">
        <v>1449</v>
      </c>
      <c r="E88" s="209" t="s">
        <v>512</v>
      </c>
      <c r="F88" s="31">
        <v>962</v>
      </c>
      <c r="G88" s="15" t="s">
        <v>73</v>
      </c>
      <c r="H88" s="167" t="s">
        <v>1571</v>
      </c>
      <c r="I88" s="81">
        <v>686</v>
      </c>
      <c r="J88" s="167">
        <v>2</v>
      </c>
      <c r="K88" s="167">
        <v>68</v>
      </c>
      <c r="L88" s="167">
        <v>33</v>
      </c>
      <c r="M88" s="167">
        <v>6</v>
      </c>
      <c r="N88" s="167">
        <v>120</v>
      </c>
      <c r="O88" s="167">
        <v>117</v>
      </c>
      <c r="P88" s="167">
        <v>2</v>
      </c>
      <c r="Q88" s="167">
        <v>0</v>
      </c>
      <c r="R88" s="167">
        <v>3</v>
      </c>
      <c r="S88" s="167">
        <v>99</v>
      </c>
      <c r="T88" s="167">
        <v>44</v>
      </c>
      <c r="U88" s="168">
        <v>0</v>
      </c>
      <c r="V88" s="168">
        <v>2</v>
      </c>
      <c r="W88" s="167">
        <v>0</v>
      </c>
      <c r="X88" s="167">
        <v>39</v>
      </c>
      <c r="Y88" s="76">
        <f t="shared" si="1"/>
        <v>535</v>
      </c>
    </row>
    <row r="89" spans="1:25" x14ac:dyDescent="0.3">
      <c r="A89" s="14">
        <v>88</v>
      </c>
      <c r="B89" s="15">
        <v>1</v>
      </c>
      <c r="C89" s="98">
        <v>170</v>
      </c>
      <c r="D89" s="16" t="s">
        <v>1449</v>
      </c>
      <c r="E89" s="209" t="s">
        <v>1450</v>
      </c>
      <c r="F89" s="31">
        <v>963</v>
      </c>
      <c r="G89" s="15" t="s">
        <v>73</v>
      </c>
      <c r="H89" s="167" t="s">
        <v>42</v>
      </c>
      <c r="I89" s="81">
        <v>478</v>
      </c>
      <c r="J89" s="167">
        <v>0</v>
      </c>
      <c r="K89" s="167">
        <v>122</v>
      </c>
      <c r="L89" s="167">
        <v>7</v>
      </c>
      <c r="M89" s="167">
        <v>2</v>
      </c>
      <c r="N89" s="167">
        <v>40</v>
      </c>
      <c r="O89" s="167">
        <v>37</v>
      </c>
      <c r="P89" s="167">
        <v>3</v>
      </c>
      <c r="Q89" s="167">
        <v>2</v>
      </c>
      <c r="R89" s="167">
        <v>5</v>
      </c>
      <c r="S89" s="167">
        <v>0</v>
      </c>
      <c r="T89" s="167">
        <v>121</v>
      </c>
      <c r="U89" s="168">
        <v>0</v>
      </c>
      <c r="V89" s="168">
        <v>0</v>
      </c>
      <c r="W89" s="167">
        <v>0</v>
      </c>
      <c r="X89" s="167">
        <v>16</v>
      </c>
      <c r="Y89" s="76">
        <f t="shared" si="1"/>
        <v>355</v>
      </c>
    </row>
    <row r="90" spans="1:25" x14ac:dyDescent="0.3">
      <c r="A90" s="14">
        <v>89</v>
      </c>
      <c r="B90" s="15">
        <v>1</v>
      </c>
      <c r="C90" s="98">
        <v>170</v>
      </c>
      <c r="D90" s="16" t="s">
        <v>1449</v>
      </c>
      <c r="E90" s="209" t="s">
        <v>1451</v>
      </c>
      <c r="F90" s="31">
        <v>964</v>
      </c>
      <c r="G90" s="15" t="s">
        <v>73</v>
      </c>
      <c r="H90" s="167" t="s">
        <v>42</v>
      </c>
      <c r="I90" s="81">
        <v>325</v>
      </c>
      <c r="J90" s="171">
        <v>0</v>
      </c>
      <c r="K90" s="171">
        <v>41</v>
      </c>
      <c r="L90" s="171">
        <v>6</v>
      </c>
      <c r="M90" s="171">
        <v>2</v>
      </c>
      <c r="N90" s="171">
        <v>8</v>
      </c>
      <c r="O90" s="171">
        <v>128</v>
      </c>
      <c r="P90" s="171">
        <v>1</v>
      </c>
      <c r="Q90" s="171">
        <v>0</v>
      </c>
      <c r="R90" s="171">
        <v>3</v>
      </c>
      <c r="S90" s="171">
        <v>4</v>
      </c>
      <c r="T90" s="171">
        <v>49</v>
      </c>
      <c r="U90" s="172">
        <v>0</v>
      </c>
      <c r="V90" s="172">
        <v>0</v>
      </c>
      <c r="W90" s="171">
        <v>0</v>
      </c>
      <c r="X90" s="171">
        <v>13</v>
      </c>
      <c r="Y90" s="76">
        <f t="shared" si="1"/>
        <v>255</v>
      </c>
    </row>
    <row r="91" spans="1:25" x14ac:dyDescent="0.3">
      <c r="A91" s="14">
        <v>90</v>
      </c>
      <c r="B91" s="15">
        <v>1</v>
      </c>
      <c r="C91" s="98">
        <v>170</v>
      </c>
      <c r="D91" s="16" t="s">
        <v>1449</v>
      </c>
      <c r="E91" s="209" t="s">
        <v>1452</v>
      </c>
      <c r="F91" s="31">
        <v>965</v>
      </c>
      <c r="G91" s="15" t="s">
        <v>73</v>
      </c>
      <c r="H91" s="167" t="s">
        <v>42</v>
      </c>
      <c r="I91" s="81">
        <v>493</v>
      </c>
      <c r="J91" s="171">
        <v>0</v>
      </c>
      <c r="K91" s="171">
        <v>61</v>
      </c>
      <c r="L91" s="171">
        <v>3</v>
      </c>
      <c r="M91" s="171">
        <v>0</v>
      </c>
      <c r="N91" s="171">
        <v>99</v>
      </c>
      <c r="O91" s="171">
        <v>72</v>
      </c>
      <c r="P91" s="171">
        <v>0</v>
      </c>
      <c r="Q91" s="171">
        <v>1</v>
      </c>
      <c r="R91" s="171">
        <v>3</v>
      </c>
      <c r="S91" s="171">
        <v>4</v>
      </c>
      <c r="T91" s="171">
        <v>95</v>
      </c>
      <c r="U91" s="172">
        <v>0</v>
      </c>
      <c r="V91" s="172">
        <v>0</v>
      </c>
      <c r="W91" s="171">
        <v>0</v>
      </c>
      <c r="X91" s="171">
        <v>9</v>
      </c>
      <c r="Y91" s="76">
        <f t="shared" si="1"/>
        <v>347</v>
      </c>
    </row>
    <row r="92" spans="1:25" x14ac:dyDescent="0.3">
      <c r="A92" s="14">
        <v>91</v>
      </c>
      <c r="B92" s="15">
        <v>1</v>
      </c>
      <c r="C92" s="98">
        <v>170</v>
      </c>
      <c r="D92" s="16" t="s">
        <v>1449</v>
      </c>
      <c r="E92" s="209" t="s">
        <v>1453</v>
      </c>
      <c r="F92" s="31">
        <v>966</v>
      </c>
      <c r="G92" s="15" t="s">
        <v>73</v>
      </c>
      <c r="H92" s="167" t="s">
        <v>42</v>
      </c>
      <c r="I92" s="81">
        <v>494</v>
      </c>
      <c r="J92" s="171">
        <v>6</v>
      </c>
      <c r="K92" s="171">
        <v>45</v>
      </c>
      <c r="L92" s="171">
        <v>7</v>
      </c>
      <c r="M92" s="171">
        <v>3</v>
      </c>
      <c r="N92" s="171">
        <v>140</v>
      </c>
      <c r="O92" s="171">
        <v>118</v>
      </c>
      <c r="P92" s="171">
        <v>0</v>
      </c>
      <c r="Q92" s="171">
        <v>2</v>
      </c>
      <c r="R92" s="171">
        <v>2</v>
      </c>
      <c r="S92" s="171">
        <v>5</v>
      </c>
      <c r="T92" s="171">
        <v>32</v>
      </c>
      <c r="U92" s="172">
        <v>0</v>
      </c>
      <c r="V92" s="172">
        <v>0</v>
      </c>
      <c r="W92" s="171">
        <v>0</v>
      </c>
      <c r="X92" s="171">
        <v>12</v>
      </c>
      <c r="Y92" s="76">
        <f t="shared" si="1"/>
        <v>372</v>
      </c>
    </row>
    <row r="93" spans="1:25" x14ac:dyDescent="0.3">
      <c r="A93" s="14">
        <v>92</v>
      </c>
      <c r="B93" s="15">
        <v>1</v>
      </c>
      <c r="C93" s="98">
        <v>170</v>
      </c>
      <c r="D93" s="16" t="s">
        <v>1449</v>
      </c>
      <c r="E93" s="209" t="s">
        <v>1454</v>
      </c>
      <c r="F93" s="31">
        <v>966</v>
      </c>
      <c r="G93" s="15" t="s">
        <v>73</v>
      </c>
      <c r="H93" s="264" t="s">
        <v>1573</v>
      </c>
      <c r="I93" s="81">
        <v>353</v>
      </c>
      <c r="J93" s="167">
        <v>12</v>
      </c>
      <c r="K93" s="167">
        <v>95</v>
      </c>
      <c r="L93" s="167">
        <v>4</v>
      </c>
      <c r="M93" s="167">
        <v>2</v>
      </c>
      <c r="N93" s="167">
        <v>15</v>
      </c>
      <c r="O93" s="167">
        <v>46</v>
      </c>
      <c r="P93" s="167">
        <v>0</v>
      </c>
      <c r="Q93" s="167">
        <v>0</v>
      </c>
      <c r="R93" s="167">
        <v>0</v>
      </c>
      <c r="S93" s="167">
        <v>4</v>
      </c>
      <c r="T93" s="167">
        <v>36</v>
      </c>
      <c r="U93" s="168">
        <v>0</v>
      </c>
      <c r="V93" s="168">
        <v>1</v>
      </c>
      <c r="W93" s="167">
        <v>0</v>
      </c>
      <c r="X93" s="167">
        <v>6</v>
      </c>
      <c r="Y93" s="76">
        <f t="shared" si="1"/>
        <v>221</v>
      </c>
    </row>
    <row r="94" spans="1:25" x14ac:dyDescent="0.3">
      <c r="A94" s="14">
        <v>93</v>
      </c>
      <c r="B94" s="15">
        <v>1</v>
      </c>
      <c r="C94" s="98">
        <v>170</v>
      </c>
      <c r="D94" s="16" t="s">
        <v>1449</v>
      </c>
      <c r="E94" s="209" t="s">
        <v>1455</v>
      </c>
      <c r="F94" s="31">
        <v>967</v>
      </c>
      <c r="G94" s="15" t="s">
        <v>73</v>
      </c>
      <c r="H94" s="167" t="s">
        <v>42</v>
      </c>
      <c r="I94" s="81">
        <v>602</v>
      </c>
      <c r="J94" s="171">
        <v>0</v>
      </c>
      <c r="K94" s="171">
        <v>38</v>
      </c>
      <c r="L94" s="171">
        <v>15</v>
      </c>
      <c r="M94" s="171">
        <v>0</v>
      </c>
      <c r="N94" s="171">
        <v>161</v>
      </c>
      <c r="O94" s="171">
        <v>83</v>
      </c>
      <c r="P94" s="171">
        <v>0</v>
      </c>
      <c r="Q94" s="171">
        <v>0</v>
      </c>
      <c r="R94" s="171">
        <v>3</v>
      </c>
      <c r="S94" s="171">
        <v>14</v>
      </c>
      <c r="T94" s="171">
        <v>117</v>
      </c>
      <c r="U94" s="172">
        <v>0</v>
      </c>
      <c r="V94" s="172">
        <v>0</v>
      </c>
      <c r="W94" s="171">
        <v>0</v>
      </c>
      <c r="X94" s="171">
        <v>28</v>
      </c>
      <c r="Y94" s="76">
        <f t="shared" si="1"/>
        <v>459</v>
      </c>
    </row>
    <row r="95" spans="1:25" x14ac:dyDescent="0.3">
      <c r="A95" s="14">
        <v>94</v>
      </c>
      <c r="B95" s="15">
        <v>1</v>
      </c>
      <c r="C95" s="98">
        <v>170</v>
      </c>
      <c r="D95" s="16" t="s">
        <v>1449</v>
      </c>
      <c r="E95" s="209" t="s">
        <v>1456</v>
      </c>
      <c r="F95" s="31">
        <v>968</v>
      </c>
      <c r="G95" s="15" t="s">
        <v>73</v>
      </c>
      <c r="H95" s="167" t="s">
        <v>42</v>
      </c>
      <c r="I95" s="81">
        <v>274</v>
      </c>
      <c r="J95" s="171">
        <v>0</v>
      </c>
      <c r="K95" s="171">
        <v>25</v>
      </c>
      <c r="L95" s="171">
        <v>1</v>
      </c>
      <c r="M95" s="171">
        <v>0</v>
      </c>
      <c r="N95" s="171">
        <v>59</v>
      </c>
      <c r="O95" s="171">
        <v>61</v>
      </c>
      <c r="P95" s="171">
        <v>0</v>
      </c>
      <c r="Q95" s="171">
        <v>0</v>
      </c>
      <c r="R95" s="171">
        <v>1</v>
      </c>
      <c r="S95" s="171">
        <v>1</v>
      </c>
      <c r="T95" s="171">
        <v>50</v>
      </c>
      <c r="U95" s="172">
        <v>0</v>
      </c>
      <c r="V95" s="172">
        <v>0</v>
      </c>
      <c r="W95" s="171">
        <v>0</v>
      </c>
      <c r="X95" s="171">
        <v>2</v>
      </c>
      <c r="Y95" s="76">
        <f t="shared" si="1"/>
        <v>200</v>
      </c>
    </row>
    <row r="96" spans="1:25" x14ac:dyDescent="0.3">
      <c r="A96" s="14">
        <v>95</v>
      </c>
      <c r="B96" s="15">
        <v>1</v>
      </c>
      <c r="C96" s="98">
        <v>170</v>
      </c>
      <c r="D96" s="16" t="s">
        <v>1449</v>
      </c>
      <c r="E96" s="209" t="s">
        <v>1457</v>
      </c>
      <c r="F96" s="31">
        <v>969</v>
      </c>
      <c r="G96" s="15" t="s">
        <v>73</v>
      </c>
      <c r="H96" s="167" t="s">
        <v>42</v>
      </c>
      <c r="I96" s="81">
        <v>639</v>
      </c>
      <c r="J96" s="171">
        <v>1</v>
      </c>
      <c r="K96" s="171">
        <v>62</v>
      </c>
      <c r="L96" s="171">
        <v>9</v>
      </c>
      <c r="M96" s="171">
        <v>2</v>
      </c>
      <c r="N96" s="171">
        <v>189</v>
      </c>
      <c r="O96" s="171">
        <v>87</v>
      </c>
      <c r="P96" s="171">
        <v>4</v>
      </c>
      <c r="Q96" s="171">
        <v>0</v>
      </c>
      <c r="R96" s="171">
        <v>4</v>
      </c>
      <c r="S96" s="171">
        <v>32</v>
      </c>
      <c r="T96" s="171">
        <v>104</v>
      </c>
      <c r="U96" s="172">
        <v>0</v>
      </c>
      <c r="V96" s="172">
        <v>0</v>
      </c>
      <c r="W96" s="171">
        <v>0</v>
      </c>
      <c r="X96" s="171">
        <v>31</v>
      </c>
      <c r="Y96" s="76">
        <f t="shared" si="1"/>
        <v>525</v>
      </c>
    </row>
    <row r="97" spans="1:25" x14ac:dyDescent="0.3">
      <c r="A97" s="14">
        <v>96</v>
      </c>
      <c r="B97" s="15">
        <v>1</v>
      </c>
      <c r="C97" s="98">
        <v>170</v>
      </c>
      <c r="D97" s="16" t="s">
        <v>1449</v>
      </c>
      <c r="E97" s="209" t="s">
        <v>1457</v>
      </c>
      <c r="F97" s="31">
        <v>970</v>
      </c>
      <c r="G97" s="15" t="s">
        <v>73</v>
      </c>
      <c r="H97" s="167" t="s">
        <v>42</v>
      </c>
      <c r="I97" s="81">
        <v>563</v>
      </c>
      <c r="J97" s="171">
        <v>2</v>
      </c>
      <c r="K97" s="171">
        <v>95</v>
      </c>
      <c r="L97" s="171">
        <v>12</v>
      </c>
      <c r="M97" s="171">
        <v>1</v>
      </c>
      <c r="N97" s="171">
        <v>59</v>
      </c>
      <c r="O97" s="171">
        <v>89</v>
      </c>
      <c r="P97" s="171">
        <v>0</v>
      </c>
      <c r="Q97" s="171">
        <v>1</v>
      </c>
      <c r="R97" s="171">
        <v>7</v>
      </c>
      <c r="S97" s="171">
        <v>24</v>
      </c>
      <c r="T97" s="171">
        <v>101</v>
      </c>
      <c r="U97" s="172">
        <v>3</v>
      </c>
      <c r="V97" s="172">
        <v>2</v>
      </c>
      <c r="W97" s="171">
        <v>1</v>
      </c>
      <c r="X97" s="171">
        <v>23</v>
      </c>
      <c r="Y97" s="76">
        <f t="shared" si="1"/>
        <v>420</v>
      </c>
    </row>
    <row r="98" spans="1:25" x14ac:dyDescent="0.3">
      <c r="A98" s="14">
        <v>97</v>
      </c>
      <c r="B98" s="15">
        <v>1</v>
      </c>
      <c r="C98" s="98">
        <v>170</v>
      </c>
      <c r="D98" s="16" t="s">
        <v>1449</v>
      </c>
      <c r="E98" s="209" t="s">
        <v>1458</v>
      </c>
      <c r="F98" s="31">
        <v>970</v>
      </c>
      <c r="G98" s="15" t="s">
        <v>73</v>
      </c>
      <c r="H98" s="264" t="s">
        <v>1570</v>
      </c>
      <c r="I98" s="81">
        <v>563</v>
      </c>
      <c r="J98" s="171">
        <v>1</v>
      </c>
      <c r="K98" s="171">
        <v>85</v>
      </c>
      <c r="L98" s="171">
        <v>14</v>
      </c>
      <c r="M98" s="171">
        <v>0</v>
      </c>
      <c r="N98" s="171">
        <v>79</v>
      </c>
      <c r="O98" s="171">
        <v>108</v>
      </c>
      <c r="P98" s="171">
        <v>3</v>
      </c>
      <c r="Q98" s="171">
        <v>1</v>
      </c>
      <c r="R98" s="171">
        <v>2</v>
      </c>
      <c r="S98" s="171">
        <v>24</v>
      </c>
      <c r="T98" s="171">
        <v>104</v>
      </c>
      <c r="U98" s="172">
        <v>0</v>
      </c>
      <c r="V98" s="172">
        <v>2</v>
      </c>
      <c r="W98" s="171">
        <v>0</v>
      </c>
      <c r="X98" s="171">
        <v>20</v>
      </c>
      <c r="Y98" s="76">
        <f t="shared" si="1"/>
        <v>443</v>
      </c>
    </row>
    <row r="99" spans="1:25" x14ac:dyDescent="0.3">
      <c r="A99" s="14">
        <v>98</v>
      </c>
      <c r="B99" s="15">
        <v>1</v>
      </c>
      <c r="C99" s="98">
        <v>170</v>
      </c>
      <c r="D99" s="16" t="s">
        <v>1449</v>
      </c>
      <c r="E99" s="209" t="s">
        <v>1459</v>
      </c>
      <c r="F99" s="31">
        <v>971</v>
      </c>
      <c r="G99" s="15" t="s">
        <v>73</v>
      </c>
      <c r="H99" s="167" t="s">
        <v>42</v>
      </c>
      <c r="I99" s="81">
        <v>214</v>
      </c>
      <c r="J99" s="167">
        <v>0</v>
      </c>
      <c r="K99" s="167">
        <v>26</v>
      </c>
      <c r="L99" s="167">
        <v>6</v>
      </c>
      <c r="M99" s="167">
        <v>3</v>
      </c>
      <c r="N99" s="167">
        <v>50</v>
      </c>
      <c r="O99" s="167">
        <v>45</v>
      </c>
      <c r="P99" s="167">
        <v>1</v>
      </c>
      <c r="Q99" s="167">
        <v>3</v>
      </c>
      <c r="R99" s="167">
        <v>1</v>
      </c>
      <c r="S99" s="167">
        <v>4</v>
      </c>
      <c r="T99" s="167">
        <v>30</v>
      </c>
      <c r="U99" s="168">
        <v>1</v>
      </c>
      <c r="V99" s="168">
        <v>0</v>
      </c>
      <c r="W99" s="167">
        <v>0</v>
      </c>
      <c r="X99" s="167">
        <v>8</v>
      </c>
      <c r="Y99" s="76">
        <f t="shared" si="1"/>
        <v>178</v>
      </c>
    </row>
    <row r="100" spans="1:25" x14ac:dyDescent="0.3">
      <c r="A100" s="14">
        <v>99</v>
      </c>
      <c r="B100" s="15">
        <v>1</v>
      </c>
      <c r="C100" s="98">
        <v>170</v>
      </c>
      <c r="D100" s="16" t="s">
        <v>1449</v>
      </c>
      <c r="E100" s="209" t="s">
        <v>1459</v>
      </c>
      <c r="F100" s="31">
        <v>972</v>
      </c>
      <c r="G100" s="15" t="s">
        <v>73</v>
      </c>
      <c r="H100" s="167" t="s">
        <v>42</v>
      </c>
      <c r="I100" s="81">
        <v>586</v>
      </c>
      <c r="J100" s="167">
        <v>5</v>
      </c>
      <c r="K100" s="167">
        <v>53</v>
      </c>
      <c r="L100" s="167">
        <v>16</v>
      </c>
      <c r="M100" s="167">
        <v>2</v>
      </c>
      <c r="N100" s="167">
        <v>85</v>
      </c>
      <c r="O100" s="167">
        <v>123</v>
      </c>
      <c r="P100" s="167">
        <v>2</v>
      </c>
      <c r="Q100" s="167">
        <v>3</v>
      </c>
      <c r="R100" s="167">
        <v>3</v>
      </c>
      <c r="S100" s="167">
        <v>7</v>
      </c>
      <c r="T100" s="167">
        <v>111</v>
      </c>
      <c r="U100" s="168">
        <v>0</v>
      </c>
      <c r="V100" s="168">
        <v>0</v>
      </c>
      <c r="W100" s="167">
        <v>0</v>
      </c>
      <c r="X100" s="167">
        <v>11</v>
      </c>
      <c r="Y100" s="76">
        <f t="shared" si="1"/>
        <v>421</v>
      </c>
    </row>
    <row r="101" spans="1:25" x14ac:dyDescent="0.3">
      <c r="A101" s="14">
        <v>100</v>
      </c>
      <c r="B101" s="15">
        <v>1</v>
      </c>
      <c r="C101" s="98">
        <v>170</v>
      </c>
      <c r="D101" s="16" t="s">
        <v>1449</v>
      </c>
      <c r="E101" s="209" t="s">
        <v>946</v>
      </c>
      <c r="F101" s="31">
        <v>972</v>
      </c>
      <c r="G101" s="15" t="s">
        <v>73</v>
      </c>
      <c r="H101" s="264" t="s">
        <v>1570</v>
      </c>
      <c r="I101" s="81">
        <v>586</v>
      </c>
      <c r="J101" s="167">
        <v>3</v>
      </c>
      <c r="K101" s="167">
        <v>48</v>
      </c>
      <c r="L101" s="167">
        <v>13</v>
      </c>
      <c r="M101" s="167">
        <v>2</v>
      </c>
      <c r="N101" s="167">
        <v>90</v>
      </c>
      <c r="O101" s="167">
        <v>160</v>
      </c>
      <c r="P101" s="167">
        <v>1</v>
      </c>
      <c r="Q101" s="167">
        <v>0</v>
      </c>
      <c r="R101" s="167">
        <v>3</v>
      </c>
      <c r="S101" s="167">
        <v>11</v>
      </c>
      <c r="T101" s="167">
        <v>128</v>
      </c>
      <c r="U101" s="168">
        <v>0</v>
      </c>
      <c r="V101" s="168">
        <v>0</v>
      </c>
      <c r="W101" s="167">
        <v>0</v>
      </c>
      <c r="X101" s="167">
        <v>19</v>
      </c>
      <c r="Y101" s="76">
        <f t="shared" si="1"/>
        <v>478</v>
      </c>
    </row>
    <row r="102" spans="1:25" x14ac:dyDescent="0.3">
      <c r="A102" s="14">
        <v>101</v>
      </c>
      <c r="B102" s="15">
        <v>1</v>
      </c>
      <c r="C102" s="98">
        <v>170</v>
      </c>
      <c r="D102" s="16" t="s">
        <v>1449</v>
      </c>
      <c r="E102" s="209" t="s">
        <v>1460</v>
      </c>
      <c r="F102" s="31">
        <v>972</v>
      </c>
      <c r="G102" s="15" t="s">
        <v>73</v>
      </c>
      <c r="H102" s="264" t="s">
        <v>1573</v>
      </c>
      <c r="I102" s="81">
        <v>460</v>
      </c>
      <c r="J102" s="167">
        <v>0</v>
      </c>
      <c r="K102" s="167">
        <v>25</v>
      </c>
      <c r="L102" s="167">
        <v>6</v>
      </c>
      <c r="M102" s="167">
        <v>0</v>
      </c>
      <c r="N102" s="167">
        <v>59</v>
      </c>
      <c r="O102" s="167">
        <v>93</v>
      </c>
      <c r="P102" s="167">
        <v>0</v>
      </c>
      <c r="Q102" s="167">
        <v>1</v>
      </c>
      <c r="R102" s="167">
        <v>3</v>
      </c>
      <c r="S102" s="167">
        <v>14</v>
      </c>
      <c r="T102" s="167">
        <v>154</v>
      </c>
      <c r="U102" s="168">
        <v>0</v>
      </c>
      <c r="V102" s="168">
        <v>0</v>
      </c>
      <c r="W102" s="167">
        <v>0</v>
      </c>
      <c r="X102" s="167">
        <v>15</v>
      </c>
      <c r="Y102" s="76">
        <f t="shared" si="1"/>
        <v>370</v>
      </c>
    </row>
    <row r="103" spans="1:25" x14ac:dyDescent="0.3">
      <c r="A103" s="14">
        <v>102</v>
      </c>
      <c r="B103" s="15">
        <v>1</v>
      </c>
      <c r="C103" s="98">
        <v>170</v>
      </c>
      <c r="D103" s="16" t="s">
        <v>1449</v>
      </c>
      <c r="E103" s="209" t="s">
        <v>1461</v>
      </c>
      <c r="F103" s="31">
        <v>973</v>
      </c>
      <c r="G103" s="15" t="s">
        <v>73</v>
      </c>
      <c r="H103" s="167" t="s">
        <v>42</v>
      </c>
      <c r="I103" s="81">
        <v>279</v>
      </c>
      <c r="J103" s="167">
        <v>1</v>
      </c>
      <c r="K103" s="167">
        <v>12</v>
      </c>
      <c r="L103" s="167">
        <v>4</v>
      </c>
      <c r="M103" s="167">
        <v>1</v>
      </c>
      <c r="N103" s="167">
        <v>68</v>
      </c>
      <c r="O103" s="167">
        <v>39</v>
      </c>
      <c r="P103" s="167">
        <v>0</v>
      </c>
      <c r="Q103" s="167">
        <v>0</v>
      </c>
      <c r="R103" s="167">
        <v>6</v>
      </c>
      <c r="S103" s="167">
        <v>0</v>
      </c>
      <c r="T103" s="167">
        <v>78</v>
      </c>
      <c r="U103" s="168">
        <v>6</v>
      </c>
      <c r="V103" s="168">
        <v>1</v>
      </c>
      <c r="W103" s="167">
        <v>0</v>
      </c>
      <c r="X103" s="167">
        <v>7</v>
      </c>
      <c r="Y103" s="76">
        <f t="shared" si="1"/>
        <v>223</v>
      </c>
    </row>
    <row r="104" spans="1:25" x14ac:dyDescent="0.3">
      <c r="A104" s="14">
        <v>103</v>
      </c>
      <c r="B104" s="15">
        <v>1</v>
      </c>
      <c r="C104" s="98">
        <v>170</v>
      </c>
      <c r="D104" s="16" t="s">
        <v>1449</v>
      </c>
      <c r="E104" s="209" t="s">
        <v>1462</v>
      </c>
      <c r="F104" s="31">
        <v>974</v>
      </c>
      <c r="G104" s="15" t="s">
        <v>73</v>
      </c>
      <c r="H104" s="167" t="s">
        <v>42</v>
      </c>
      <c r="I104" s="81">
        <v>208</v>
      </c>
      <c r="J104" s="171">
        <v>0</v>
      </c>
      <c r="K104" s="171">
        <v>9</v>
      </c>
      <c r="L104" s="171">
        <v>11</v>
      </c>
      <c r="M104" s="171">
        <v>2</v>
      </c>
      <c r="N104" s="171">
        <v>24</v>
      </c>
      <c r="O104" s="171">
        <v>64</v>
      </c>
      <c r="P104" s="171">
        <v>2</v>
      </c>
      <c r="Q104" s="171">
        <v>2</v>
      </c>
      <c r="R104" s="171">
        <v>2</v>
      </c>
      <c r="S104" s="171">
        <v>4</v>
      </c>
      <c r="T104" s="171">
        <v>36</v>
      </c>
      <c r="U104" s="172">
        <v>0</v>
      </c>
      <c r="V104" s="172">
        <v>0</v>
      </c>
      <c r="W104" s="171">
        <v>0</v>
      </c>
      <c r="X104" s="171">
        <v>7</v>
      </c>
      <c r="Y104" s="76">
        <f t="shared" si="1"/>
        <v>163</v>
      </c>
    </row>
    <row r="105" spans="1:25" x14ac:dyDescent="0.3">
      <c r="A105" s="14">
        <v>104</v>
      </c>
      <c r="B105" s="15">
        <v>1</v>
      </c>
      <c r="C105" s="98">
        <v>170</v>
      </c>
      <c r="D105" s="16" t="s">
        <v>1449</v>
      </c>
      <c r="E105" s="209" t="s">
        <v>1463</v>
      </c>
      <c r="F105" s="31">
        <v>974</v>
      </c>
      <c r="G105" s="15" t="s">
        <v>73</v>
      </c>
      <c r="H105" s="264" t="s">
        <v>1573</v>
      </c>
      <c r="I105" s="81">
        <v>319</v>
      </c>
      <c r="J105" s="167">
        <v>1</v>
      </c>
      <c r="K105" s="167">
        <v>8</v>
      </c>
      <c r="L105" s="167">
        <v>25</v>
      </c>
      <c r="M105" s="167">
        <v>0</v>
      </c>
      <c r="N105" s="167">
        <v>78</v>
      </c>
      <c r="O105" s="167">
        <v>93</v>
      </c>
      <c r="P105" s="167">
        <v>3</v>
      </c>
      <c r="Q105" s="167">
        <v>2</v>
      </c>
      <c r="R105" s="167">
        <v>4</v>
      </c>
      <c r="S105" s="167">
        <v>15</v>
      </c>
      <c r="T105" s="167">
        <v>18</v>
      </c>
      <c r="U105" s="168">
        <v>1</v>
      </c>
      <c r="V105" s="168">
        <v>0</v>
      </c>
      <c r="W105" s="167">
        <v>0</v>
      </c>
      <c r="X105" s="167">
        <v>21</v>
      </c>
      <c r="Y105" s="76">
        <f t="shared" si="1"/>
        <v>269</v>
      </c>
    </row>
    <row r="106" spans="1:25" x14ac:dyDescent="0.3">
      <c r="A106" s="14">
        <v>105</v>
      </c>
      <c r="B106" s="15">
        <v>1</v>
      </c>
      <c r="C106" s="98">
        <v>170</v>
      </c>
      <c r="D106" s="16" t="s">
        <v>1449</v>
      </c>
      <c r="E106" s="209" t="s">
        <v>1464</v>
      </c>
      <c r="F106" s="31">
        <v>975</v>
      </c>
      <c r="G106" s="15" t="s">
        <v>73</v>
      </c>
      <c r="H106" s="167" t="s">
        <v>42</v>
      </c>
      <c r="I106" s="81">
        <v>480</v>
      </c>
      <c r="J106" s="171">
        <v>1</v>
      </c>
      <c r="K106" s="171">
        <v>36</v>
      </c>
      <c r="L106" s="171">
        <v>7</v>
      </c>
      <c r="M106" s="171">
        <v>0</v>
      </c>
      <c r="N106" s="171">
        <v>170</v>
      </c>
      <c r="O106" s="171">
        <v>91</v>
      </c>
      <c r="P106" s="171">
        <v>1</v>
      </c>
      <c r="Q106" s="171">
        <v>0</v>
      </c>
      <c r="R106" s="171">
        <v>1</v>
      </c>
      <c r="S106" s="171">
        <v>15</v>
      </c>
      <c r="T106" s="171">
        <v>48</v>
      </c>
      <c r="U106" s="172">
        <v>0</v>
      </c>
      <c r="V106" s="172">
        <v>0</v>
      </c>
      <c r="W106" s="171">
        <v>0</v>
      </c>
      <c r="X106" s="171">
        <v>18</v>
      </c>
      <c r="Y106" s="76">
        <f t="shared" si="1"/>
        <v>388</v>
      </c>
    </row>
    <row r="107" spans="1:25" x14ac:dyDescent="0.3">
      <c r="A107" s="14">
        <v>106</v>
      </c>
      <c r="B107" s="15">
        <v>1</v>
      </c>
      <c r="C107" s="98">
        <v>170</v>
      </c>
      <c r="D107" s="16" t="s">
        <v>1449</v>
      </c>
      <c r="E107" s="209" t="s">
        <v>1465</v>
      </c>
      <c r="F107" s="31">
        <v>975</v>
      </c>
      <c r="G107" s="15" t="s">
        <v>73</v>
      </c>
      <c r="H107" s="264" t="s">
        <v>1573</v>
      </c>
      <c r="I107" s="81">
        <v>98</v>
      </c>
      <c r="J107" s="171">
        <v>6</v>
      </c>
      <c r="K107" s="171">
        <v>26</v>
      </c>
      <c r="L107" s="171">
        <v>3</v>
      </c>
      <c r="M107" s="171">
        <v>0</v>
      </c>
      <c r="N107" s="171">
        <v>27</v>
      </c>
      <c r="O107" s="171">
        <v>2</v>
      </c>
      <c r="P107" s="171">
        <v>1</v>
      </c>
      <c r="Q107" s="171">
        <v>1</v>
      </c>
      <c r="R107" s="171">
        <v>0</v>
      </c>
      <c r="S107" s="171">
        <v>0</v>
      </c>
      <c r="T107" s="171">
        <v>14</v>
      </c>
      <c r="U107" s="172">
        <v>0</v>
      </c>
      <c r="V107" s="172">
        <v>0</v>
      </c>
      <c r="W107" s="171">
        <v>0</v>
      </c>
      <c r="X107" s="171">
        <v>2</v>
      </c>
      <c r="Y107" s="76">
        <f t="shared" si="1"/>
        <v>82</v>
      </c>
    </row>
    <row r="108" spans="1:25" x14ac:dyDescent="0.3">
      <c r="A108" s="14">
        <v>107</v>
      </c>
      <c r="B108" s="15">
        <v>1</v>
      </c>
      <c r="C108" s="98">
        <v>170</v>
      </c>
      <c r="D108" s="16" t="s">
        <v>1449</v>
      </c>
      <c r="E108" s="209" t="s">
        <v>1465</v>
      </c>
      <c r="F108" s="31">
        <v>976</v>
      </c>
      <c r="G108" s="15" t="s">
        <v>73</v>
      </c>
      <c r="H108" s="167" t="s">
        <v>42</v>
      </c>
      <c r="I108" s="81">
        <v>391</v>
      </c>
      <c r="J108" s="167">
        <v>1</v>
      </c>
      <c r="K108" s="167">
        <v>112</v>
      </c>
      <c r="L108" s="167">
        <v>2</v>
      </c>
      <c r="M108" s="167">
        <v>0</v>
      </c>
      <c r="N108" s="167">
        <v>22</v>
      </c>
      <c r="O108" s="167">
        <v>15</v>
      </c>
      <c r="P108" s="167">
        <v>0</v>
      </c>
      <c r="Q108" s="167">
        <v>0</v>
      </c>
      <c r="R108" s="167">
        <v>2</v>
      </c>
      <c r="S108" s="167">
        <v>6</v>
      </c>
      <c r="T108" s="167">
        <v>128</v>
      </c>
      <c r="U108" s="168">
        <v>0</v>
      </c>
      <c r="V108" s="168">
        <v>0</v>
      </c>
      <c r="W108" s="167">
        <v>0</v>
      </c>
      <c r="X108" s="167">
        <v>14</v>
      </c>
      <c r="Y108" s="76">
        <f t="shared" si="1"/>
        <v>302</v>
      </c>
    </row>
    <row r="109" spans="1:25" x14ac:dyDescent="0.3">
      <c r="A109" s="14">
        <v>108</v>
      </c>
      <c r="B109" s="15">
        <v>1</v>
      </c>
      <c r="C109" s="98">
        <v>170</v>
      </c>
      <c r="D109" s="16" t="s">
        <v>1449</v>
      </c>
      <c r="E109" s="209" t="s">
        <v>1466</v>
      </c>
      <c r="F109" s="31">
        <v>976</v>
      </c>
      <c r="G109" s="15" t="s">
        <v>73</v>
      </c>
      <c r="H109" s="264" t="s">
        <v>1570</v>
      </c>
      <c r="I109" s="81">
        <v>390</v>
      </c>
      <c r="J109" s="167">
        <v>2</v>
      </c>
      <c r="K109" s="167">
        <v>89</v>
      </c>
      <c r="L109" s="167">
        <v>5</v>
      </c>
      <c r="M109" s="167">
        <v>0</v>
      </c>
      <c r="N109" s="167">
        <v>46</v>
      </c>
      <c r="O109" s="167">
        <v>29</v>
      </c>
      <c r="P109" s="167">
        <v>2</v>
      </c>
      <c r="Q109" s="167">
        <v>1</v>
      </c>
      <c r="R109" s="167">
        <v>3</v>
      </c>
      <c r="S109" s="167">
        <v>4</v>
      </c>
      <c r="T109" s="167">
        <v>108</v>
      </c>
      <c r="U109" s="168">
        <v>0</v>
      </c>
      <c r="V109" s="168">
        <v>0</v>
      </c>
      <c r="W109" s="167">
        <v>0</v>
      </c>
      <c r="X109" s="167">
        <v>10</v>
      </c>
      <c r="Y109" s="76">
        <f t="shared" si="1"/>
        <v>299</v>
      </c>
    </row>
    <row r="110" spans="1:25" x14ac:dyDescent="0.3">
      <c r="A110" s="14">
        <v>109</v>
      </c>
      <c r="B110" s="15">
        <v>1</v>
      </c>
      <c r="C110" s="98">
        <v>170</v>
      </c>
      <c r="D110" s="16" t="s">
        <v>1449</v>
      </c>
      <c r="E110" s="209" t="s">
        <v>1467</v>
      </c>
      <c r="F110" s="31">
        <v>977</v>
      </c>
      <c r="G110" s="15" t="s">
        <v>73</v>
      </c>
      <c r="H110" s="167" t="s">
        <v>42</v>
      </c>
      <c r="I110" s="81">
        <v>584</v>
      </c>
      <c r="J110" s="167">
        <v>1</v>
      </c>
      <c r="K110" s="167">
        <v>90</v>
      </c>
      <c r="L110" s="167">
        <v>7</v>
      </c>
      <c r="M110" s="167">
        <v>0</v>
      </c>
      <c r="N110" s="167">
        <v>151</v>
      </c>
      <c r="O110" s="167">
        <v>74</v>
      </c>
      <c r="P110" s="167">
        <v>3</v>
      </c>
      <c r="Q110" s="167">
        <v>3</v>
      </c>
      <c r="R110" s="167">
        <v>8</v>
      </c>
      <c r="S110" s="167">
        <v>7</v>
      </c>
      <c r="T110" s="167">
        <v>73</v>
      </c>
      <c r="U110" s="168">
        <v>0</v>
      </c>
      <c r="V110" s="168">
        <v>0</v>
      </c>
      <c r="W110" s="167">
        <v>0</v>
      </c>
      <c r="X110" s="167">
        <v>9</v>
      </c>
      <c r="Y110" s="76">
        <f t="shared" si="1"/>
        <v>426</v>
      </c>
    </row>
    <row r="111" spans="1:25" x14ac:dyDescent="0.3">
      <c r="A111" s="14">
        <v>110</v>
      </c>
      <c r="B111" s="15">
        <v>1</v>
      </c>
      <c r="C111" s="98">
        <v>182</v>
      </c>
      <c r="D111" s="173" t="s">
        <v>1404</v>
      </c>
      <c r="E111" s="209" t="s">
        <v>1468</v>
      </c>
      <c r="F111" s="31">
        <v>1057</v>
      </c>
      <c r="G111" s="15" t="s">
        <v>73</v>
      </c>
      <c r="H111" s="167" t="s">
        <v>42</v>
      </c>
      <c r="I111" s="81">
        <v>319</v>
      </c>
      <c r="J111" s="171">
        <v>18</v>
      </c>
      <c r="K111" s="171">
        <v>124</v>
      </c>
      <c r="L111" s="171">
        <v>4</v>
      </c>
      <c r="M111" s="171">
        <v>4</v>
      </c>
      <c r="N111" s="171">
        <v>32</v>
      </c>
      <c r="O111" s="171">
        <v>8</v>
      </c>
      <c r="P111" s="171">
        <v>0</v>
      </c>
      <c r="Q111" s="171">
        <v>1</v>
      </c>
      <c r="R111" s="171">
        <v>0</v>
      </c>
      <c r="S111" s="171">
        <v>18</v>
      </c>
      <c r="T111" s="171">
        <v>0</v>
      </c>
      <c r="U111" s="172">
        <v>0</v>
      </c>
      <c r="V111" s="172">
        <v>0</v>
      </c>
      <c r="W111" s="171">
        <v>0</v>
      </c>
      <c r="X111" s="171">
        <v>13</v>
      </c>
      <c r="Y111" s="76">
        <f t="shared" si="1"/>
        <v>222</v>
      </c>
    </row>
    <row r="112" spans="1:25" x14ac:dyDescent="0.3">
      <c r="A112" s="14">
        <v>111</v>
      </c>
      <c r="B112" s="15">
        <v>1</v>
      </c>
      <c r="C112" s="98">
        <v>182</v>
      </c>
      <c r="D112" s="173" t="s">
        <v>1404</v>
      </c>
      <c r="E112" s="209" t="s">
        <v>1469</v>
      </c>
      <c r="F112" s="31">
        <v>1057</v>
      </c>
      <c r="G112" s="15" t="s">
        <v>73</v>
      </c>
      <c r="H112" s="264" t="s">
        <v>1573</v>
      </c>
      <c r="I112" s="81">
        <v>500</v>
      </c>
      <c r="J112" s="167">
        <v>9</v>
      </c>
      <c r="K112" s="167">
        <v>234</v>
      </c>
      <c r="L112" s="167">
        <v>8</v>
      </c>
      <c r="M112" s="167">
        <v>3</v>
      </c>
      <c r="N112" s="167">
        <v>2</v>
      </c>
      <c r="O112" s="167">
        <v>4</v>
      </c>
      <c r="P112" s="167">
        <v>33</v>
      </c>
      <c r="Q112" s="167">
        <v>2</v>
      </c>
      <c r="R112" s="167">
        <v>0</v>
      </c>
      <c r="S112" s="167">
        <v>18</v>
      </c>
      <c r="T112" s="167">
        <v>0</v>
      </c>
      <c r="U112" s="168">
        <v>0</v>
      </c>
      <c r="V112" s="168">
        <v>6</v>
      </c>
      <c r="W112" s="167">
        <v>0</v>
      </c>
      <c r="X112" s="167">
        <v>16</v>
      </c>
      <c r="Y112" s="76">
        <f t="shared" si="1"/>
        <v>335</v>
      </c>
    </row>
    <row r="113" spans="1:25" x14ac:dyDescent="0.3">
      <c r="A113" s="14">
        <v>112</v>
      </c>
      <c r="B113" s="15">
        <v>1</v>
      </c>
      <c r="C113" s="98">
        <v>276</v>
      </c>
      <c r="D113" s="16" t="s">
        <v>1470</v>
      </c>
      <c r="E113" s="209" t="s">
        <v>1469</v>
      </c>
      <c r="F113" s="31">
        <v>1372</v>
      </c>
      <c r="G113" s="15" t="s">
        <v>73</v>
      </c>
      <c r="H113" s="167" t="s">
        <v>42</v>
      </c>
      <c r="I113" s="81">
        <v>545</v>
      </c>
      <c r="J113" s="167">
        <v>85</v>
      </c>
      <c r="K113" s="167">
        <v>239</v>
      </c>
      <c r="L113" s="167">
        <v>28</v>
      </c>
      <c r="M113" s="167">
        <v>1</v>
      </c>
      <c r="N113" s="167">
        <v>9</v>
      </c>
      <c r="O113" s="167">
        <v>1</v>
      </c>
      <c r="P113" s="167">
        <v>3</v>
      </c>
      <c r="Q113" s="167">
        <v>1</v>
      </c>
      <c r="R113" s="167">
        <v>1</v>
      </c>
      <c r="S113" s="167">
        <v>20</v>
      </c>
      <c r="T113" s="167">
        <v>0</v>
      </c>
      <c r="U113" s="168">
        <v>10</v>
      </c>
      <c r="V113" s="168">
        <v>5</v>
      </c>
      <c r="W113" s="167">
        <v>0</v>
      </c>
      <c r="X113" s="167">
        <v>14</v>
      </c>
      <c r="Y113" s="76">
        <f t="shared" si="1"/>
        <v>417</v>
      </c>
    </row>
    <row r="114" spans="1:25" x14ac:dyDescent="0.3">
      <c r="A114" s="14">
        <v>113</v>
      </c>
      <c r="B114" s="15">
        <v>1</v>
      </c>
      <c r="C114" s="98">
        <v>276</v>
      </c>
      <c r="D114" s="16" t="s">
        <v>1470</v>
      </c>
      <c r="E114" s="209" t="s">
        <v>1469</v>
      </c>
      <c r="F114" s="31">
        <v>1372</v>
      </c>
      <c r="G114" s="15" t="s">
        <v>73</v>
      </c>
      <c r="H114" s="167" t="s">
        <v>1570</v>
      </c>
      <c r="I114" s="81">
        <v>545</v>
      </c>
      <c r="J114" s="167">
        <v>78</v>
      </c>
      <c r="K114" s="167">
        <v>0</v>
      </c>
      <c r="L114" s="167">
        <v>22</v>
      </c>
      <c r="M114" s="167">
        <v>0</v>
      </c>
      <c r="N114" s="167">
        <v>6</v>
      </c>
      <c r="O114" s="167">
        <v>2</v>
      </c>
      <c r="P114" s="167">
        <v>1</v>
      </c>
      <c r="Q114" s="167">
        <v>2</v>
      </c>
      <c r="R114" s="167">
        <v>0</v>
      </c>
      <c r="S114" s="167">
        <v>22</v>
      </c>
      <c r="T114" s="167">
        <v>0</v>
      </c>
      <c r="U114" s="168">
        <v>15</v>
      </c>
      <c r="V114" s="168">
        <v>4</v>
      </c>
      <c r="W114" s="167">
        <v>0</v>
      </c>
      <c r="X114" s="167">
        <v>11</v>
      </c>
      <c r="Y114" s="76">
        <f t="shared" si="1"/>
        <v>163</v>
      </c>
    </row>
    <row r="115" spans="1:25" x14ac:dyDescent="0.3">
      <c r="A115" s="14">
        <v>114</v>
      </c>
      <c r="B115" s="15">
        <v>1</v>
      </c>
      <c r="C115" s="98">
        <v>276</v>
      </c>
      <c r="D115" s="16" t="s">
        <v>1470</v>
      </c>
      <c r="E115" s="209" t="s">
        <v>1469</v>
      </c>
      <c r="F115" s="31">
        <v>1372</v>
      </c>
      <c r="G115" s="15" t="s">
        <v>73</v>
      </c>
      <c r="H115" s="167" t="s">
        <v>1571</v>
      </c>
      <c r="I115" s="81">
        <v>544</v>
      </c>
      <c r="J115" s="171">
        <v>84</v>
      </c>
      <c r="K115" s="171">
        <v>244</v>
      </c>
      <c r="L115" s="171">
        <v>32</v>
      </c>
      <c r="M115" s="171">
        <v>1</v>
      </c>
      <c r="N115" s="171">
        <v>7</v>
      </c>
      <c r="O115" s="171">
        <v>0</v>
      </c>
      <c r="P115" s="171">
        <v>1</v>
      </c>
      <c r="Q115" s="171">
        <v>5</v>
      </c>
      <c r="R115" s="171">
        <v>0</v>
      </c>
      <c r="S115" s="171">
        <v>28</v>
      </c>
      <c r="T115" s="171">
        <v>0</v>
      </c>
      <c r="U115" s="172">
        <v>5</v>
      </c>
      <c r="V115" s="172">
        <v>9</v>
      </c>
      <c r="W115" s="171">
        <v>0</v>
      </c>
      <c r="X115" s="171">
        <v>8</v>
      </c>
      <c r="Y115" s="76">
        <f t="shared" si="1"/>
        <v>424</v>
      </c>
    </row>
    <row r="116" spans="1:25" x14ac:dyDescent="0.3">
      <c r="A116" s="14">
        <v>115</v>
      </c>
      <c r="B116" s="15">
        <v>1</v>
      </c>
      <c r="C116" s="98">
        <v>276</v>
      </c>
      <c r="D116" s="16" t="s">
        <v>1470</v>
      </c>
      <c r="E116" s="209" t="s">
        <v>1469</v>
      </c>
      <c r="F116" s="31">
        <v>1373</v>
      </c>
      <c r="G116" s="15" t="s">
        <v>73</v>
      </c>
      <c r="H116" s="167" t="s">
        <v>42</v>
      </c>
      <c r="I116" s="81">
        <v>472</v>
      </c>
      <c r="J116" s="167">
        <v>91</v>
      </c>
      <c r="K116" s="167">
        <v>177</v>
      </c>
      <c r="L116" s="167">
        <v>70</v>
      </c>
      <c r="M116" s="167">
        <v>1</v>
      </c>
      <c r="N116" s="167">
        <v>5</v>
      </c>
      <c r="O116" s="167">
        <v>0</v>
      </c>
      <c r="P116" s="167">
        <v>0</v>
      </c>
      <c r="Q116" s="167">
        <v>0</v>
      </c>
      <c r="R116" s="167">
        <v>0</v>
      </c>
      <c r="S116" s="167">
        <v>17</v>
      </c>
      <c r="T116" s="167">
        <v>0</v>
      </c>
      <c r="U116" s="168">
        <v>15</v>
      </c>
      <c r="V116" s="168">
        <v>0</v>
      </c>
      <c r="W116" s="167">
        <v>0</v>
      </c>
      <c r="X116" s="167">
        <v>4</v>
      </c>
      <c r="Y116" s="76">
        <f t="shared" si="1"/>
        <v>380</v>
      </c>
    </row>
    <row r="117" spans="1:25" x14ac:dyDescent="0.3">
      <c r="A117" s="14">
        <v>116</v>
      </c>
      <c r="B117" s="15">
        <v>1</v>
      </c>
      <c r="C117" s="98">
        <v>276</v>
      </c>
      <c r="D117" s="16" t="s">
        <v>1470</v>
      </c>
      <c r="E117" s="209" t="s">
        <v>1469</v>
      </c>
      <c r="F117" s="31">
        <v>1373</v>
      </c>
      <c r="G117" s="15" t="s">
        <v>73</v>
      </c>
      <c r="H117" s="264" t="s">
        <v>1570</v>
      </c>
      <c r="I117" s="81">
        <v>471</v>
      </c>
      <c r="J117" s="167">
        <v>84</v>
      </c>
      <c r="K117" s="167">
        <v>188</v>
      </c>
      <c r="L117" s="167">
        <v>59</v>
      </c>
      <c r="M117" s="167">
        <v>0</v>
      </c>
      <c r="N117" s="167">
        <v>3</v>
      </c>
      <c r="O117" s="167">
        <v>0</v>
      </c>
      <c r="P117" s="167">
        <v>2</v>
      </c>
      <c r="Q117" s="167">
        <v>0</v>
      </c>
      <c r="R117" s="167">
        <v>0</v>
      </c>
      <c r="S117" s="167">
        <v>17</v>
      </c>
      <c r="T117" s="167">
        <v>1</v>
      </c>
      <c r="U117" s="168">
        <v>11</v>
      </c>
      <c r="V117" s="168">
        <v>2</v>
      </c>
      <c r="W117" s="167">
        <v>0</v>
      </c>
      <c r="X117" s="167">
        <v>8</v>
      </c>
      <c r="Y117" s="76">
        <f t="shared" si="1"/>
        <v>375</v>
      </c>
    </row>
    <row r="118" spans="1:25" x14ac:dyDescent="0.3">
      <c r="A118" s="14">
        <v>117</v>
      </c>
      <c r="B118" s="15">
        <v>1</v>
      </c>
      <c r="C118" s="98">
        <v>276</v>
      </c>
      <c r="D118" s="16" t="s">
        <v>1470</v>
      </c>
      <c r="E118" s="209" t="s">
        <v>1469</v>
      </c>
      <c r="F118" s="31">
        <v>1374</v>
      </c>
      <c r="G118" s="15" t="s">
        <v>73</v>
      </c>
      <c r="H118" s="167" t="s">
        <v>42</v>
      </c>
      <c r="I118" s="81">
        <v>633</v>
      </c>
      <c r="J118" s="167">
        <v>117</v>
      </c>
      <c r="K118" s="167">
        <v>245</v>
      </c>
      <c r="L118" s="167">
        <v>51</v>
      </c>
      <c r="M118" s="167">
        <v>0</v>
      </c>
      <c r="N118" s="167">
        <v>21</v>
      </c>
      <c r="O118" s="167">
        <v>0</v>
      </c>
      <c r="P118" s="167">
        <v>5</v>
      </c>
      <c r="Q118" s="167">
        <v>2</v>
      </c>
      <c r="R118" s="167">
        <v>0</v>
      </c>
      <c r="S118" s="167">
        <v>27</v>
      </c>
      <c r="T118" s="167">
        <v>0</v>
      </c>
      <c r="U118" s="168">
        <v>9</v>
      </c>
      <c r="V118" s="168">
        <v>5</v>
      </c>
      <c r="W118" s="167">
        <v>0</v>
      </c>
      <c r="X118" s="167">
        <v>11</v>
      </c>
      <c r="Y118" s="76">
        <f t="shared" si="1"/>
        <v>493</v>
      </c>
    </row>
    <row r="119" spans="1:25" x14ac:dyDescent="0.3">
      <c r="A119" s="14">
        <v>118</v>
      </c>
      <c r="B119" s="15">
        <v>1</v>
      </c>
      <c r="C119" s="98">
        <v>276</v>
      </c>
      <c r="D119" s="16" t="s">
        <v>1470</v>
      </c>
      <c r="E119" s="209" t="s">
        <v>1469</v>
      </c>
      <c r="F119" s="31">
        <v>1374</v>
      </c>
      <c r="G119" s="15" t="s">
        <v>73</v>
      </c>
      <c r="H119" s="264" t="s">
        <v>1570</v>
      </c>
      <c r="I119" s="81">
        <v>633</v>
      </c>
      <c r="J119" s="171">
        <v>107</v>
      </c>
      <c r="K119" s="171">
        <v>264</v>
      </c>
      <c r="L119" s="171">
        <v>69</v>
      </c>
      <c r="M119" s="171">
        <v>0</v>
      </c>
      <c r="N119" s="171">
        <v>7</v>
      </c>
      <c r="O119" s="171">
        <v>1</v>
      </c>
      <c r="P119" s="171">
        <v>1</v>
      </c>
      <c r="Q119" s="171">
        <v>1</v>
      </c>
      <c r="R119" s="171">
        <v>2</v>
      </c>
      <c r="S119" s="171">
        <v>37</v>
      </c>
      <c r="T119" s="171">
        <v>4</v>
      </c>
      <c r="U119" s="172">
        <v>12</v>
      </c>
      <c r="V119" s="172">
        <v>5</v>
      </c>
      <c r="W119" s="171">
        <v>0</v>
      </c>
      <c r="X119" s="171">
        <v>3</v>
      </c>
      <c r="Y119" s="76">
        <f t="shared" si="1"/>
        <v>513</v>
      </c>
    </row>
    <row r="120" spans="1:25" x14ac:dyDescent="0.3">
      <c r="A120" s="14">
        <v>119</v>
      </c>
      <c r="B120" s="15">
        <v>1</v>
      </c>
      <c r="C120" s="98">
        <v>276</v>
      </c>
      <c r="D120" s="16" t="s">
        <v>1470</v>
      </c>
      <c r="E120" s="209" t="s">
        <v>1469</v>
      </c>
      <c r="F120" s="31">
        <v>1375</v>
      </c>
      <c r="G120" s="15" t="s">
        <v>73</v>
      </c>
      <c r="H120" s="167" t="s">
        <v>42</v>
      </c>
      <c r="I120" s="81">
        <v>465</v>
      </c>
      <c r="J120" s="171">
        <v>75</v>
      </c>
      <c r="K120" s="171">
        <v>200</v>
      </c>
      <c r="L120" s="171">
        <v>50</v>
      </c>
      <c r="M120" s="171">
        <v>1</v>
      </c>
      <c r="N120" s="171">
        <v>4</v>
      </c>
      <c r="O120" s="171">
        <v>0</v>
      </c>
      <c r="P120" s="171">
        <v>0</v>
      </c>
      <c r="Q120" s="171">
        <v>1</v>
      </c>
      <c r="R120" s="171">
        <v>0</v>
      </c>
      <c r="S120" s="171">
        <v>24</v>
      </c>
      <c r="T120" s="171">
        <v>1</v>
      </c>
      <c r="U120" s="172">
        <v>11</v>
      </c>
      <c r="V120" s="172">
        <v>1</v>
      </c>
      <c r="W120" s="171">
        <v>0</v>
      </c>
      <c r="X120" s="171">
        <v>8</v>
      </c>
      <c r="Y120" s="76">
        <f t="shared" si="1"/>
        <v>376</v>
      </c>
    </row>
    <row r="121" spans="1:25" x14ac:dyDescent="0.3">
      <c r="A121" s="14">
        <v>120</v>
      </c>
      <c r="B121" s="15">
        <v>1</v>
      </c>
      <c r="C121" s="98">
        <v>276</v>
      </c>
      <c r="D121" s="16" t="s">
        <v>1470</v>
      </c>
      <c r="E121" s="209" t="s">
        <v>1469</v>
      </c>
      <c r="F121" s="31">
        <v>1375</v>
      </c>
      <c r="G121" s="15" t="s">
        <v>73</v>
      </c>
      <c r="H121" s="167" t="s">
        <v>1570</v>
      </c>
      <c r="I121" s="81">
        <v>465</v>
      </c>
      <c r="J121" s="171">
        <v>84</v>
      </c>
      <c r="K121" s="171">
        <v>214</v>
      </c>
      <c r="L121" s="171">
        <v>34</v>
      </c>
      <c r="M121" s="171">
        <v>1</v>
      </c>
      <c r="N121" s="171">
        <v>5</v>
      </c>
      <c r="O121" s="171">
        <v>2</v>
      </c>
      <c r="P121" s="171">
        <v>1</v>
      </c>
      <c r="Q121" s="171">
        <v>2</v>
      </c>
      <c r="R121" s="171">
        <v>0</v>
      </c>
      <c r="S121" s="171">
        <v>19</v>
      </c>
      <c r="T121" s="171">
        <v>0</v>
      </c>
      <c r="U121" s="172">
        <v>12</v>
      </c>
      <c r="V121" s="172">
        <v>1</v>
      </c>
      <c r="W121" s="171">
        <v>0</v>
      </c>
      <c r="X121" s="171">
        <v>0</v>
      </c>
      <c r="Y121" s="76">
        <f t="shared" si="1"/>
        <v>375</v>
      </c>
    </row>
    <row r="122" spans="1:25" x14ac:dyDescent="0.3">
      <c r="A122" s="14">
        <v>121</v>
      </c>
      <c r="B122" s="15">
        <v>1</v>
      </c>
      <c r="C122" s="98">
        <v>276</v>
      </c>
      <c r="D122" s="16" t="s">
        <v>1470</v>
      </c>
      <c r="E122" s="209" t="s">
        <v>1469</v>
      </c>
      <c r="F122" s="31">
        <v>1375</v>
      </c>
      <c r="G122" s="15" t="s">
        <v>73</v>
      </c>
      <c r="H122" s="167" t="s">
        <v>1572</v>
      </c>
      <c r="I122" s="81"/>
      <c r="J122" s="76">
        <v>16</v>
      </c>
      <c r="K122" s="76">
        <v>34</v>
      </c>
      <c r="L122" s="76">
        <v>9</v>
      </c>
      <c r="M122" s="76">
        <v>4</v>
      </c>
      <c r="N122" s="76">
        <v>8</v>
      </c>
      <c r="O122" s="76">
        <v>1</v>
      </c>
      <c r="P122" s="76">
        <v>0</v>
      </c>
      <c r="Q122" s="76">
        <v>0</v>
      </c>
      <c r="R122" s="76">
        <v>0</v>
      </c>
      <c r="S122" s="76">
        <v>21</v>
      </c>
      <c r="T122" s="76">
        <v>0</v>
      </c>
      <c r="U122" s="168">
        <v>0</v>
      </c>
      <c r="V122" s="168">
        <v>3</v>
      </c>
      <c r="W122" s="76">
        <v>0</v>
      </c>
      <c r="X122" s="76">
        <v>0</v>
      </c>
      <c r="Y122" s="76">
        <f t="shared" si="1"/>
        <v>96</v>
      </c>
    </row>
    <row r="123" spans="1:25" x14ac:dyDescent="0.3">
      <c r="A123" s="14">
        <v>122</v>
      </c>
      <c r="B123" s="15">
        <v>1</v>
      </c>
      <c r="C123" s="98">
        <v>276</v>
      </c>
      <c r="D123" s="16" t="s">
        <v>1470</v>
      </c>
      <c r="E123" s="209" t="s">
        <v>1469</v>
      </c>
      <c r="F123" s="31">
        <v>1376</v>
      </c>
      <c r="G123" s="15" t="s">
        <v>73</v>
      </c>
      <c r="H123" s="167" t="s">
        <v>42</v>
      </c>
      <c r="I123" s="91">
        <v>467</v>
      </c>
      <c r="J123" s="171">
        <v>96</v>
      </c>
      <c r="K123" s="171">
        <v>186</v>
      </c>
      <c r="L123" s="171">
        <v>43</v>
      </c>
      <c r="M123" s="171">
        <v>3</v>
      </c>
      <c r="N123" s="171">
        <v>2</v>
      </c>
      <c r="O123" s="171">
        <v>0</v>
      </c>
      <c r="P123" s="171">
        <v>1</v>
      </c>
      <c r="Q123" s="171">
        <v>1</v>
      </c>
      <c r="R123" s="171">
        <v>0</v>
      </c>
      <c r="S123" s="171">
        <v>18</v>
      </c>
      <c r="T123" s="171">
        <v>0</v>
      </c>
      <c r="U123" s="172">
        <v>11</v>
      </c>
      <c r="V123" s="172">
        <v>0</v>
      </c>
      <c r="W123" s="171">
        <v>0</v>
      </c>
      <c r="X123" s="171">
        <v>4</v>
      </c>
      <c r="Y123" s="76">
        <f t="shared" si="1"/>
        <v>365</v>
      </c>
    </row>
    <row r="124" spans="1:25" x14ac:dyDescent="0.3">
      <c r="A124" s="14">
        <v>123</v>
      </c>
      <c r="B124" s="15">
        <v>1</v>
      </c>
      <c r="C124" s="98">
        <v>276</v>
      </c>
      <c r="D124" s="16" t="s">
        <v>1470</v>
      </c>
      <c r="E124" s="209" t="s">
        <v>1471</v>
      </c>
      <c r="F124" s="31">
        <v>1376</v>
      </c>
      <c r="G124" s="15" t="s">
        <v>73</v>
      </c>
      <c r="H124" s="349" t="s">
        <v>1570</v>
      </c>
      <c r="I124" s="91">
        <v>467</v>
      </c>
      <c r="J124" s="171">
        <v>100</v>
      </c>
      <c r="K124" s="171">
        <v>187</v>
      </c>
      <c r="L124" s="171">
        <v>32</v>
      </c>
      <c r="M124" s="171">
        <v>1</v>
      </c>
      <c r="N124" s="171">
        <v>1</v>
      </c>
      <c r="O124" s="171">
        <v>1</v>
      </c>
      <c r="P124" s="171">
        <v>2</v>
      </c>
      <c r="Q124" s="171">
        <v>3</v>
      </c>
      <c r="R124" s="171">
        <v>0</v>
      </c>
      <c r="S124" s="171">
        <v>22</v>
      </c>
      <c r="T124" s="171">
        <v>0</v>
      </c>
      <c r="U124" s="172">
        <v>14</v>
      </c>
      <c r="V124" s="172">
        <v>3</v>
      </c>
      <c r="W124" s="171">
        <v>0</v>
      </c>
      <c r="X124" s="171">
        <v>4</v>
      </c>
      <c r="Y124" s="76">
        <f t="shared" si="1"/>
        <v>370</v>
      </c>
    </row>
    <row r="125" spans="1:25" x14ac:dyDescent="0.3">
      <c r="A125" s="14">
        <v>124</v>
      </c>
      <c r="B125" s="15">
        <v>1</v>
      </c>
      <c r="C125" s="98">
        <v>276</v>
      </c>
      <c r="D125" s="16" t="s">
        <v>1470</v>
      </c>
      <c r="E125" s="209" t="s">
        <v>1471</v>
      </c>
      <c r="F125" s="31">
        <v>1377</v>
      </c>
      <c r="G125" s="15" t="s">
        <v>73</v>
      </c>
      <c r="H125" s="167" t="s">
        <v>42</v>
      </c>
      <c r="I125" s="91">
        <v>558</v>
      </c>
      <c r="J125" s="167">
        <v>191</v>
      </c>
      <c r="K125" s="167">
        <v>243</v>
      </c>
      <c r="L125" s="167">
        <v>32</v>
      </c>
      <c r="M125" s="167">
        <v>1</v>
      </c>
      <c r="N125" s="167">
        <v>1</v>
      </c>
      <c r="O125" s="167">
        <v>0</v>
      </c>
      <c r="P125" s="167">
        <v>2</v>
      </c>
      <c r="Q125" s="167">
        <v>0</v>
      </c>
      <c r="R125" s="167">
        <v>0</v>
      </c>
      <c r="S125" s="167">
        <v>3</v>
      </c>
      <c r="T125" s="167">
        <v>0</v>
      </c>
      <c r="U125" s="168">
        <v>1</v>
      </c>
      <c r="V125" s="168">
        <v>0</v>
      </c>
      <c r="W125" s="167">
        <v>0</v>
      </c>
      <c r="X125" s="167">
        <v>3</v>
      </c>
      <c r="Y125" s="76">
        <f t="shared" si="1"/>
        <v>477</v>
      </c>
    </row>
    <row r="126" spans="1:25" x14ac:dyDescent="0.3">
      <c r="A126" s="14">
        <v>125</v>
      </c>
      <c r="B126" s="15">
        <v>1</v>
      </c>
      <c r="C126" s="98">
        <v>276</v>
      </c>
      <c r="D126" s="16" t="s">
        <v>1470</v>
      </c>
      <c r="E126" s="209" t="s">
        <v>1472</v>
      </c>
      <c r="F126" s="31">
        <v>1377</v>
      </c>
      <c r="G126" s="15" t="s">
        <v>73</v>
      </c>
      <c r="H126" s="349" t="s">
        <v>1570</v>
      </c>
      <c r="I126" s="91">
        <v>557</v>
      </c>
      <c r="J126" s="167">
        <v>177</v>
      </c>
      <c r="K126" s="167">
        <v>232</v>
      </c>
      <c r="L126" s="167">
        <v>46</v>
      </c>
      <c r="M126" s="167">
        <v>0</v>
      </c>
      <c r="N126" s="167">
        <v>0</v>
      </c>
      <c r="O126" s="167">
        <v>0</v>
      </c>
      <c r="P126" s="167">
        <v>2</v>
      </c>
      <c r="Q126" s="167">
        <v>0</v>
      </c>
      <c r="R126" s="167">
        <v>1</v>
      </c>
      <c r="S126" s="167">
        <v>2</v>
      </c>
      <c r="T126" s="167">
        <v>0</v>
      </c>
      <c r="U126" s="168">
        <v>0</v>
      </c>
      <c r="V126" s="168">
        <v>2</v>
      </c>
      <c r="W126" s="167">
        <v>0</v>
      </c>
      <c r="X126" s="167">
        <v>6</v>
      </c>
      <c r="Y126" s="76">
        <f t="shared" si="1"/>
        <v>468</v>
      </c>
    </row>
    <row r="127" spans="1:25" x14ac:dyDescent="0.3">
      <c r="A127" s="14">
        <v>126</v>
      </c>
      <c r="B127" s="15">
        <v>1</v>
      </c>
      <c r="C127" s="98">
        <v>276</v>
      </c>
      <c r="D127" s="16" t="s">
        <v>1470</v>
      </c>
      <c r="E127" s="209" t="s">
        <v>1473</v>
      </c>
      <c r="F127" s="31">
        <v>1377</v>
      </c>
      <c r="G127" s="15" t="s">
        <v>73</v>
      </c>
      <c r="H127" s="349" t="s">
        <v>1573</v>
      </c>
      <c r="I127" s="91">
        <v>266</v>
      </c>
      <c r="J127" s="167">
        <v>26</v>
      </c>
      <c r="K127" s="167">
        <v>167</v>
      </c>
      <c r="L127" s="167">
        <v>35</v>
      </c>
      <c r="M127" s="167">
        <v>0</v>
      </c>
      <c r="N127" s="167">
        <v>0</v>
      </c>
      <c r="O127" s="167">
        <v>1</v>
      </c>
      <c r="P127" s="167">
        <v>0</v>
      </c>
      <c r="Q127" s="167">
        <v>1</v>
      </c>
      <c r="R127" s="167">
        <v>0</v>
      </c>
      <c r="S127" s="167">
        <v>0</v>
      </c>
      <c r="T127" s="167">
        <v>0</v>
      </c>
      <c r="U127" s="168">
        <v>0</v>
      </c>
      <c r="V127" s="168">
        <v>0</v>
      </c>
      <c r="W127" s="167">
        <v>0</v>
      </c>
      <c r="X127" s="167">
        <v>2</v>
      </c>
      <c r="Y127" s="76">
        <f t="shared" si="1"/>
        <v>232</v>
      </c>
    </row>
    <row r="128" spans="1:25" x14ac:dyDescent="0.3">
      <c r="A128" s="14">
        <v>127</v>
      </c>
      <c r="B128" s="15">
        <v>1</v>
      </c>
      <c r="C128" s="98">
        <v>276</v>
      </c>
      <c r="D128" s="16" t="s">
        <v>1470</v>
      </c>
      <c r="E128" s="209" t="s">
        <v>1474</v>
      </c>
      <c r="F128" s="31">
        <v>1378</v>
      </c>
      <c r="G128" s="15" t="s">
        <v>73</v>
      </c>
      <c r="H128" s="167" t="s">
        <v>42</v>
      </c>
      <c r="I128" s="91">
        <v>167</v>
      </c>
      <c r="J128" s="171">
        <v>16</v>
      </c>
      <c r="K128" s="171">
        <v>116</v>
      </c>
      <c r="L128" s="171">
        <v>4</v>
      </c>
      <c r="M128" s="171">
        <v>0</v>
      </c>
      <c r="N128" s="171">
        <v>0</v>
      </c>
      <c r="O128" s="171">
        <v>0</v>
      </c>
      <c r="P128" s="171">
        <v>0</v>
      </c>
      <c r="Q128" s="171">
        <v>0</v>
      </c>
      <c r="R128" s="171">
        <v>0</v>
      </c>
      <c r="S128" s="171">
        <v>3</v>
      </c>
      <c r="T128" s="171">
        <v>0</v>
      </c>
      <c r="U128" s="172">
        <v>1</v>
      </c>
      <c r="V128" s="172">
        <v>0</v>
      </c>
      <c r="W128" s="171">
        <v>0</v>
      </c>
      <c r="X128" s="171">
        <v>1</v>
      </c>
      <c r="Y128" s="76">
        <f t="shared" si="1"/>
        <v>141</v>
      </c>
    </row>
    <row r="129" spans="1:25" x14ac:dyDescent="0.3">
      <c r="A129" s="14">
        <v>128</v>
      </c>
      <c r="B129" s="15">
        <v>1</v>
      </c>
      <c r="C129" s="98">
        <v>276</v>
      </c>
      <c r="D129" s="16" t="s">
        <v>1470</v>
      </c>
      <c r="E129" s="209" t="s">
        <v>1475</v>
      </c>
      <c r="F129" s="31">
        <v>1378</v>
      </c>
      <c r="G129" s="15" t="s">
        <v>73</v>
      </c>
      <c r="H129" s="349" t="s">
        <v>1573</v>
      </c>
      <c r="I129" s="91">
        <v>267</v>
      </c>
      <c r="J129" s="167">
        <v>10</v>
      </c>
      <c r="K129" s="167">
        <v>186</v>
      </c>
      <c r="L129" s="167">
        <v>7</v>
      </c>
      <c r="M129" s="167">
        <v>0</v>
      </c>
      <c r="N129" s="167">
        <v>1</v>
      </c>
      <c r="O129" s="167">
        <v>2</v>
      </c>
      <c r="P129" s="167">
        <v>0</v>
      </c>
      <c r="Q129" s="167">
        <v>0</v>
      </c>
      <c r="R129" s="167">
        <v>0</v>
      </c>
      <c r="S129" s="167">
        <v>12</v>
      </c>
      <c r="T129" s="167">
        <v>0</v>
      </c>
      <c r="U129" s="168">
        <v>1</v>
      </c>
      <c r="V129" s="168">
        <v>0</v>
      </c>
      <c r="W129" s="167">
        <v>0</v>
      </c>
      <c r="X129" s="167">
        <v>3</v>
      </c>
      <c r="Y129" s="76">
        <f t="shared" si="1"/>
        <v>222</v>
      </c>
    </row>
    <row r="130" spans="1:25" x14ac:dyDescent="0.3">
      <c r="A130" s="14">
        <v>129</v>
      </c>
      <c r="B130" s="15">
        <v>1</v>
      </c>
      <c r="C130" s="98">
        <v>276</v>
      </c>
      <c r="D130" s="16" t="s">
        <v>1470</v>
      </c>
      <c r="E130" s="209" t="s">
        <v>1475</v>
      </c>
      <c r="F130" s="31">
        <v>1379</v>
      </c>
      <c r="G130" s="15" t="s">
        <v>73</v>
      </c>
      <c r="H130" s="167" t="s">
        <v>42</v>
      </c>
      <c r="I130" s="91">
        <v>690</v>
      </c>
      <c r="J130" s="171">
        <v>165</v>
      </c>
      <c r="K130" s="171">
        <v>344</v>
      </c>
      <c r="L130" s="171">
        <v>39</v>
      </c>
      <c r="M130" s="171">
        <v>0</v>
      </c>
      <c r="N130" s="171">
        <v>14</v>
      </c>
      <c r="O130" s="171">
        <v>0</v>
      </c>
      <c r="P130" s="171">
        <v>16</v>
      </c>
      <c r="Q130" s="171">
        <v>1</v>
      </c>
      <c r="R130" s="171">
        <v>0</v>
      </c>
      <c r="S130" s="171">
        <v>9</v>
      </c>
      <c r="T130" s="171">
        <v>1</v>
      </c>
      <c r="U130" s="172">
        <v>2</v>
      </c>
      <c r="V130" s="172">
        <v>2</v>
      </c>
      <c r="W130" s="171">
        <v>0</v>
      </c>
      <c r="X130" s="171">
        <v>2</v>
      </c>
      <c r="Y130" s="76">
        <f t="shared" ref="Y130:Y193" si="2">SUM(J130:X130)</f>
        <v>595</v>
      </c>
    </row>
    <row r="131" spans="1:25" x14ac:dyDescent="0.3">
      <c r="A131" s="14">
        <v>130</v>
      </c>
      <c r="B131" s="15">
        <v>1</v>
      </c>
      <c r="C131" s="98">
        <v>276</v>
      </c>
      <c r="D131" s="16" t="s">
        <v>1470</v>
      </c>
      <c r="E131" s="209" t="s">
        <v>1476</v>
      </c>
      <c r="F131" s="31">
        <v>1379</v>
      </c>
      <c r="G131" s="15" t="s">
        <v>73</v>
      </c>
      <c r="H131" s="349" t="s">
        <v>1570</v>
      </c>
      <c r="I131" s="91">
        <v>690</v>
      </c>
      <c r="J131" s="171">
        <v>153</v>
      </c>
      <c r="K131" s="171">
        <v>323</v>
      </c>
      <c r="L131" s="171">
        <v>50</v>
      </c>
      <c r="M131" s="171">
        <v>2</v>
      </c>
      <c r="N131" s="171">
        <v>24</v>
      </c>
      <c r="O131" s="171">
        <v>0</v>
      </c>
      <c r="P131" s="171">
        <v>9</v>
      </c>
      <c r="Q131" s="171">
        <v>3</v>
      </c>
      <c r="R131" s="171">
        <v>0</v>
      </c>
      <c r="S131" s="171">
        <v>8</v>
      </c>
      <c r="T131" s="171">
        <v>0</v>
      </c>
      <c r="U131" s="172">
        <v>9</v>
      </c>
      <c r="V131" s="172">
        <v>3</v>
      </c>
      <c r="W131" s="171">
        <v>0</v>
      </c>
      <c r="X131" s="171">
        <v>7</v>
      </c>
      <c r="Y131" s="76">
        <f t="shared" si="2"/>
        <v>591</v>
      </c>
    </row>
    <row r="132" spans="1:25" x14ac:dyDescent="0.3">
      <c r="A132" s="14">
        <v>131</v>
      </c>
      <c r="B132" s="15">
        <v>1</v>
      </c>
      <c r="C132" s="98">
        <v>276</v>
      </c>
      <c r="D132" s="16" t="s">
        <v>1470</v>
      </c>
      <c r="E132" s="209" t="s">
        <v>1340</v>
      </c>
      <c r="F132" s="31">
        <v>1380</v>
      </c>
      <c r="G132" s="15" t="s">
        <v>73</v>
      </c>
      <c r="H132" s="167" t="s">
        <v>42</v>
      </c>
      <c r="I132" s="91">
        <v>727</v>
      </c>
      <c r="J132" s="167">
        <v>100</v>
      </c>
      <c r="K132" s="167">
        <v>336</v>
      </c>
      <c r="L132" s="167">
        <v>58</v>
      </c>
      <c r="M132" s="167">
        <v>1</v>
      </c>
      <c r="N132" s="167">
        <v>5</v>
      </c>
      <c r="O132" s="167">
        <v>2</v>
      </c>
      <c r="P132" s="167">
        <v>8</v>
      </c>
      <c r="Q132" s="167">
        <v>1</v>
      </c>
      <c r="R132" s="167">
        <v>1</v>
      </c>
      <c r="S132" s="167">
        <v>17</v>
      </c>
      <c r="T132" s="167">
        <v>0</v>
      </c>
      <c r="U132" s="168">
        <v>18</v>
      </c>
      <c r="V132" s="168">
        <v>3</v>
      </c>
      <c r="W132" s="167">
        <v>0</v>
      </c>
      <c r="X132" s="167">
        <v>5</v>
      </c>
      <c r="Y132" s="76">
        <f t="shared" si="2"/>
        <v>555</v>
      </c>
    </row>
    <row r="133" spans="1:25" x14ac:dyDescent="0.3">
      <c r="A133" s="14">
        <v>132</v>
      </c>
      <c r="B133" s="15">
        <v>1</v>
      </c>
      <c r="C133" s="98">
        <v>276</v>
      </c>
      <c r="D133" s="16" t="s">
        <v>1470</v>
      </c>
      <c r="E133" s="209" t="s">
        <v>1477</v>
      </c>
      <c r="F133" s="31">
        <v>1381</v>
      </c>
      <c r="G133" s="15" t="s">
        <v>73</v>
      </c>
      <c r="H133" s="167" t="s">
        <v>42</v>
      </c>
      <c r="I133" s="91">
        <v>351</v>
      </c>
      <c r="J133" s="167">
        <v>22</v>
      </c>
      <c r="K133" s="167">
        <v>231</v>
      </c>
      <c r="L133" s="167">
        <v>4</v>
      </c>
      <c r="M133" s="167">
        <v>0</v>
      </c>
      <c r="N133" s="167">
        <v>9</v>
      </c>
      <c r="O133" s="167">
        <v>0</v>
      </c>
      <c r="P133" s="167">
        <v>0</v>
      </c>
      <c r="Q133" s="167">
        <v>0</v>
      </c>
      <c r="R133" s="167">
        <v>0</v>
      </c>
      <c r="S133" s="167">
        <v>9</v>
      </c>
      <c r="T133" s="167">
        <v>0</v>
      </c>
      <c r="U133" s="168">
        <v>1</v>
      </c>
      <c r="V133" s="168">
        <v>0</v>
      </c>
      <c r="W133" s="167">
        <v>0</v>
      </c>
      <c r="X133" s="167">
        <v>1</v>
      </c>
      <c r="Y133" s="76">
        <f t="shared" si="2"/>
        <v>277</v>
      </c>
    </row>
    <row r="134" spans="1:25" x14ac:dyDescent="0.3">
      <c r="A134" s="14">
        <v>133</v>
      </c>
      <c r="B134" s="15">
        <v>1</v>
      </c>
      <c r="C134" s="98">
        <v>276</v>
      </c>
      <c r="D134" s="16" t="s">
        <v>1470</v>
      </c>
      <c r="E134" s="209" t="s">
        <v>203</v>
      </c>
      <c r="F134" s="31">
        <v>1381</v>
      </c>
      <c r="G134" s="15" t="s">
        <v>73</v>
      </c>
      <c r="H134" s="349" t="s">
        <v>1573</v>
      </c>
      <c r="I134" s="91">
        <v>521</v>
      </c>
      <c r="J134" s="167">
        <v>49</v>
      </c>
      <c r="K134" s="167">
        <v>290</v>
      </c>
      <c r="L134" s="167">
        <v>13</v>
      </c>
      <c r="M134" s="167">
        <v>1</v>
      </c>
      <c r="N134" s="167">
        <v>45</v>
      </c>
      <c r="O134" s="167">
        <v>1</v>
      </c>
      <c r="P134" s="167">
        <v>1</v>
      </c>
      <c r="Q134" s="167">
        <v>2</v>
      </c>
      <c r="R134" s="167">
        <v>1</v>
      </c>
      <c r="S134" s="167">
        <v>19</v>
      </c>
      <c r="T134" s="167">
        <v>0</v>
      </c>
      <c r="U134" s="168">
        <v>5</v>
      </c>
      <c r="V134" s="168">
        <v>3</v>
      </c>
      <c r="W134" s="167">
        <v>0</v>
      </c>
      <c r="X134" s="167">
        <v>3</v>
      </c>
      <c r="Y134" s="76">
        <f t="shared" si="2"/>
        <v>433</v>
      </c>
    </row>
    <row r="135" spans="1:25" x14ac:dyDescent="0.3">
      <c r="A135" s="14">
        <v>134</v>
      </c>
      <c r="B135" s="15">
        <v>1</v>
      </c>
      <c r="C135" s="98">
        <v>276</v>
      </c>
      <c r="D135" s="16" t="s">
        <v>1470</v>
      </c>
      <c r="E135" s="209" t="s">
        <v>203</v>
      </c>
      <c r="F135" s="31">
        <v>1382</v>
      </c>
      <c r="G135" s="15" t="s">
        <v>73</v>
      </c>
      <c r="H135" s="167" t="s">
        <v>42</v>
      </c>
      <c r="I135" s="91">
        <v>487</v>
      </c>
      <c r="J135" s="167">
        <v>105</v>
      </c>
      <c r="K135" s="167">
        <v>172</v>
      </c>
      <c r="L135" s="167">
        <v>30</v>
      </c>
      <c r="M135" s="167">
        <v>0</v>
      </c>
      <c r="N135" s="167">
        <v>17</v>
      </c>
      <c r="O135" s="167">
        <v>4</v>
      </c>
      <c r="P135" s="167">
        <v>5</v>
      </c>
      <c r="Q135" s="167">
        <v>0</v>
      </c>
      <c r="R135" s="167">
        <v>0</v>
      </c>
      <c r="S135" s="167">
        <v>17</v>
      </c>
      <c r="T135" s="167">
        <v>1</v>
      </c>
      <c r="U135" s="168">
        <v>13</v>
      </c>
      <c r="V135" s="168">
        <v>1</v>
      </c>
      <c r="W135" s="167">
        <v>0</v>
      </c>
      <c r="X135" s="167">
        <v>5</v>
      </c>
      <c r="Y135" s="76">
        <f t="shared" si="2"/>
        <v>370</v>
      </c>
    </row>
    <row r="136" spans="1:25" x14ac:dyDescent="0.3">
      <c r="A136" s="14">
        <v>135</v>
      </c>
      <c r="B136" s="15">
        <v>1</v>
      </c>
      <c r="C136" s="98">
        <v>276</v>
      </c>
      <c r="D136" s="16" t="s">
        <v>1470</v>
      </c>
      <c r="E136" s="209" t="s">
        <v>1478</v>
      </c>
      <c r="F136" s="31">
        <v>1382</v>
      </c>
      <c r="G136" s="15" t="s">
        <v>73</v>
      </c>
      <c r="H136" s="167" t="s">
        <v>1570</v>
      </c>
      <c r="I136" s="91">
        <v>487</v>
      </c>
      <c r="J136" s="171">
        <v>104</v>
      </c>
      <c r="K136" s="171">
        <v>190</v>
      </c>
      <c r="L136" s="171">
        <v>21</v>
      </c>
      <c r="M136" s="171">
        <v>2</v>
      </c>
      <c r="N136" s="171">
        <v>12</v>
      </c>
      <c r="O136" s="171">
        <v>0</v>
      </c>
      <c r="P136" s="171">
        <v>2</v>
      </c>
      <c r="Q136" s="171">
        <v>1</v>
      </c>
      <c r="R136" s="171">
        <v>0</v>
      </c>
      <c r="S136" s="171">
        <v>19</v>
      </c>
      <c r="T136" s="171">
        <v>0</v>
      </c>
      <c r="U136" s="172">
        <v>9</v>
      </c>
      <c r="V136" s="172">
        <v>0</v>
      </c>
      <c r="W136" s="171">
        <v>0</v>
      </c>
      <c r="X136" s="171">
        <v>1</v>
      </c>
      <c r="Y136" s="76">
        <f t="shared" si="2"/>
        <v>361</v>
      </c>
    </row>
    <row r="137" spans="1:25" x14ac:dyDescent="0.3">
      <c r="A137" s="14">
        <v>136</v>
      </c>
      <c r="B137" s="15">
        <v>1</v>
      </c>
      <c r="C137" s="98">
        <v>276</v>
      </c>
      <c r="D137" s="16" t="s">
        <v>1470</v>
      </c>
      <c r="E137" s="209" t="s">
        <v>1478</v>
      </c>
      <c r="F137" s="31">
        <v>1383</v>
      </c>
      <c r="G137" s="15" t="s">
        <v>73</v>
      </c>
      <c r="H137" s="167" t="s">
        <v>42</v>
      </c>
      <c r="I137" s="91">
        <v>748</v>
      </c>
      <c r="J137" s="171">
        <v>154</v>
      </c>
      <c r="K137" s="171">
        <v>311</v>
      </c>
      <c r="L137" s="171">
        <v>69</v>
      </c>
      <c r="M137" s="171">
        <v>0</v>
      </c>
      <c r="N137" s="171">
        <v>36</v>
      </c>
      <c r="O137" s="171">
        <v>0</v>
      </c>
      <c r="P137" s="171">
        <v>0</v>
      </c>
      <c r="Q137" s="171">
        <v>1</v>
      </c>
      <c r="R137" s="171">
        <v>0</v>
      </c>
      <c r="S137" s="171">
        <v>19</v>
      </c>
      <c r="T137" s="171">
        <v>0</v>
      </c>
      <c r="U137" s="172">
        <v>4</v>
      </c>
      <c r="V137" s="172">
        <v>0</v>
      </c>
      <c r="W137" s="171">
        <v>0</v>
      </c>
      <c r="X137" s="171">
        <v>10</v>
      </c>
      <c r="Y137" s="76">
        <f t="shared" si="2"/>
        <v>604</v>
      </c>
    </row>
    <row r="138" spans="1:25" x14ac:dyDescent="0.3">
      <c r="A138" s="14">
        <v>137</v>
      </c>
      <c r="B138" s="15">
        <v>1</v>
      </c>
      <c r="C138" s="98">
        <v>276</v>
      </c>
      <c r="D138" s="16" t="s">
        <v>1470</v>
      </c>
      <c r="E138" s="209" t="s">
        <v>1479</v>
      </c>
      <c r="F138" s="31">
        <v>1383</v>
      </c>
      <c r="G138" s="15" t="s">
        <v>73</v>
      </c>
      <c r="H138" s="167" t="s">
        <v>1570</v>
      </c>
      <c r="I138" s="91">
        <v>748</v>
      </c>
      <c r="J138" s="167">
        <v>91</v>
      </c>
      <c r="K138" s="167">
        <v>339</v>
      </c>
      <c r="L138" s="167">
        <v>81</v>
      </c>
      <c r="M138" s="167">
        <v>1</v>
      </c>
      <c r="N138" s="167">
        <v>34</v>
      </c>
      <c r="O138" s="167">
        <v>0</v>
      </c>
      <c r="P138" s="167">
        <v>1</v>
      </c>
      <c r="Q138" s="167">
        <v>1</v>
      </c>
      <c r="R138" s="167">
        <v>1</v>
      </c>
      <c r="S138" s="167">
        <v>17</v>
      </c>
      <c r="T138" s="167">
        <v>0</v>
      </c>
      <c r="U138" s="168">
        <v>3</v>
      </c>
      <c r="V138" s="168">
        <v>0</v>
      </c>
      <c r="W138" s="167">
        <v>0</v>
      </c>
      <c r="X138" s="167">
        <v>12</v>
      </c>
      <c r="Y138" s="76">
        <f t="shared" si="2"/>
        <v>581</v>
      </c>
    </row>
    <row r="139" spans="1:25" x14ac:dyDescent="0.3">
      <c r="A139" s="14">
        <v>138</v>
      </c>
      <c r="B139" s="15">
        <v>1</v>
      </c>
      <c r="C139" s="98">
        <v>276</v>
      </c>
      <c r="D139" s="16" t="s">
        <v>1470</v>
      </c>
      <c r="E139" s="209" t="s">
        <v>1479</v>
      </c>
      <c r="F139" s="31">
        <v>1384</v>
      </c>
      <c r="G139" s="15" t="s">
        <v>73</v>
      </c>
      <c r="H139" s="167" t="s">
        <v>42</v>
      </c>
      <c r="I139" s="91">
        <v>487</v>
      </c>
      <c r="J139" s="167">
        <v>74</v>
      </c>
      <c r="K139" s="167">
        <v>240</v>
      </c>
      <c r="L139" s="167">
        <v>22</v>
      </c>
      <c r="M139" s="167">
        <v>2</v>
      </c>
      <c r="N139" s="167">
        <v>12</v>
      </c>
      <c r="O139" s="167">
        <v>0</v>
      </c>
      <c r="P139" s="167">
        <v>2</v>
      </c>
      <c r="Q139" s="167">
        <v>0</v>
      </c>
      <c r="R139" s="167">
        <v>0</v>
      </c>
      <c r="S139" s="167">
        <v>21</v>
      </c>
      <c r="T139" s="167">
        <v>0</v>
      </c>
      <c r="U139" s="168">
        <v>8</v>
      </c>
      <c r="V139" s="168">
        <v>2</v>
      </c>
      <c r="W139" s="167">
        <v>0</v>
      </c>
      <c r="X139" s="167">
        <v>9</v>
      </c>
      <c r="Y139" s="76">
        <f t="shared" si="2"/>
        <v>392</v>
      </c>
    </row>
    <row r="140" spans="1:25" x14ac:dyDescent="0.3">
      <c r="A140" s="14">
        <v>139</v>
      </c>
      <c r="B140" s="15">
        <v>1</v>
      </c>
      <c r="C140" s="98">
        <v>276</v>
      </c>
      <c r="D140" s="16" t="s">
        <v>1470</v>
      </c>
      <c r="E140" s="209" t="s">
        <v>1480</v>
      </c>
      <c r="F140" s="31">
        <v>1384</v>
      </c>
      <c r="G140" s="15" t="s">
        <v>73</v>
      </c>
      <c r="H140" s="167" t="s">
        <v>1570</v>
      </c>
      <c r="I140" s="91">
        <v>487</v>
      </c>
      <c r="J140" s="167">
        <v>99</v>
      </c>
      <c r="K140" s="167">
        <v>219</v>
      </c>
      <c r="L140" s="167">
        <v>14</v>
      </c>
      <c r="M140" s="167">
        <v>3</v>
      </c>
      <c r="N140" s="167">
        <v>7</v>
      </c>
      <c r="O140" s="167">
        <v>0</v>
      </c>
      <c r="P140" s="167">
        <v>0</v>
      </c>
      <c r="Q140" s="167">
        <v>4</v>
      </c>
      <c r="R140" s="167">
        <v>0</v>
      </c>
      <c r="S140" s="167">
        <v>24</v>
      </c>
      <c r="T140" s="167">
        <v>0</v>
      </c>
      <c r="U140" s="168">
        <v>24</v>
      </c>
      <c r="V140" s="168">
        <v>1</v>
      </c>
      <c r="W140" s="167">
        <v>0</v>
      </c>
      <c r="X140" s="167">
        <v>3</v>
      </c>
      <c r="Y140" s="76">
        <f t="shared" si="2"/>
        <v>398</v>
      </c>
    </row>
    <row r="141" spans="1:25" x14ac:dyDescent="0.3">
      <c r="A141" s="14">
        <v>140</v>
      </c>
      <c r="B141" s="15">
        <v>1</v>
      </c>
      <c r="C141" s="98">
        <v>276</v>
      </c>
      <c r="D141" s="16" t="s">
        <v>1470</v>
      </c>
      <c r="E141" s="209" t="s">
        <v>1480</v>
      </c>
      <c r="F141" s="31">
        <v>1385</v>
      </c>
      <c r="G141" s="15" t="s">
        <v>73</v>
      </c>
      <c r="H141" s="167" t="s">
        <v>42</v>
      </c>
      <c r="I141" s="91">
        <v>619</v>
      </c>
      <c r="J141" s="167">
        <v>154</v>
      </c>
      <c r="K141" s="167">
        <v>249</v>
      </c>
      <c r="L141" s="167">
        <v>43</v>
      </c>
      <c r="M141" s="167">
        <v>1</v>
      </c>
      <c r="N141" s="167">
        <v>5</v>
      </c>
      <c r="O141" s="167">
        <v>1</v>
      </c>
      <c r="P141" s="167">
        <v>1</v>
      </c>
      <c r="Q141" s="167">
        <v>0</v>
      </c>
      <c r="R141" s="167">
        <v>0</v>
      </c>
      <c r="S141" s="167">
        <v>31</v>
      </c>
      <c r="T141" s="167">
        <v>1</v>
      </c>
      <c r="U141" s="168">
        <v>2</v>
      </c>
      <c r="V141" s="168">
        <v>6</v>
      </c>
      <c r="W141" s="167">
        <v>0</v>
      </c>
      <c r="X141" s="167">
        <v>11</v>
      </c>
      <c r="Y141" s="76">
        <f t="shared" si="2"/>
        <v>505</v>
      </c>
    </row>
    <row r="142" spans="1:25" x14ac:dyDescent="0.3">
      <c r="A142" s="14">
        <v>141</v>
      </c>
      <c r="B142" s="15">
        <v>1</v>
      </c>
      <c r="C142" s="98">
        <v>276</v>
      </c>
      <c r="D142" s="16" t="s">
        <v>1470</v>
      </c>
      <c r="E142" s="209" t="s">
        <v>1481</v>
      </c>
      <c r="F142" s="31">
        <v>1385</v>
      </c>
      <c r="G142" s="15" t="s">
        <v>73</v>
      </c>
      <c r="H142" s="167" t="s">
        <v>1570</v>
      </c>
      <c r="I142" s="91">
        <v>619</v>
      </c>
      <c r="J142" s="167">
        <v>175</v>
      </c>
      <c r="K142" s="167">
        <v>254</v>
      </c>
      <c r="L142" s="167">
        <v>28</v>
      </c>
      <c r="M142" s="167">
        <v>3</v>
      </c>
      <c r="N142" s="167">
        <v>2</v>
      </c>
      <c r="O142" s="167">
        <v>0</v>
      </c>
      <c r="P142" s="167">
        <v>1</v>
      </c>
      <c r="Q142" s="167">
        <v>0</v>
      </c>
      <c r="R142" s="167">
        <v>2</v>
      </c>
      <c r="S142" s="167">
        <v>34</v>
      </c>
      <c r="T142" s="167">
        <v>1</v>
      </c>
      <c r="U142" s="168">
        <v>0</v>
      </c>
      <c r="V142" s="168">
        <v>0</v>
      </c>
      <c r="W142" s="167">
        <v>0</v>
      </c>
      <c r="X142" s="167">
        <v>3</v>
      </c>
      <c r="Y142" s="76">
        <f t="shared" si="2"/>
        <v>503</v>
      </c>
    </row>
    <row r="143" spans="1:25" x14ac:dyDescent="0.3">
      <c r="A143" s="14">
        <v>142</v>
      </c>
      <c r="B143" s="15">
        <v>1</v>
      </c>
      <c r="C143" s="98">
        <v>276</v>
      </c>
      <c r="D143" s="16" t="s">
        <v>1470</v>
      </c>
      <c r="E143" s="209" t="s">
        <v>1481</v>
      </c>
      <c r="F143" s="31">
        <v>1386</v>
      </c>
      <c r="G143" s="15" t="s">
        <v>73</v>
      </c>
      <c r="H143" s="167" t="s">
        <v>42</v>
      </c>
      <c r="I143" s="91">
        <v>735</v>
      </c>
      <c r="J143" s="171">
        <v>67</v>
      </c>
      <c r="K143" s="171">
        <v>321</v>
      </c>
      <c r="L143" s="171">
        <v>53</v>
      </c>
      <c r="M143" s="171">
        <v>2</v>
      </c>
      <c r="N143" s="171">
        <v>6</v>
      </c>
      <c r="O143" s="171">
        <v>2</v>
      </c>
      <c r="P143" s="171">
        <v>23</v>
      </c>
      <c r="Q143" s="171">
        <v>1</v>
      </c>
      <c r="R143" s="171">
        <v>0</v>
      </c>
      <c r="S143" s="171">
        <v>48</v>
      </c>
      <c r="T143" s="171">
        <v>0</v>
      </c>
      <c r="U143" s="172">
        <v>8</v>
      </c>
      <c r="V143" s="172">
        <v>5</v>
      </c>
      <c r="W143" s="171">
        <v>0</v>
      </c>
      <c r="X143" s="171">
        <v>16</v>
      </c>
      <c r="Y143" s="76">
        <f t="shared" si="2"/>
        <v>552</v>
      </c>
    </row>
    <row r="144" spans="1:25" x14ac:dyDescent="0.3">
      <c r="A144" s="14">
        <v>143</v>
      </c>
      <c r="B144" s="15">
        <v>1</v>
      </c>
      <c r="C144" s="98">
        <v>276</v>
      </c>
      <c r="D144" s="16" t="s">
        <v>1470</v>
      </c>
      <c r="E144" s="209" t="s">
        <v>1482</v>
      </c>
      <c r="F144" s="31">
        <v>1386</v>
      </c>
      <c r="G144" s="15" t="s">
        <v>73</v>
      </c>
      <c r="H144" s="167" t="s">
        <v>1570</v>
      </c>
      <c r="I144" s="91">
        <v>734</v>
      </c>
      <c r="J144" s="171">
        <v>61</v>
      </c>
      <c r="K144" s="171">
        <v>320</v>
      </c>
      <c r="L144" s="171">
        <v>46</v>
      </c>
      <c r="M144" s="171">
        <v>5</v>
      </c>
      <c r="N144" s="171">
        <v>7</v>
      </c>
      <c r="O144" s="171">
        <v>2</v>
      </c>
      <c r="P144" s="171">
        <v>23</v>
      </c>
      <c r="Q144" s="171">
        <v>3</v>
      </c>
      <c r="R144" s="171">
        <v>1</v>
      </c>
      <c r="S144" s="171">
        <v>62</v>
      </c>
      <c r="T144" s="171">
        <v>0</v>
      </c>
      <c r="U144" s="172">
        <v>3</v>
      </c>
      <c r="V144" s="172">
        <v>3</v>
      </c>
      <c r="W144" s="171">
        <v>0</v>
      </c>
      <c r="X144" s="171">
        <v>11</v>
      </c>
      <c r="Y144" s="76">
        <f t="shared" si="2"/>
        <v>547</v>
      </c>
    </row>
    <row r="145" spans="1:25" x14ac:dyDescent="0.3">
      <c r="A145" s="14">
        <v>144</v>
      </c>
      <c r="B145" s="15">
        <v>1</v>
      </c>
      <c r="C145" s="98">
        <v>276</v>
      </c>
      <c r="D145" s="16" t="s">
        <v>1470</v>
      </c>
      <c r="E145" s="209" t="s">
        <v>1482</v>
      </c>
      <c r="F145" s="31">
        <v>1387</v>
      </c>
      <c r="G145" s="15" t="s">
        <v>73</v>
      </c>
      <c r="H145" s="167" t="s">
        <v>42</v>
      </c>
      <c r="I145" s="91">
        <v>383</v>
      </c>
      <c r="J145" s="167">
        <v>26</v>
      </c>
      <c r="K145" s="167">
        <v>199</v>
      </c>
      <c r="L145" s="167">
        <v>26</v>
      </c>
      <c r="M145" s="167">
        <v>1</v>
      </c>
      <c r="N145" s="167">
        <v>2</v>
      </c>
      <c r="O145" s="167">
        <v>0</v>
      </c>
      <c r="P145" s="167">
        <v>28</v>
      </c>
      <c r="Q145" s="167">
        <v>1</v>
      </c>
      <c r="R145" s="167">
        <v>0</v>
      </c>
      <c r="S145" s="167">
        <v>7</v>
      </c>
      <c r="T145" s="167">
        <v>0</v>
      </c>
      <c r="U145" s="168">
        <v>7</v>
      </c>
      <c r="V145" s="168">
        <v>0</v>
      </c>
      <c r="W145" s="167">
        <v>0</v>
      </c>
      <c r="X145" s="167">
        <v>4</v>
      </c>
      <c r="Y145" s="76">
        <f t="shared" si="2"/>
        <v>301</v>
      </c>
    </row>
    <row r="146" spans="1:25" x14ac:dyDescent="0.3">
      <c r="A146" s="14">
        <v>145</v>
      </c>
      <c r="B146" s="15">
        <v>1</v>
      </c>
      <c r="C146" s="98">
        <v>276</v>
      </c>
      <c r="D146" s="16" t="s">
        <v>1470</v>
      </c>
      <c r="E146" s="209" t="s">
        <v>1483</v>
      </c>
      <c r="F146" s="31">
        <v>1387</v>
      </c>
      <c r="G146" s="15" t="s">
        <v>73</v>
      </c>
      <c r="H146" s="167" t="s">
        <v>1570</v>
      </c>
      <c r="I146" s="91">
        <v>382</v>
      </c>
      <c r="J146" s="167">
        <v>42</v>
      </c>
      <c r="K146" s="167">
        <v>198</v>
      </c>
      <c r="L146" s="167">
        <v>30</v>
      </c>
      <c r="M146" s="167">
        <v>1</v>
      </c>
      <c r="N146" s="167">
        <v>2</v>
      </c>
      <c r="O146" s="167">
        <v>1</v>
      </c>
      <c r="P146" s="167">
        <v>23</v>
      </c>
      <c r="Q146" s="167">
        <v>2</v>
      </c>
      <c r="R146" s="167">
        <v>0</v>
      </c>
      <c r="S146" s="167">
        <v>8</v>
      </c>
      <c r="T146" s="167">
        <v>0</v>
      </c>
      <c r="U146" s="168">
        <v>2</v>
      </c>
      <c r="V146" s="168">
        <v>0</v>
      </c>
      <c r="W146" s="167">
        <v>0</v>
      </c>
      <c r="X146" s="167">
        <v>1</v>
      </c>
      <c r="Y146" s="76">
        <f t="shared" si="2"/>
        <v>310</v>
      </c>
    </row>
    <row r="147" spans="1:25" x14ac:dyDescent="0.3">
      <c r="A147" s="14">
        <v>146</v>
      </c>
      <c r="B147" s="15">
        <v>1</v>
      </c>
      <c r="C147" s="98">
        <v>276</v>
      </c>
      <c r="D147" s="16" t="s">
        <v>1470</v>
      </c>
      <c r="E147" s="209" t="s">
        <v>1483</v>
      </c>
      <c r="F147" s="31">
        <v>1388</v>
      </c>
      <c r="G147" s="15" t="s">
        <v>73</v>
      </c>
      <c r="H147" s="167" t="s">
        <v>42</v>
      </c>
      <c r="I147" s="91">
        <v>399</v>
      </c>
      <c r="J147" s="171">
        <v>16</v>
      </c>
      <c r="K147" s="171">
        <v>199</v>
      </c>
      <c r="L147" s="171">
        <v>85</v>
      </c>
      <c r="M147" s="171">
        <v>4</v>
      </c>
      <c r="N147" s="171">
        <v>3</v>
      </c>
      <c r="O147" s="171">
        <v>1</v>
      </c>
      <c r="P147" s="171">
        <v>1</v>
      </c>
      <c r="Q147" s="171">
        <v>0</v>
      </c>
      <c r="R147" s="171">
        <v>0</v>
      </c>
      <c r="S147" s="171">
        <v>5</v>
      </c>
      <c r="T147" s="171">
        <v>0</v>
      </c>
      <c r="U147" s="172">
        <v>4</v>
      </c>
      <c r="V147" s="172">
        <v>2</v>
      </c>
      <c r="W147" s="171">
        <v>0</v>
      </c>
      <c r="X147" s="171">
        <v>1</v>
      </c>
      <c r="Y147" s="76">
        <f t="shared" si="2"/>
        <v>321</v>
      </c>
    </row>
    <row r="148" spans="1:25" x14ac:dyDescent="0.3">
      <c r="A148" s="14">
        <v>147</v>
      </c>
      <c r="B148" s="15">
        <v>1</v>
      </c>
      <c r="C148" s="98">
        <v>276</v>
      </c>
      <c r="D148" s="16" t="s">
        <v>1470</v>
      </c>
      <c r="E148" s="209" t="s">
        <v>822</v>
      </c>
      <c r="F148" s="31">
        <v>1388</v>
      </c>
      <c r="G148" s="15" t="s">
        <v>73</v>
      </c>
      <c r="H148" s="167" t="s">
        <v>1570</v>
      </c>
      <c r="I148" s="91">
        <v>399</v>
      </c>
      <c r="J148" s="171">
        <v>15</v>
      </c>
      <c r="K148" s="171">
        <v>209</v>
      </c>
      <c r="L148" s="171">
        <v>66</v>
      </c>
      <c r="M148" s="171">
        <v>0</v>
      </c>
      <c r="N148" s="171">
        <v>2</v>
      </c>
      <c r="O148" s="171">
        <v>1</v>
      </c>
      <c r="P148" s="171">
        <v>3</v>
      </c>
      <c r="Q148" s="171">
        <v>1</v>
      </c>
      <c r="R148" s="171">
        <v>1</v>
      </c>
      <c r="S148" s="171">
        <v>7</v>
      </c>
      <c r="T148" s="171">
        <v>0</v>
      </c>
      <c r="U148" s="172">
        <v>0</v>
      </c>
      <c r="V148" s="172">
        <v>0</v>
      </c>
      <c r="W148" s="171">
        <v>0</v>
      </c>
      <c r="X148" s="171">
        <v>3</v>
      </c>
      <c r="Y148" s="76">
        <f t="shared" si="2"/>
        <v>308</v>
      </c>
    </row>
    <row r="149" spans="1:25" x14ac:dyDescent="0.3">
      <c r="A149" s="14">
        <v>148</v>
      </c>
      <c r="B149" s="15">
        <v>1</v>
      </c>
      <c r="C149" s="98">
        <v>276</v>
      </c>
      <c r="D149" s="16" t="s">
        <v>1470</v>
      </c>
      <c r="E149" s="209" t="s">
        <v>1484</v>
      </c>
      <c r="F149" s="31">
        <v>1388</v>
      </c>
      <c r="G149" s="15" t="s">
        <v>73</v>
      </c>
      <c r="H149" s="349" t="s">
        <v>1573</v>
      </c>
      <c r="I149" s="91">
        <v>455</v>
      </c>
      <c r="J149" s="167">
        <v>62</v>
      </c>
      <c r="K149" s="167">
        <v>179</v>
      </c>
      <c r="L149" s="167">
        <v>45</v>
      </c>
      <c r="M149" s="167">
        <v>2</v>
      </c>
      <c r="N149" s="167">
        <v>7</v>
      </c>
      <c r="O149" s="167">
        <v>1</v>
      </c>
      <c r="P149" s="167">
        <v>14</v>
      </c>
      <c r="Q149" s="167">
        <v>0</v>
      </c>
      <c r="R149" s="167">
        <v>0</v>
      </c>
      <c r="S149" s="167">
        <v>16</v>
      </c>
      <c r="T149" s="167">
        <v>1</v>
      </c>
      <c r="U149" s="168">
        <v>7</v>
      </c>
      <c r="V149" s="168">
        <v>6</v>
      </c>
      <c r="W149" s="167">
        <v>0</v>
      </c>
      <c r="X149" s="167">
        <v>6</v>
      </c>
      <c r="Y149" s="76">
        <f t="shared" si="2"/>
        <v>346</v>
      </c>
    </row>
    <row r="150" spans="1:25" x14ac:dyDescent="0.3">
      <c r="A150" s="14">
        <v>149</v>
      </c>
      <c r="B150" s="15">
        <v>1</v>
      </c>
      <c r="C150" s="98">
        <v>276</v>
      </c>
      <c r="D150" s="16" t="s">
        <v>1470</v>
      </c>
      <c r="E150" s="209" t="s">
        <v>1484</v>
      </c>
      <c r="F150" s="31">
        <v>1389</v>
      </c>
      <c r="G150" s="15" t="s">
        <v>73</v>
      </c>
      <c r="H150" s="167" t="s">
        <v>42</v>
      </c>
      <c r="I150" s="91">
        <v>453</v>
      </c>
      <c r="J150" s="167">
        <v>133</v>
      </c>
      <c r="K150" s="167">
        <v>213</v>
      </c>
      <c r="L150" s="167">
        <v>15</v>
      </c>
      <c r="M150" s="167">
        <v>0</v>
      </c>
      <c r="N150" s="167">
        <v>3</v>
      </c>
      <c r="O150" s="167">
        <v>1</v>
      </c>
      <c r="P150" s="167">
        <v>2</v>
      </c>
      <c r="Q150" s="167">
        <v>0</v>
      </c>
      <c r="R150" s="167">
        <v>0</v>
      </c>
      <c r="S150" s="167">
        <v>3</v>
      </c>
      <c r="T150" s="167">
        <v>0</v>
      </c>
      <c r="U150" s="168">
        <v>4</v>
      </c>
      <c r="V150" s="168">
        <v>0</v>
      </c>
      <c r="W150" s="167">
        <v>0</v>
      </c>
      <c r="X150" s="167">
        <v>4</v>
      </c>
      <c r="Y150" s="76">
        <f t="shared" si="2"/>
        <v>378</v>
      </c>
    </row>
    <row r="151" spans="1:25" x14ac:dyDescent="0.3">
      <c r="A151" s="14">
        <v>150</v>
      </c>
      <c r="B151" s="15">
        <v>1</v>
      </c>
      <c r="C151" s="98">
        <v>276</v>
      </c>
      <c r="D151" s="16" t="s">
        <v>1470</v>
      </c>
      <c r="E151" s="209" t="s">
        <v>1485</v>
      </c>
      <c r="F151" s="31">
        <v>1389</v>
      </c>
      <c r="G151" s="15" t="s">
        <v>73</v>
      </c>
      <c r="H151" s="167" t="s">
        <v>1570</v>
      </c>
      <c r="I151" s="91">
        <v>452</v>
      </c>
      <c r="J151" s="167">
        <v>137</v>
      </c>
      <c r="K151" s="167">
        <v>226</v>
      </c>
      <c r="L151" s="167">
        <v>14</v>
      </c>
      <c r="M151" s="167">
        <v>2</v>
      </c>
      <c r="N151" s="167">
        <v>0</v>
      </c>
      <c r="O151" s="167">
        <v>0</v>
      </c>
      <c r="P151" s="167">
        <v>0</v>
      </c>
      <c r="Q151" s="167">
        <v>0</v>
      </c>
      <c r="R151" s="167">
        <v>0</v>
      </c>
      <c r="S151" s="167">
        <v>1</v>
      </c>
      <c r="T151" s="167">
        <v>0</v>
      </c>
      <c r="U151" s="168">
        <v>1</v>
      </c>
      <c r="V151" s="168">
        <v>0</v>
      </c>
      <c r="W151" s="167">
        <v>0</v>
      </c>
      <c r="X151" s="167">
        <v>5</v>
      </c>
      <c r="Y151" s="76">
        <f t="shared" si="2"/>
        <v>386</v>
      </c>
    </row>
    <row r="152" spans="1:25" x14ac:dyDescent="0.3">
      <c r="A152" s="14">
        <v>151</v>
      </c>
      <c r="B152" s="15">
        <v>1</v>
      </c>
      <c r="C152" s="98">
        <v>276</v>
      </c>
      <c r="D152" s="16" t="s">
        <v>1470</v>
      </c>
      <c r="E152" s="209" t="s">
        <v>1486</v>
      </c>
      <c r="F152" s="31">
        <v>1390</v>
      </c>
      <c r="G152" s="15" t="s">
        <v>73</v>
      </c>
      <c r="H152" s="167" t="s">
        <v>42</v>
      </c>
      <c r="I152" s="91">
        <v>303</v>
      </c>
      <c r="J152" s="171">
        <v>91</v>
      </c>
      <c r="K152" s="171">
        <v>146</v>
      </c>
      <c r="L152" s="171">
        <v>16</v>
      </c>
      <c r="M152" s="171">
        <v>0</v>
      </c>
      <c r="N152" s="171">
        <v>0</v>
      </c>
      <c r="O152" s="171">
        <v>0</v>
      </c>
      <c r="P152" s="171">
        <v>0</v>
      </c>
      <c r="Q152" s="171">
        <v>0</v>
      </c>
      <c r="R152" s="171">
        <v>0</v>
      </c>
      <c r="S152" s="171">
        <v>7</v>
      </c>
      <c r="T152" s="171">
        <v>0</v>
      </c>
      <c r="U152" s="172">
        <v>5</v>
      </c>
      <c r="V152" s="172">
        <v>1</v>
      </c>
      <c r="W152" s="171">
        <v>0</v>
      </c>
      <c r="X152" s="171">
        <v>1</v>
      </c>
      <c r="Y152" s="76">
        <f t="shared" si="2"/>
        <v>267</v>
      </c>
    </row>
    <row r="153" spans="1:25" x14ac:dyDescent="0.3">
      <c r="A153" s="14">
        <v>152</v>
      </c>
      <c r="B153" s="15">
        <v>1</v>
      </c>
      <c r="C153" s="98">
        <v>276</v>
      </c>
      <c r="D153" s="16" t="s">
        <v>1470</v>
      </c>
      <c r="E153" s="209" t="s">
        <v>1487</v>
      </c>
      <c r="F153" s="31">
        <v>1390</v>
      </c>
      <c r="G153" s="15" t="s">
        <v>73</v>
      </c>
      <c r="H153" s="349" t="s">
        <v>1573</v>
      </c>
      <c r="I153" s="91">
        <v>626</v>
      </c>
      <c r="J153" s="171">
        <v>111</v>
      </c>
      <c r="K153" s="171">
        <v>366</v>
      </c>
      <c r="L153" s="171">
        <v>19</v>
      </c>
      <c r="M153" s="171">
        <v>0</v>
      </c>
      <c r="N153" s="171">
        <v>2</v>
      </c>
      <c r="O153" s="171">
        <v>0</v>
      </c>
      <c r="P153" s="171">
        <v>2</v>
      </c>
      <c r="Q153" s="171">
        <v>0</v>
      </c>
      <c r="R153" s="171">
        <v>0</v>
      </c>
      <c r="S153" s="171">
        <v>6</v>
      </c>
      <c r="T153" s="171">
        <v>0</v>
      </c>
      <c r="U153" s="172">
        <v>0</v>
      </c>
      <c r="V153" s="172">
        <v>0</v>
      </c>
      <c r="W153" s="171">
        <v>0</v>
      </c>
      <c r="X153" s="171">
        <v>2</v>
      </c>
      <c r="Y153" s="76">
        <f t="shared" si="2"/>
        <v>508</v>
      </c>
    </row>
    <row r="154" spans="1:25" x14ac:dyDescent="0.3">
      <c r="A154" s="14">
        <v>153</v>
      </c>
      <c r="B154" s="15">
        <v>1</v>
      </c>
      <c r="C154" s="98">
        <v>276</v>
      </c>
      <c r="D154" s="16" t="s">
        <v>1470</v>
      </c>
      <c r="E154" s="209" t="s">
        <v>1487</v>
      </c>
      <c r="F154" s="31">
        <v>1391</v>
      </c>
      <c r="G154" s="15" t="s">
        <v>73</v>
      </c>
      <c r="H154" s="167" t="s">
        <v>42</v>
      </c>
      <c r="I154" s="91">
        <v>400</v>
      </c>
      <c r="J154" s="167">
        <v>42</v>
      </c>
      <c r="K154" s="167">
        <v>9</v>
      </c>
      <c r="L154" s="167">
        <v>55</v>
      </c>
      <c r="M154" s="167">
        <v>1</v>
      </c>
      <c r="N154" s="167">
        <v>1</v>
      </c>
      <c r="O154" s="167">
        <v>0</v>
      </c>
      <c r="P154" s="167">
        <v>3</v>
      </c>
      <c r="Q154" s="167">
        <v>2</v>
      </c>
      <c r="R154" s="167">
        <v>1</v>
      </c>
      <c r="S154" s="167">
        <v>5</v>
      </c>
      <c r="T154" s="167">
        <v>0</v>
      </c>
      <c r="U154" s="168">
        <v>0</v>
      </c>
      <c r="V154" s="168">
        <v>0</v>
      </c>
      <c r="W154" s="167">
        <v>0</v>
      </c>
      <c r="X154" s="167">
        <v>12</v>
      </c>
      <c r="Y154" s="76">
        <f t="shared" si="2"/>
        <v>131</v>
      </c>
    </row>
    <row r="155" spans="1:25" x14ac:dyDescent="0.3">
      <c r="A155" s="14">
        <v>154</v>
      </c>
      <c r="B155" s="15">
        <v>1</v>
      </c>
      <c r="C155" s="98">
        <v>276</v>
      </c>
      <c r="D155" s="16" t="s">
        <v>1470</v>
      </c>
      <c r="E155" s="209" t="s">
        <v>1488</v>
      </c>
      <c r="F155" s="31">
        <v>1391</v>
      </c>
      <c r="G155" s="15" t="s">
        <v>73</v>
      </c>
      <c r="H155" s="167" t="s">
        <v>1570</v>
      </c>
      <c r="I155" s="91">
        <v>400</v>
      </c>
      <c r="J155" s="167">
        <v>39</v>
      </c>
      <c r="K155" s="167">
        <v>212</v>
      </c>
      <c r="L155" s="167">
        <v>39</v>
      </c>
      <c r="M155" s="167">
        <v>1</v>
      </c>
      <c r="N155" s="167">
        <v>7</v>
      </c>
      <c r="O155" s="167">
        <v>1</v>
      </c>
      <c r="P155" s="167">
        <v>3</v>
      </c>
      <c r="Q155" s="167">
        <v>0</v>
      </c>
      <c r="R155" s="167">
        <v>0</v>
      </c>
      <c r="S155" s="167">
        <v>6</v>
      </c>
      <c r="T155" s="167">
        <v>0</v>
      </c>
      <c r="U155" s="168">
        <v>4</v>
      </c>
      <c r="V155" s="168">
        <v>1</v>
      </c>
      <c r="W155" s="167">
        <v>0</v>
      </c>
      <c r="X155" s="167">
        <v>6</v>
      </c>
      <c r="Y155" s="76">
        <f t="shared" si="2"/>
        <v>319</v>
      </c>
    </row>
    <row r="156" spans="1:25" x14ac:dyDescent="0.3">
      <c r="A156" s="14">
        <v>155</v>
      </c>
      <c r="B156" s="15">
        <v>1</v>
      </c>
      <c r="C156" s="98">
        <v>276</v>
      </c>
      <c r="D156" s="16" t="s">
        <v>1470</v>
      </c>
      <c r="E156" s="209" t="s">
        <v>1489</v>
      </c>
      <c r="F156" s="31">
        <v>1391</v>
      </c>
      <c r="G156" s="15" t="s">
        <v>73</v>
      </c>
      <c r="H156" s="349" t="s">
        <v>1573</v>
      </c>
      <c r="I156" s="91">
        <v>136</v>
      </c>
      <c r="J156" s="171">
        <v>8</v>
      </c>
      <c r="K156" s="171">
        <v>117</v>
      </c>
      <c r="L156" s="171">
        <v>2</v>
      </c>
      <c r="M156" s="171">
        <v>0</v>
      </c>
      <c r="N156" s="171">
        <v>1</v>
      </c>
      <c r="O156" s="171">
        <v>0</v>
      </c>
      <c r="P156" s="171">
        <v>0</v>
      </c>
      <c r="Q156" s="171">
        <v>0</v>
      </c>
      <c r="R156" s="171">
        <v>0</v>
      </c>
      <c r="S156" s="171">
        <v>0</v>
      </c>
      <c r="T156" s="171">
        <v>0</v>
      </c>
      <c r="U156" s="172">
        <v>0</v>
      </c>
      <c r="V156" s="172">
        <v>0</v>
      </c>
      <c r="W156" s="171">
        <v>0</v>
      </c>
      <c r="X156" s="171">
        <v>0</v>
      </c>
      <c r="Y156" s="76">
        <f t="shared" si="2"/>
        <v>128</v>
      </c>
    </row>
    <row r="157" spans="1:25" x14ac:dyDescent="0.3">
      <c r="A157" s="14">
        <v>156</v>
      </c>
      <c r="B157" s="15">
        <v>1</v>
      </c>
      <c r="C157" s="98">
        <v>276</v>
      </c>
      <c r="D157" s="16" t="s">
        <v>1470</v>
      </c>
      <c r="E157" s="209" t="s">
        <v>1489</v>
      </c>
      <c r="F157" s="31">
        <v>1392</v>
      </c>
      <c r="G157" s="15" t="s">
        <v>73</v>
      </c>
      <c r="H157" s="167" t="s">
        <v>42</v>
      </c>
      <c r="I157" s="91">
        <v>539</v>
      </c>
      <c r="J157" s="167">
        <v>55</v>
      </c>
      <c r="K157" s="167">
        <v>273</v>
      </c>
      <c r="L157" s="167">
        <v>54</v>
      </c>
      <c r="M157" s="167">
        <v>0</v>
      </c>
      <c r="N157" s="167">
        <v>3</v>
      </c>
      <c r="O157" s="167">
        <v>1</v>
      </c>
      <c r="P157" s="167">
        <v>4</v>
      </c>
      <c r="Q157" s="167">
        <v>2</v>
      </c>
      <c r="R157" s="167">
        <v>0</v>
      </c>
      <c r="S157" s="167">
        <v>5</v>
      </c>
      <c r="T157" s="167">
        <v>0</v>
      </c>
      <c r="U157" s="168">
        <v>2</v>
      </c>
      <c r="V157" s="168">
        <v>1</v>
      </c>
      <c r="W157" s="167">
        <v>0</v>
      </c>
      <c r="X157" s="167">
        <v>11</v>
      </c>
      <c r="Y157" s="76">
        <f t="shared" si="2"/>
        <v>411</v>
      </c>
    </row>
    <row r="158" spans="1:25" x14ac:dyDescent="0.3">
      <c r="A158" s="14">
        <v>157</v>
      </c>
      <c r="B158" s="15">
        <v>1</v>
      </c>
      <c r="C158" s="98">
        <v>276</v>
      </c>
      <c r="D158" s="16" t="s">
        <v>1470</v>
      </c>
      <c r="E158" s="209" t="s">
        <v>1489</v>
      </c>
      <c r="F158" s="31">
        <v>1392</v>
      </c>
      <c r="G158" s="15" t="s">
        <v>73</v>
      </c>
      <c r="H158" s="167" t="s">
        <v>1570</v>
      </c>
      <c r="I158" s="91">
        <v>538</v>
      </c>
      <c r="J158" s="171">
        <v>57</v>
      </c>
      <c r="K158" s="171">
        <v>246</v>
      </c>
      <c r="L158" s="171">
        <v>69</v>
      </c>
      <c r="M158" s="171">
        <v>0</v>
      </c>
      <c r="N158" s="171">
        <v>2</v>
      </c>
      <c r="O158" s="171">
        <v>0</v>
      </c>
      <c r="P158" s="171">
        <v>4</v>
      </c>
      <c r="Q158" s="171">
        <v>2</v>
      </c>
      <c r="R158" s="171">
        <v>3</v>
      </c>
      <c r="S158" s="171">
        <v>12</v>
      </c>
      <c r="T158" s="171">
        <v>0</v>
      </c>
      <c r="U158" s="172">
        <v>0</v>
      </c>
      <c r="V158" s="172">
        <v>0</v>
      </c>
      <c r="W158" s="171">
        <v>0</v>
      </c>
      <c r="X158" s="171">
        <v>7</v>
      </c>
      <c r="Y158" s="76">
        <f t="shared" si="2"/>
        <v>402</v>
      </c>
    </row>
    <row r="159" spans="1:25" x14ac:dyDescent="0.3">
      <c r="A159" s="14">
        <v>158</v>
      </c>
      <c r="B159" s="15">
        <v>1</v>
      </c>
      <c r="C159" s="98">
        <v>276</v>
      </c>
      <c r="D159" s="16" t="s">
        <v>1470</v>
      </c>
      <c r="E159" s="209" t="s">
        <v>1490</v>
      </c>
      <c r="F159" s="31">
        <v>1392</v>
      </c>
      <c r="G159" s="15" t="s">
        <v>73</v>
      </c>
      <c r="H159" s="167" t="s">
        <v>1571</v>
      </c>
      <c r="I159" s="91">
        <v>538</v>
      </c>
      <c r="J159" s="171">
        <v>38</v>
      </c>
      <c r="K159" s="171">
        <v>287</v>
      </c>
      <c r="L159" s="171">
        <v>59</v>
      </c>
      <c r="M159" s="171">
        <v>3</v>
      </c>
      <c r="N159" s="171">
        <v>2</v>
      </c>
      <c r="O159" s="171">
        <v>1</v>
      </c>
      <c r="P159" s="171">
        <v>2</v>
      </c>
      <c r="Q159" s="171">
        <v>1</v>
      </c>
      <c r="R159" s="171">
        <v>0</v>
      </c>
      <c r="S159" s="171">
        <v>10</v>
      </c>
      <c r="T159" s="171">
        <v>0</v>
      </c>
      <c r="U159" s="172">
        <v>5</v>
      </c>
      <c r="V159" s="172">
        <v>2</v>
      </c>
      <c r="W159" s="171">
        <v>0</v>
      </c>
      <c r="X159" s="171">
        <v>2</v>
      </c>
      <c r="Y159" s="76">
        <f t="shared" si="2"/>
        <v>412</v>
      </c>
    </row>
    <row r="160" spans="1:25" x14ac:dyDescent="0.3">
      <c r="A160" s="14">
        <v>159</v>
      </c>
      <c r="B160" s="15">
        <v>1</v>
      </c>
      <c r="C160" s="98">
        <v>276</v>
      </c>
      <c r="D160" s="16" t="s">
        <v>1470</v>
      </c>
      <c r="E160" s="209" t="s">
        <v>1490</v>
      </c>
      <c r="F160" s="31">
        <v>1393</v>
      </c>
      <c r="G160" s="15" t="s">
        <v>73</v>
      </c>
      <c r="H160" s="167" t="s">
        <v>42</v>
      </c>
      <c r="I160" s="91">
        <v>593</v>
      </c>
      <c r="J160" s="167">
        <v>54</v>
      </c>
      <c r="K160" s="167">
        <v>218</v>
      </c>
      <c r="L160" s="167">
        <v>198</v>
      </c>
      <c r="M160" s="167">
        <v>0</v>
      </c>
      <c r="N160" s="167">
        <v>5</v>
      </c>
      <c r="O160" s="167">
        <v>0</v>
      </c>
      <c r="P160" s="167">
        <v>12</v>
      </c>
      <c r="Q160" s="167">
        <v>0</v>
      </c>
      <c r="R160" s="167">
        <v>0</v>
      </c>
      <c r="S160" s="167">
        <v>8</v>
      </c>
      <c r="T160" s="167">
        <v>0</v>
      </c>
      <c r="U160" s="168">
        <v>4</v>
      </c>
      <c r="V160" s="168">
        <v>0</v>
      </c>
      <c r="W160" s="167">
        <v>0</v>
      </c>
      <c r="X160" s="167">
        <v>7</v>
      </c>
      <c r="Y160" s="76">
        <f t="shared" si="2"/>
        <v>506</v>
      </c>
    </row>
    <row r="161" spans="1:25" x14ac:dyDescent="0.3">
      <c r="A161" s="14">
        <v>160</v>
      </c>
      <c r="B161" s="15">
        <v>1</v>
      </c>
      <c r="C161" s="98">
        <v>276</v>
      </c>
      <c r="D161" s="16" t="s">
        <v>1470</v>
      </c>
      <c r="E161" s="209" t="s">
        <v>1491</v>
      </c>
      <c r="F161" s="31">
        <v>1393</v>
      </c>
      <c r="G161" s="15" t="s">
        <v>73</v>
      </c>
      <c r="H161" s="167" t="s">
        <v>1570</v>
      </c>
      <c r="I161" s="91">
        <v>592</v>
      </c>
      <c r="J161" s="167">
        <v>84</v>
      </c>
      <c r="K161" s="167">
        <v>196</v>
      </c>
      <c r="L161" s="167">
        <v>185</v>
      </c>
      <c r="M161" s="167">
        <v>1</v>
      </c>
      <c r="N161" s="167">
        <v>9</v>
      </c>
      <c r="O161" s="167">
        <v>0</v>
      </c>
      <c r="P161" s="167">
        <v>3</v>
      </c>
      <c r="Q161" s="167">
        <v>0</v>
      </c>
      <c r="R161" s="167">
        <v>0</v>
      </c>
      <c r="S161" s="167">
        <v>1</v>
      </c>
      <c r="T161" s="167">
        <v>1</v>
      </c>
      <c r="U161" s="168">
        <v>5</v>
      </c>
      <c r="V161" s="168">
        <v>0</v>
      </c>
      <c r="W161" s="167">
        <v>0</v>
      </c>
      <c r="X161" s="167">
        <v>5</v>
      </c>
      <c r="Y161" s="76">
        <f t="shared" si="2"/>
        <v>490</v>
      </c>
    </row>
    <row r="162" spans="1:25" x14ac:dyDescent="0.3">
      <c r="A162" s="14">
        <v>161</v>
      </c>
      <c r="B162" s="15">
        <v>1</v>
      </c>
      <c r="C162" s="98">
        <v>276</v>
      </c>
      <c r="D162" s="16" t="s">
        <v>1470</v>
      </c>
      <c r="E162" s="209" t="s">
        <v>1492</v>
      </c>
      <c r="F162" s="31">
        <v>1394</v>
      </c>
      <c r="G162" s="15" t="s">
        <v>73</v>
      </c>
      <c r="H162" s="167" t="s">
        <v>42</v>
      </c>
      <c r="I162" s="91">
        <v>680</v>
      </c>
      <c r="J162" s="171">
        <v>72</v>
      </c>
      <c r="K162" s="171">
        <v>318</v>
      </c>
      <c r="L162" s="171">
        <v>127</v>
      </c>
      <c r="M162" s="171">
        <v>1</v>
      </c>
      <c r="N162" s="171">
        <v>3</v>
      </c>
      <c r="O162" s="171">
        <v>1</v>
      </c>
      <c r="P162" s="171">
        <v>10</v>
      </c>
      <c r="Q162" s="171">
        <v>2</v>
      </c>
      <c r="R162" s="171">
        <v>0</v>
      </c>
      <c r="S162" s="171">
        <v>5</v>
      </c>
      <c r="T162" s="171">
        <v>2</v>
      </c>
      <c r="U162" s="172">
        <v>6</v>
      </c>
      <c r="V162" s="172">
        <v>1</v>
      </c>
      <c r="W162" s="171">
        <v>0</v>
      </c>
      <c r="X162" s="171">
        <v>4</v>
      </c>
      <c r="Y162" s="76">
        <f t="shared" si="2"/>
        <v>552</v>
      </c>
    </row>
    <row r="163" spans="1:25" x14ac:dyDescent="0.3">
      <c r="A163" s="14">
        <v>162</v>
      </c>
      <c r="B163" s="15">
        <v>1</v>
      </c>
      <c r="C163" s="98">
        <v>276</v>
      </c>
      <c r="D163" s="16" t="s">
        <v>1470</v>
      </c>
      <c r="E163" s="209" t="s">
        <v>1493</v>
      </c>
      <c r="F163" s="31">
        <v>1395</v>
      </c>
      <c r="G163" s="15" t="s">
        <v>73</v>
      </c>
      <c r="H163" s="167" t="s">
        <v>42</v>
      </c>
      <c r="I163" s="91">
        <v>591</v>
      </c>
      <c r="J163" s="171">
        <v>99</v>
      </c>
      <c r="K163" s="171">
        <v>301</v>
      </c>
      <c r="L163" s="171">
        <v>68</v>
      </c>
      <c r="M163" s="171">
        <v>0</v>
      </c>
      <c r="N163" s="171">
        <v>6</v>
      </c>
      <c r="O163" s="171">
        <v>0</v>
      </c>
      <c r="P163" s="171">
        <v>4</v>
      </c>
      <c r="Q163" s="171">
        <v>0</v>
      </c>
      <c r="R163" s="171">
        <v>1</v>
      </c>
      <c r="S163" s="171">
        <v>5</v>
      </c>
      <c r="T163" s="171">
        <v>1</v>
      </c>
      <c r="U163" s="172">
        <v>0</v>
      </c>
      <c r="V163" s="172">
        <v>0</v>
      </c>
      <c r="W163" s="171">
        <v>0</v>
      </c>
      <c r="X163" s="171">
        <v>1</v>
      </c>
      <c r="Y163" s="76">
        <f t="shared" si="2"/>
        <v>486</v>
      </c>
    </row>
    <row r="164" spans="1:25" x14ac:dyDescent="0.3">
      <c r="A164" s="14">
        <v>163</v>
      </c>
      <c r="B164" s="15">
        <v>1</v>
      </c>
      <c r="C164" s="98">
        <v>276</v>
      </c>
      <c r="D164" s="16" t="s">
        <v>1470</v>
      </c>
      <c r="E164" s="209" t="s">
        <v>1494</v>
      </c>
      <c r="F164" s="31">
        <v>1395</v>
      </c>
      <c r="G164" s="15" t="s">
        <v>73</v>
      </c>
      <c r="H164" s="349" t="s">
        <v>1573</v>
      </c>
      <c r="I164" s="91">
        <v>578</v>
      </c>
      <c r="J164" s="167">
        <v>47</v>
      </c>
      <c r="K164" s="167">
        <v>319</v>
      </c>
      <c r="L164" s="167">
        <v>107</v>
      </c>
      <c r="M164" s="167">
        <v>1</v>
      </c>
      <c r="N164" s="167">
        <v>3</v>
      </c>
      <c r="O164" s="167">
        <v>1</v>
      </c>
      <c r="P164" s="167">
        <v>11</v>
      </c>
      <c r="Q164" s="167">
        <v>1</v>
      </c>
      <c r="R164" s="167">
        <v>2</v>
      </c>
      <c r="S164" s="167">
        <v>2</v>
      </c>
      <c r="T164" s="167">
        <v>0</v>
      </c>
      <c r="U164" s="168">
        <v>2</v>
      </c>
      <c r="V164" s="168">
        <v>1</v>
      </c>
      <c r="W164" s="167">
        <v>0</v>
      </c>
      <c r="X164" s="167">
        <v>1</v>
      </c>
      <c r="Y164" s="76">
        <f t="shared" si="2"/>
        <v>498</v>
      </c>
    </row>
    <row r="165" spans="1:25" x14ac:dyDescent="0.3">
      <c r="A165" s="14">
        <v>164</v>
      </c>
      <c r="B165" s="15">
        <v>1</v>
      </c>
      <c r="C165" s="98">
        <v>307</v>
      </c>
      <c r="D165" s="16" t="s">
        <v>1494</v>
      </c>
      <c r="E165" s="209" t="s">
        <v>1494</v>
      </c>
      <c r="F165" s="31">
        <v>1473</v>
      </c>
      <c r="G165" s="15" t="s">
        <v>73</v>
      </c>
      <c r="H165" s="167" t="s">
        <v>42</v>
      </c>
      <c r="I165" s="91">
        <v>710</v>
      </c>
      <c r="J165" s="76">
        <v>11</v>
      </c>
      <c r="K165" s="76">
        <v>206</v>
      </c>
      <c r="L165" s="76">
        <v>12</v>
      </c>
      <c r="M165" s="76">
        <v>1</v>
      </c>
      <c r="N165" s="76">
        <v>4</v>
      </c>
      <c r="O165" s="76">
        <v>63</v>
      </c>
      <c r="P165" s="76">
        <v>1</v>
      </c>
      <c r="Q165" s="76">
        <v>4</v>
      </c>
      <c r="R165" s="76">
        <v>4</v>
      </c>
      <c r="S165" s="76">
        <v>264</v>
      </c>
      <c r="T165" s="76">
        <v>1</v>
      </c>
      <c r="U165" s="168">
        <v>0</v>
      </c>
      <c r="V165" s="168">
        <v>0</v>
      </c>
      <c r="W165" s="76">
        <v>0</v>
      </c>
      <c r="X165" s="76">
        <v>15</v>
      </c>
      <c r="Y165" s="76">
        <f t="shared" si="2"/>
        <v>586</v>
      </c>
    </row>
    <row r="166" spans="1:25" x14ac:dyDescent="0.3">
      <c r="A166" s="14">
        <v>165</v>
      </c>
      <c r="B166" s="15">
        <v>1</v>
      </c>
      <c r="C166" s="98">
        <v>307</v>
      </c>
      <c r="D166" s="16" t="s">
        <v>1494</v>
      </c>
      <c r="E166" s="209" t="s">
        <v>1494</v>
      </c>
      <c r="F166" s="31">
        <v>1473</v>
      </c>
      <c r="G166" s="15" t="s">
        <v>73</v>
      </c>
      <c r="H166" s="167" t="s">
        <v>1570</v>
      </c>
      <c r="I166" s="91">
        <v>709</v>
      </c>
      <c r="J166" s="171">
        <v>11</v>
      </c>
      <c r="K166" s="171">
        <v>211</v>
      </c>
      <c r="L166" s="171">
        <v>12</v>
      </c>
      <c r="M166" s="171">
        <v>5</v>
      </c>
      <c r="N166" s="171">
        <v>6</v>
      </c>
      <c r="O166" s="171">
        <v>60</v>
      </c>
      <c r="P166" s="171">
        <v>6</v>
      </c>
      <c r="Q166" s="171">
        <v>4</v>
      </c>
      <c r="R166" s="171">
        <v>11</v>
      </c>
      <c r="S166" s="171">
        <v>243</v>
      </c>
      <c r="T166" s="171">
        <v>2</v>
      </c>
      <c r="U166" s="172">
        <v>0</v>
      </c>
      <c r="V166" s="172">
        <v>0</v>
      </c>
      <c r="W166" s="171">
        <v>0</v>
      </c>
      <c r="X166" s="171">
        <v>17</v>
      </c>
      <c r="Y166" s="76">
        <f t="shared" si="2"/>
        <v>588</v>
      </c>
    </row>
    <row r="167" spans="1:25" x14ac:dyDescent="0.3">
      <c r="A167" s="14">
        <v>166</v>
      </c>
      <c r="B167" s="15">
        <v>1</v>
      </c>
      <c r="C167" s="98">
        <v>307</v>
      </c>
      <c r="D167" s="16" t="s">
        <v>1494</v>
      </c>
      <c r="E167" s="209" t="s">
        <v>1494</v>
      </c>
      <c r="F167" s="31">
        <v>1474</v>
      </c>
      <c r="G167" s="15" t="s">
        <v>73</v>
      </c>
      <c r="H167" s="167" t="s">
        <v>42</v>
      </c>
      <c r="I167" s="91">
        <v>538</v>
      </c>
      <c r="J167" s="167">
        <v>3</v>
      </c>
      <c r="K167" s="167">
        <v>222</v>
      </c>
      <c r="L167" s="167">
        <v>5</v>
      </c>
      <c r="M167" s="167">
        <v>1</v>
      </c>
      <c r="N167" s="167">
        <v>5</v>
      </c>
      <c r="O167" s="167">
        <v>79</v>
      </c>
      <c r="P167" s="167">
        <v>0</v>
      </c>
      <c r="Q167" s="167">
        <v>3</v>
      </c>
      <c r="R167" s="167">
        <v>3</v>
      </c>
      <c r="S167" s="167">
        <v>122</v>
      </c>
      <c r="T167" s="167">
        <v>1</v>
      </c>
      <c r="U167" s="168">
        <v>0</v>
      </c>
      <c r="V167" s="168">
        <v>0</v>
      </c>
      <c r="W167" s="167">
        <v>0</v>
      </c>
      <c r="X167" s="167">
        <v>7</v>
      </c>
      <c r="Y167" s="76">
        <f t="shared" si="2"/>
        <v>451</v>
      </c>
    </row>
    <row r="168" spans="1:25" x14ac:dyDescent="0.3">
      <c r="A168" s="14">
        <v>167</v>
      </c>
      <c r="B168" s="15">
        <v>1</v>
      </c>
      <c r="C168" s="98">
        <v>307</v>
      </c>
      <c r="D168" s="16" t="s">
        <v>1494</v>
      </c>
      <c r="E168" s="209" t="s">
        <v>1494</v>
      </c>
      <c r="F168" s="31">
        <v>1474</v>
      </c>
      <c r="G168" s="15" t="s">
        <v>73</v>
      </c>
      <c r="H168" s="167" t="s">
        <v>1570</v>
      </c>
      <c r="I168" s="91">
        <v>537</v>
      </c>
      <c r="J168" s="171">
        <v>12</v>
      </c>
      <c r="K168" s="171">
        <v>174</v>
      </c>
      <c r="L168" s="171">
        <v>6</v>
      </c>
      <c r="M168" s="171">
        <v>1</v>
      </c>
      <c r="N168" s="171">
        <v>7</v>
      </c>
      <c r="O168" s="171">
        <v>96</v>
      </c>
      <c r="P168" s="171">
        <v>1</v>
      </c>
      <c r="Q168" s="171">
        <v>3</v>
      </c>
      <c r="R168" s="171">
        <v>4</v>
      </c>
      <c r="S168" s="171">
        <v>135</v>
      </c>
      <c r="T168" s="171">
        <v>2</v>
      </c>
      <c r="U168" s="172">
        <v>0</v>
      </c>
      <c r="V168" s="172">
        <v>1</v>
      </c>
      <c r="W168" s="171">
        <v>0</v>
      </c>
      <c r="X168" s="171">
        <v>5</v>
      </c>
      <c r="Y168" s="76">
        <f t="shared" si="2"/>
        <v>447</v>
      </c>
    </row>
    <row r="169" spans="1:25" x14ac:dyDescent="0.3">
      <c r="A169" s="14">
        <v>168</v>
      </c>
      <c r="B169" s="15">
        <v>1</v>
      </c>
      <c r="C169" s="98">
        <v>307</v>
      </c>
      <c r="D169" s="16" t="s">
        <v>1494</v>
      </c>
      <c r="E169" s="209" t="s">
        <v>1495</v>
      </c>
      <c r="F169" s="31">
        <v>1474</v>
      </c>
      <c r="G169" s="15" t="s">
        <v>73</v>
      </c>
      <c r="H169" s="167" t="s">
        <v>1571</v>
      </c>
      <c r="I169" s="91">
        <v>537</v>
      </c>
      <c r="J169" s="171">
        <v>8</v>
      </c>
      <c r="K169" s="171">
        <v>183</v>
      </c>
      <c r="L169" s="171">
        <v>7</v>
      </c>
      <c r="M169" s="171">
        <v>4</v>
      </c>
      <c r="N169" s="171">
        <v>6</v>
      </c>
      <c r="O169" s="171">
        <v>97</v>
      </c>
      <c r="P169" s="171">
        <v>2</v>
      </c>
      <c r="Q169" s="171">
        <v>1</v>
      </c>
      <c r="R169" s="171">
        <v>7</v>
      </c>
      <c r="S169" s="171">
        <v>118</v>
      </c>
      <c r="T169" s="171">
        <v>0</v>
      </c>
      <c r="U169" s="172">
        <v>1</v>
      </c>
      <c r="V169" s="172">
        <v>2</v>
      </c>
      <c r="W169" s="171">
        <v>0</v>
      </c>
      <c r="X169" s="171">
        <v>8</v>
      </c>
      <c r="Y169" s="76">
        <f t="shared" si="2"/>
        <v>444</v>
      </c>
    </row>
    <row r="170" spans="1:25" x14ac:dyDescent="0.3">
      <c r="A170" s="14">
        <v>169</v>
      </c>
      <c r="B170" s="15">
        <v>1</v>
      </c>
      <c r="C170" s="98">
        <v>307</v>
      </c>
      <c r="D170" s="16" t="s">
        <v>1494</v>
      </c>
      <c r="E170" s="209" t="s">
        <v>1496</v>
      </c>
      <c r="F170" s="31">
        <v>1475</v>
      </c>
      <c r="G170" s="15" t="s">
        <v>73</v>
      </c>
      <c r="H170" s="167" t="s">
        <v>42</v>
      </c>
      <c r="I170" s="91">
        <v>418</v>
      </c>
      <c r="J170" s="171">
        <v>24</v>
      </c>
      <c r="K170" s="171">
        <v>80</v>
      </c>
      <c r="L170" s="171">
        <v>5</v>
      </c>
      <c r="M170" s="171">
        <v>0</v>
      </c>
      <c r="N170" s="171">
        <v>4</v>
      </c>
      <c r="O170" s="171">
        <v>101</v>
      </c>
      <c r="P170" s="171">
        <v>0</v>
      </c>
      <c r="Q170" s="171">
        <v>3</v>
      </c>
      <c r="R170" s="171">
        <v>6</v>
      </c>
      <c r="S170" s="171">
        <v>90</v>
      </c>
      <c r="T170" s="171">
        <v>0</v>
      </c>
      <c r="U170" s="172">
        <v>2</v>
      </c>
      <c r="V170" s="172">
        <v>2</v>
      </c>
      <c r="W170" s="171">
        <v>0</v>
      </c>
      <c r="X170" s="171">
        <v>11</v>
      </c>
      <c r="Y170" s="76">
        <f t="shared" si="2"/>
        <v>328</v>
      </c>
    </row>
    <row r="171" spans="1:25" x14ac:dyDescent="0.3">
      <c r="A171" s="14">
        <v>170</v>
      </c>
      <c r="B171" s="15">
        <v>1</v>
      </c>
      <c r="C171" s="98">
        <v>307</v>
      </c>
      <c r="D171" s="16" t="s">
        <v>1494</v>
      </c>
      <c r="E171" s="209" t="s">
        <v>1496</v>
      </c>
      <c r="F171" s="31">
        <v>1476</v>
      </c>
      <c r="G171" s="15" t="s">
        <v>73</v>
      </c>
      <c r="H171" s="167" t="s">
        <v>42</v>
      </c>
      <c r="I171" s="91">
        <v>398</v>
      </c>
      <c r="J171" s="171">
        <v>44</v>
      </c>
      <c r="K171" s="171">
        <v>107</v>
      </c>
      <c r="L171" s="171">
        <v>5</v>
      </c>
      <c r="M171" s="171">
        <v>2</v>
      </c>
      <c r="N171" s="171">
        <v>4</v>
      </c>
      <c r="O171" s="171">
        <v>36</v>
      </c>
      <c r="P171" s="171">
        <v>0</v>
      </c>
      <c r="Q171" s="171">
        <v>2</v>
      </c>
      <c r="R171" s="171">
        <v>4</v>
      </c>
      <c r="S171" s="171">
        <v>106</v>
      </c>
      <c r="T171" s="171">
        <v>0</v>
      </c>
      <c r="U171" s="172">
        <v>1</v>
      </c>
      <c r="V171" s="172">
        <v>1</v>
      </c>
      <c r="W171" s="171">
        <v>0</v>
      </c>
      <c r="X171" s="171">
        <v>14</v>
      </c>
      <c r="Y171" s="76">
        <f t="shared" si="2"/>
        <v>326</v>
      </c>
    </row>
    <row r="172" spans="1:25" x14ac:dyDescent="0.3">
      <c r="A172" s="14">
        <v>171</v>
      </c>
      <c r="B172" s="15">
        <v>1</v>
      </c>
      <c r="C172" s="98">
        <v>307</v>
      </c>
      <c r="D172" s="16" t="s">
        <v>1494</v>
      </c>
      <c r="E172" s="209" t="s">
        <v>1497</v>
      </c>
      <c r="F172" s="31">
        <v>1476</v>
      </c>
      <c r="G172" s="15" t="s">
        <v>73</v>
      </c>
      <c r="H172" s="167" t="s">
        <v>1570</v>
      </c>
      <c r="I172" s="91">
        <v>397</v>
      </c>
      <c r="J172" s="167">
        <v>52</v>
      </c>
      <c r="K172" s="167">
        <v>95</v>
      </c>
      <c r="L172" s="167">
        <v>6</v>
      </c>
      <c r="M172" s="167">
        <v>0</v>
      </c>
      <c r="N172" s="167">
        <v>6</v>
      </c>
      <c r="O172" s="167">
        <v>27</v>
      </c>
      <c r="P172" s="167">
        <v>1</v>
      </c>
      <c r="Q172" s="167">
        <v>3</v>
      </c>
      <c r="R172" s="167">
        <v>6</v>
      </c>
      <c r="S172" s="167">
        <v>112</v>
      </c>
      <c r="T172" s="167">
        <v>4</v>
      </c>
      <c r="U172" s="168">
        <v>0</v>
      </c>
      <c r="V172" s="168">
        <v>1</v>
      </c>
      <c r="W172" s="167">
        <v>0</v>
      </c>
      <c r="X172" s="167">
        <v>12</v>
      </c>
      <c r="Y172" s="76">
        <f t="shared" si="2"/>
        <v>325</v>
      </c>
    </row>
    <row r="173" spans="1:25" x14ac:dyDescent="0.3">
      <c r="A173" s="14">
        <v>172</v>
      </c>
      <c r="B173" s="15">
        <v>1</v>
      </c>
      <c r="C173" s="98">
        <v>307</v>
      </c>
      <c r="D173" s="16" t="s">
        <v>1494</v>
      </c>
      <c r="E173" s="209" t="s">
        <v>1498</v>
      </c>
      <c r="F173" s="31">
        <v>1477</v>
      </c>
      <c r="G173" s="15" t="s">
        <v>73</v>
      </c>
      <c r="H173" s="167" t="s">
        <v>42</v>
      </c>
      <c r="I173" s="91">
        <v>348</v>
      </c>
      <c r="J173" s="167">
        <v>25</v>
      </c>
      <c r="K173" s="167">
        <v>89</v>
      </c>
      <c r="L173" s="167">
        <v>2</v>
      </c>
      <c r="M173" s="167">
        <v>0</v>
      </c>
      <c r="N173" s="167">
        <v>8</v>
      </c>
      <c r="O173" s="167">
        <v>49</v>
      </c>
      <c r="P173" s="167">
        <v>1</v>
      </c>
      <c r="Q173" s="167">
        <v>4</v>
      </c>
      <c r="R173" s="167">
        <v>2</v>
      </c>
      <c r="S173" s="167">
        <v>106</v>
      </c>
      <c r="T173" s="167">
        <v>0</v>
      </c>
      <c r="U173" s="168">
        <v>0</v>
      </c>
      <c r="V173" s="168">
        <v>0</v>
      </c>
      <c r="W173" s="167">
        <v>0</v>
      </c>
      <c r="X173" s="167">
        <v>10</v>
      </c>
      <c r="Y173" s="76">
        <f t="shared" si="2"/>
        <v>296</v>
      </c>
    </row>
    <row r="174" spans="1:25" x14ac:dyDescent="0.3">
      <c r="A174" s="14">
        <v>173</v>
      </c>
      <c r="B174" s="15">
        <v>1</v>
      </c>
      <c r="C174" s="98">
        <v>307</v>
      </c>
      <c r="D174" s="16" t="s">
        <v>1494</v>
      </c>
      <c r="E174" s="209" t="s">
        <v>1498</v>
      </c>
      <c r="F174" s="31">
        <v>1478</v>
      </c>
      <c r="G174" s="15" t="s">
        <v>73</v>
      </c>
      <c r="H174" s="167" t="s">
        <v>42</v>
      </c>
      <c r="I174" s="91">
        <v>516</v>
      </c>
      <c r="J174" s="76">
        <v>8</v>
      </c>
      <c r="K174" s="76">
        <v>144</v>
      </c>
      <c r="L174" s="76">
        <v>5</v>
      </c>
      <c r="M174" s="76">
        <v>7</v>
      </c>
      <c r="N174" s="76">
        <v>14</v>
      </c>
      <c r="O174" s="76">
        <v>39</v>
      </c>
      <c r="P174" s="76">
        <v>3</v>
      </c>
      <c r="Q174" s="76">
        <v>3</v>
      </c>
      <c r="R174" s="76">
        <v>2</v>
      </c>
      <c r="S174" s="76">
        <v>166</v>
      </c>
      <c r="T174" s="76">
        <v>6</v>
      </c>
      <c r="U174" s="168">
        <v>1</v>
      </c>
      <c r="V174" s="168">
        <v>1</v>
      </c>
      <c r="W174" s="76">
        <v>0</v>
      </c>
      <c r="X174" s="76">
        <v>6</v>
      </c>
      <c r="Y174" s="76">
        <f t="shared" si="2"/>
        <v>405</v>
      </c>
    </row>
    <row r="175" spans="1:25" x14ac:dyDescent="0.3">
      <c r="A175" s="14">
        <v>174</v>
      </c>
      <c r="B175" s="15">
        <v>1</v>
      </c>
      <c r="C175" s="98">
        <v>307</v>
      </c>
      <c r="D175" s="16" t="s">
        <v>1494</v>
      </c>
      <c r="E175" s="209" t="s">
        <v>1499</v>
      </c>
      <c r="F175" s="31">
        <v>1478</v>
      </c>
      <c r="G175" s="15" t="s">
        <v>73</v>
      </c>
      <c r="H175" s="167" t="s">
        <v>1570</v>
      </c>
      <c r="I175" s="91">
        <v>515</v>
      </c>
      <c r="J175" s="167">
        <v>26</v>
      </c>
      <c r="K175" s="167">
        <v>146</v>
      </c>
      <c r="L175" s="167">
        <v>5</v>
      </c>
      <c r="M175" s="167">
        <v>3</v>
      </c>
      <c r="N175" s="167">
        <v>18</v>
      </c>
      <c r="O175" s="167">
        <v>23</v>
      </c>
      <c r="P175" s="167">
        <v>1</v>
      </c>
      <c r="Q175" s="167">
        <v>0</v>
      </c>
      <c r="R175" s="167">
        <v>4</v>
      </c>
      <c r="S175" s="167">
        <v>166</v>
      </c>
      <c r="T175" s="167">
        <v>3</v>
      </c>
      <c r="U175" s="168">
        <v>3</v>
      </c>
      <c r="V175" s="168">
        <v>0</v>
      </c>
      <c r="W175" s="167">
        <v>0</v>
      </c>
      <c r="X175" s="167">
        <v>7</v>
      </c>
      <c r="Y175" s="76">
        <f t="shared" si="2"/>
        <v>405</v>
      </c>
    </row>
    <row r="176" spans="1:25" x14ac:dyDescent="0.3">
      <c r="A176" s="14">
        <v>175</v>
      </c>
      <c r="B176" s="15">
        <v>1</v>
      </c>
      <c r="C176" s="98">
        <v>307</v>
      </c>
      <c r="D176" s="16" t="s">
        <v>1494</v>
      </c>
      <c r="E176" s="209" t="s">
        <v>1500</v>
      </c>
      <c r="F176" s="31">
        <v>1479</v>
      </c>
      <c r="G176" s="15" t="s">
        <v>73</v>
      </c>
      <c r="H176" s="167" t="s">
        <v>42</v>
      </c>
      <c r="I176" s="91">
        <v>623</v>
      </c>
      <c r="J176" s="167">
        <v>5</v>
      </c>
      <c r="K176" s="167">
        <v>186</v>
      </c>
      <c r="L176" s="167">
        <v>4</v>
      </c>
      <c r="M176" s="167">
        <v>1</v>
      </c>
      <c r="N176" s="167">
        <v>3</v>
      </c>
      <c r="O176" s="167">
        <v>104</v>
      </c>
      <c r="P176" s="167">
        <v>3</v>
      </c>
      <c r="Q176" s="167">
        <v>8</v>
      </c>
      <c r="R176" s="167">
        <v>3</v>
      </c>
      <c r="S176" s="167">
        <v>149</v>
      </c>
      <c r="T176" s="167">
        <v>4</v>
      </c>
      <c r="U176" s="168">
        <v>1</v>
      </c>
      <c r="V176" s="168">
        <v>2</v>
      </c>
      <c r="W176" s="167">
        <v>0</v>
      </c>
      <c r="X176" s="167">
        <v>16</v>
      </c>
      <c r="Y176" s="76">
        <f t="shared" si="2"/>
        <v>489</v>
      </c>
    </row>
    <row r="177" spans="1:25" x14ac:dyDescent="0.3">
      <c r="A177" s="14">
        <v>176</v>
      </c>
      <c r="B177" s="15">
        <v>1</v>
      </c>
      <c r="C177" s="98">
        <v>307</v>
      </c>
      <c r="D177" s="16" t="s">
        <v>1494</v>
      </c>
      <c r="E177" s="209" t="s">
        <v>1501</v>
      </c>
      <c r="F177" s="31">
        <v>1480</v>
      </c>
      <c r="G177" s="15" t="s">
        <v>73</v>
      </c>
      <c r="H177" s="167" t="s">
        <v>42</v>
      </c>
      <c r="I177" s="91">
        <v>591</v>
      </c>
      <c r="J177" s="171">
        <v>10</v>
      </c>
      <c r="K177" s="171">
        <v>146</v>
      </c>
      <c r="L177" s="171">
        <v>13</v>
      </c>
      <c r="M177" s="171">
        <v>2</v>
      </c>
      <c r="N177" s="171">
        <v>10</v>
      </c>
      <c r="O177" s="171">
        <v>148</v>
      </c>
      <c r="P177" s="171">
        <v>3</v>
      </c>
      <c r="Q177" s="171">
        <v>4</v>
      </c>
      <c r="R177" s="171">
        <v>3</v>
      </c>
      <c r="S177" s="171">
        <v>117</v>
      </c>
      <c r="T177" s="171">
        <v>0</v>
      </c>
      <c r="U177" s="172">
        <v>0</v>
      </c>
      <c r="V177" s="172">
        <v>0</v>
      </c>
      <c r="W177" s="171">
        <v>0</v>
      </c>
      <c r="X177" s="171">
        <v>16</v>
      </c>
      <c r="Y177" s="76">
        <f t="shared" si="2"/>
        <v>472</v>
      </c>
    </row>
    <row r="178" spans="1:25" x14ac:dyDescent="0.3">
      <c r="A178" s="14">
        <v>177</v>
      </c>
      <c r="B178" s="15">
        <v>1</v>
      </c>
      <c r="C178" s="98">
        <v>307</v>
      </c>
      <c r="D178" s="16" t="s">
        <v>1494</v>
      </c>
      <c r="E178" s="209" t="s">
        <v>1502</v>
      </c>
      <c r="F178" s="31">
        <v>1481</v>
      </c>
      <c r="G178" s="15" t="s">
        <v>73</v>
      </c>
      <c r="H178" s="167" t="s">
        <v>42</v>
      </c>
      <c r="I178" s="91">
        <v>572</v>
      </c>
      <c r="J178" s="167">
        <v>18</v>
      </c>
      <c r="K178" s="167">
        <v>116</v>
      </c>
      <c r="L178" s="167">
        <v>4</v>
      </c>
      <c r="M178" s="167">
        <v>1</v>
      </c>
      <c r="N178" s="167">
        <v>9</v>
      </c>
      <c r="O178" s="167">
        <v>145</v>
      </c>
      <c r="P178" s="167">
        <v>1</v>
      </c>
      <c r="Q178" s="167">
        <v>9</v>
      </c>
      <c r="R178" s="167">
        <v>5</v>
      </c>
      <c r="S178" s="167">
        <v>157</v>
      </c>
      <c r="T178" s="167">
        <v>2</v>
      </c>
      <c r="U178" s="168">
        <v>0</v>
      </c>
      <c r="V178" s="168">
        <v>0</v>
      </c>
      <c r="W178" s="167">
        <v>0</v>
      </c>
      <c r="X178" s="167">
        <v>10</v>
      </c>
      <c r="Y178" s="76">
        <f t="shared" si="2"/>
        <v>477</v>
      </c>
    </row>
    <row r="179" spans="1:25" x14ac:dyDescent="0.3">
      <c r="A179" s="14">
        <v>178</v>
      </c>
      <c r="B179" s="15">
        <v>1</v>
      </c>
      <c r="C179" s="98">
        <v>404</v>
      </c>
      <c r="D179" s="16" t="s">
        <v>1503</v>
      </c>
      <c r="E179" s="209" t="s">
        <v>1502</v>
      </c>
      <c r="F179" s="31">
        <v>1793</v>
      </c>
      <c r="G179" s="15" t="s">
        <v>73</v>
      </c>
      <c r="H179" s="167" t="s">
        <v>42</v>
      </c>
      <c r="I179" s="91">
        <v>579</v>
      </c>
      <c r="J179" s="171">
        <v>33</v>
      </c>
      <c r="K179" s="171">
        <v>170</v>
      </c>
      <c r="L179" s="171">
        <v>75</v>
      </c>
      <c r="M179" s="171">
        <v>4</v>
      </c>
      <c r="N179" s="171">
        <v>10</v>
      </c>
      <c r="O179" s="171">
        <v>1</v>
      </c>
      <c r="P179" s="171">
        <v>1</v>
      </c>
      <c r="Q179" s="171">
        <v>15</v>
      </c>
      <c r="R179" s="171">
        <v>1</v>
      </c>
      <c r="S179" s="171">
        <v>29</v>
      </c>
      <c r="T179" s="171">
        <v>1</v>
      </c>
      <c r="U179" s="172">
        <v>14</v>
      </c>
      <c r="V179" s="172">
        <v>2</v>
      </c>
      <c r="W179" s="171">
        <v>0</v>
      </c>
      <c r="X179" s="171">
        <v>12</v>
      </c>
      <c r="Y179" s="76">
        <f t="shared" si="2"/>
        <v>368</v>
      </c>
    </row>
    <row r="180" spans="1:25" x14ac:dyDescent="0.3">
      <c r="A180" s="14">
        <v>179</v>
      </c>
      <c r="B180" s="15">
        <v>1</v>
      </c>
      <c r="C180" s="98">
        <v>404</v>
      </c>
      <c r="D180" s="16" t="s">
        <v>1503</v>
      </c>
      <c r="E180" s="209" t="s">
        <v>1502</v>
      </c>
      <c r="F180" s="31">
        <v>1793</v>
      </c>
      <c r="G180" s="15" t="s">
        <v>73</v>
      </c>
      <c r="H180" s="167" t="s">
        <v>1570</v>
      </c>
      <c r="I180" s="91">
        <v>579</v>
      </c>
      <c r="J180" s="167">
        <v>24</v>
      </c>
      <c r="K180" s="167">
        <v>137</v>
      </c>
      <c r="L180" s="167">
        <v>83</v>
      </c>
      <c r="M180" s="167">
        <v>1</v>
      </c>
      <c r="N180" s="167">
        <v>5</v>
      </c>
      <c r="O180" s="167">
        <v>0</v>
      </c>
      <c r="P180" s="167">
        <v>3</v>
      </c>
      <c r="Q180" s="167">
        <v>9</v>
      </c>
      <c r="R180" s="167">
        <v>1</v>
      </c>
      <c r="S180" s="167">
        <v>41</v>
      </c>
      <c r="T180" s="167">
        <v>1</v>
      </c>
      <c r="U180" s="168">
        <v>19</v>
      </c>
      <c r="V180" s="168">
        <v>4</v>
      </c>
      <c r="W180" s="167">
        <v>0</v>
      </c>
      <c r="X180" s="167">
        <v>16</v>
      </c>
      <c r="Y180" s="76">
        <f t="shared" si="2"/>
        <v>344</v>
      </c>
    </row>
    <row r="181" spans="1:25" x14ac:dyDescent="0.3">
      <c r="A181" s="14">
        <v>180</v>
      </c>
      <c r="B181" s="15">
        <v>1</v>
      </c>
      <c r="C181" s="98">
        <v>404</v>
      </c>
      <c r="D181" s="16" t="s">
        <v>1503</v>
      </c>
      <c r="E181" s="209" t="s">
        <v>1504</v>
      </c>
      <c r="F181" s="31">
        <v>1793</v>
      </c>
      <c r="G181" s="15" t="s">
        <v>73</v>
      </c>
      <c r="H181" s="167" t="s">
        <v>1571</v>
      </c>
      <c r="I181" s="91">
        <v>579</v>
      </c>
      <c r="J181" s="167">
        <v>43</v>
      </c>
      <c r="K181" s="167">
        <v>140</v>
      </c>
      <c r="L181" s="167">
        <v>72</v>
      </c>
      <c r="M181" s="167">
        <v>6</v>
      </c>
      <c r="N181" s="167">
        <v>9</v>
      </c>
      <c r="O181" s="167">
        <v>2</v>
      </c>
      <c r="P181" s="167">
        <v>2</v>
      </c>
      <c r="Q181" s="167">
        <v>7</v>
      </c>
      <c r="R181" s="167">
        <v>1</v>
      </c>
      <c r="S181" s="167">
        <v>6</v>
      </c>
      <c r="T181" s="167">
        <v>2</v>
      </c>
      <c r="U181" s="168">
        <v>9</v>
      </c>
      <c r="V181" s="168">
        <v>1</v>
      </c>
      <c r="W181" s="167">
        <v>0</v>
      </c>
      <c r="X181" s="167">
        <v>15</v>
      </c>
      <c r="Y181" s="76">
        <f t="shared" si="2"/>
        <v>315</v>
      </c>
    </row>
    <row r="182" spans="1:25" x14ac:dyDescent="0.3">
      <c r="A182" s="14">
        <v>181</v>
      </c>
      <c r="B182" s="15">
        <v>1</v>
      </c>
      <c r="C182" s="98">
        <v>404</v>
      </c>
      <c r="D182" s="16" t="s">
        <v>1503</v>
      </c>
      <c r="E182" s="209" t="s">
        <v>1505</v>
      </c>
      <c r="F182" s="31">
        <v>1794</v>
      </c>
      <c r="G182" s="15" t="s">
        <v>73</v>
      </c>
      <c r="H182" s="167" t="s">
        <v>42</v>
      </c>
      <c r="I182" s="91">
        <v>203</v>
      </c>
      <c r="J182" s="167">
        <v>10</v>
      </c>
      <c r="K182" s="167">
        <v>68</v>
      </c>
      <c r="L182" s="167">
        <v>43</v>
      </c>
      <c r="M182" s="167">
        <v>2</v>
      </c>
      <c r="N182" s="167">
        <v>2</v>
      </c>
      <c r="O182" s="167">
        <v>0</v>
      </c>
      <c r="P182" s="167">
        <v>0</v>
      </c>
      <c r="Q182" s="167">
        <v>1</v>
      </c>
      <c r="R182" s="167">
        <v>0</v>
      </c>
      <c r="S182" s="167">
        <v>1</v>
      </c>
      <c r="T182" s="167">
        <v>0</v>
      </c>
      <c r="U182" s="168">
        <v>3</v>
      </c>
      <c r="V182" s="168">
        <v>3</v>
      </c>
      <c r="W182" s="167">
        <v>0</v>
      </c>
      <c r="X182" s="167">
        <v>5</v>
      </c>
      <c r="Y182" s="76">
        <f t="shared" si="2"/>
        <v>138</v>
      </c>
    </row>
    <row r="183" spans="1:25" x14ac:dyDescent="0.3">
      <c r="A183" s="14">
        <v>182</v>
      </c>
      <c r="B183" s="15">
        <v>1</v>
      </c>
      <c r="C183" s="98">
        <v>404</v>
      </c>
      <c r="D183" s="16" t="s">
        <v>1503</v>
      </c>
      <c r="E183" s="209" t="s">
        <v>1506</v>
      </c>
      <c r="F183" s="31">
        <v>1794</v>
      </c>
      <c r="G183" s="15" t="s">
        <v>73</v>
      </c>
      <c r="H183" s="349" t="s">
        <v>1573</v>
      </c>
      <c r="I183" s="91">
        <v>638</v>
      </c>
      <c r="J183" s="167">
        <v>10</v>
      </c>
      <c r="K183" s="167">
        <v>68</v>
      </c>
      <c r="L183" s="167">
        <v>43</v>
      </c>
      <c r="M183" s="167">
        <v>2</v>
      </c>
      <c r="N183" s="167">
        <v>2</v>
      </c>
      <c r="O183" s="167">
        <v>0</v>
      </c>
      <c r="P183" s="167">
        <v>0</v>
      </c>
      <c r="Q183" s="167">
        <v>1</v>
      </c>
      <c r="R183" s="167">
        <v>0</v>
      </c>
      <c r="S183" s="167">
        <v>1</v>
      </c>
      <c r="T183" s="167">
        <v>0</v>
      </c>
      <c r="U183" s="168">
        <v>3</v>
      </c>
      <c r="V183" s="168">
        <v>3</v>
      </c>
      <c r="W183" s="167">
        <v>0</v>
      </c>
      <c r="X183" s="167">
        <v>5</v>
      </c>
      <c r="Y183" s="76">
        <f t="shared" si="2"/>
        <v>138</v>
      </c>
    </row>
    <row r="184" spans="1:25" x14ac:dyDescent="0.3">
      <c r="A184" s="14">
        <v>183</v>
      </c>
      <c r="B184" s="15">
        <v>1</v>
      </c>
      <c r="C184" s="98">
        <v>404</v>
      </c>
      <c r="D184" s="16" t="s">
        <v>1503</v>
      </c>
      <c r="E184" s="209" t="s">
        <v>1507</v>
      </c>
      <c r="F184" s="31">
        <v>1794</v>
      </c>
      <c r="G184" s="15" t="s">
        <v>73</v>
      </c>
      <c r="H184" s="167" t="s">
        <v>1575</v>
      </c>
      <c r="I184" s="91">
        <v>421</v>
      </c>
      <c r="J184" s="167">
        <v>13</v>
      </c>
      <c r="K184" s="167">
        <v>188</v>
      </c>
      <c r="L184" s="167">
        <v>17</v>
      </c>
      <c r="M184" s="167">
        <v>6</v>
      </c>
      <c r="N184" s="167">
        <v>7</v>
      </c>
      <c r="O184" s="167">
        <v>0</v>
      </c>
      <c r="P184" s="167">
        <v>0</v>
      </c>
      <c r="Q184" s="167">
        <v>5</v>
      </c>
      <c r="R184" s="167">
        <v>1</v>
      </c>
      <c r="S184" s="167">
        <v>5</v>
      </c>
      <c r="T184" s="167">
        <v>1</v>
      </c>
      <c r="U184" s="168">
        <v>4</v>
      </c>
      <c r="V184" s="168">
        <v>3</v>
      </c>
      <c r="W184" s="167">
        <v>0</v>
      </c>
      <c r="X184" s="167">
        <v>10</v>
      </c>
      <c r="Y184" s="76">
        <f t="shared" si="2"/>
        <v>260</v>
      </c>
    </row>
    <row r="185" spans="1:25" x14ac:dyDescent="0.3">
      <c r="A185" s="14">
        <v>184</v>
      </c>
      <c r="B185" s="15">
        <v>1</v>
      </c>
      <c r="C185" s="98">
        <v>404</v>
      </c>
      <c r="D185" s="16" t="s">
        <v>1503</v>
      </c>
      <c r="E185" s="209" t="s">
        <v>1508</v>
      </c>
      <c r="F185" s="31">
        <v>1795</v>
      </c>
      <c r="G185" s="15" t="s">
        <v>73</v>
      </c>
      <c r="H185" s="167" t="s">
        <v>42</v>
      </c>
      <c r="I185" s="91">
        <v>235</v>
      </c>
      <c r="J185" s="171">
        <v>8</v>
      </c>
      <c r="K185" s="171">
        <v>72</v>
      </c>
      <c r="L185" s="171">
        <v>61</v>
      </c>
      <c r="M185" s="171">
        <v>2</v>
      </c>
      <c r="N185" s="171">
        <v>0</v>
      </c>
      <c r="O185" s="171">
        <v>1</v>
      </c>
      <c r="P185" s="171">
        <v>0</v>
      </c>
      <c r="Q185" s="171">
        <v>0</v>
      </c>
      <c r="R185" s="171">
        <v>0</v>
      </c>
      <c r="S185" s="171">
        <v>4</v>
      </c>
      <c r="T185" s="171">
        <v>0</v>
      </c>
      <c r="U185" s="172">
        <v>20</v>
      </c>
      <c r="V185" s="172">
        <v>2</v>
      </c>
      <c r="W185" s="171">
        <v>0</v>
      </c>
      <c r="X185" s="171">
        <v>13</v>
      </c>
      <c r="Y185" s="76">
        <f t="shared" si="2"/>
        <v>183</v>
      </c>
    </row>
    <row r="186" spans="1:25" x14ac:dyDescent="0.3">
      <c r="A186" s="14">
        <v>185</v>
      </c>
      <c r="B186" s="15">
        <v>1</v>
      </c>
      <c r="C186" s="98">
        <v>404</v>
      </c>
      <c r="D186" s="16" t="s">
        <v>1503</v>
      </c>
      <c r="E186" s="209" t="s">
        <v>1508</v>
      </c>
      <c r="F186" s="31">
        <v>1795</v>
      </c>
      <c r="G186" s="15" t="s">
        <v>73</v>
      </c>
      <c r="H186" s="349" t="s">
        <v>1573</v>
      </c>
      <c r="I186" s="91">
        <v>468</v>
      </c>
      <c r="J186" s="167">
        <v>10</v>
      </c>
      <c r="K186" s="167">
        <v>125</v>
      </c>
      <c r="L186" s="167">
        <v>59</v>
      </c>
      <c r="M186" s="167">
        <v>6</v>
      </c>
      <c r="N186" s="167">
        <v>3</v>
      </c>
      <c r="O186" s="167">
        <v>1</v>
      </c>
      <c r="P186" s="167">
        <v>1</v>
      </c>
      <c r="Q186" s="167">
        <v>3</v>
      </c>
      <c r="R186" s="167">
        <v>4</v>
      </c>
      <c r="S186" s="167">
        <v>36</v>
      </c>
      <c r="T186" s="167">
        <v>0</v>
      </c>
      <c r="U186" s="168">
        <v>7</v>
      </c>
      <c r="V186" s="168">
        <v>1</v>
      </c>
      <c r="W186" s="167">
        <v>0</v>
      </c>
      <c r="X186" s="167">
        <v>17</v>
      </c>
      <c r="Y186" s="76">
        <f t="shared" si="2"/>
        <v>273</v>
      </c>
    </row>
    <row r="187" spans="1:25" x14ac:dyDescent="0.3">
      <c r="A187" s="14">
        <v>186</v>
      </c>
      <c r="B187" s="15">
        <v>1</v>
      </c>
      <c r="C187" s="98">
        <v>404</v>
      </c>
      <c r="D187" s="16" t="s">
        <v>1503</v>
      </c>
      <c r="E187" s="209" t="s">
        <v>1509</v>
      </c>
      <c r="F187" s="31">
        <v>1795</v>
      </c>
      <c r="G187" s="15" t="s">
        <v>73</v>
      </c>
      <c r="H187" s="167" t="s">
        <v>1574</v>
      </c>
      <c r="I187" s="91">
        <v>468</v>
      </c>
      <c r="J187" s="167">
        <v>11</v>
      </c>
      <c r="K187" s="167">
        <v>128</v>
      </c>
      <c r="L187" s="167">
        <v>39</v>
      </c>
      <c r="M187" s="167">
        <v>1</v>
      </c>
      <c r="N187" s="167">
        <v>6</v>
      </c>
      <c r="O187" s="167">
        <v>2</v>
      </c>
      <c r="P187" s="167">
        <v>2</v>
      </c>
      <c r="Q187" s="167">
        <v>1</v>
      </c>
      <c r="R187" s="167">
        <v>3</v>
      </c>
      <c r="S187" s="167">
        <v>22</v>
      </c>
      <c r="T187" s="167">
        <v>3</v>
      </c>
      <c r="U187" s="168">
        <v>9</v>
      </c>
      <c r="V187" s="168">
        <v>5</v>
      </c>
      <c r="W187" s="167">
        <v>0</v>
      </c>
      <c r="X187" s="167">
        <v>16</v>
      </c>
      <c r="Y187" s="76">
        <f t="shared" si="2"/>
        <v>248</v>
      </c>
    </row>
    <row r="188" spans="1:25" x14ac:dyDescent="0.3">
      <c r="A188" s="14">
        <v>187</v>
      </c>
      <c r="B188" s="15">
        <v>1</v>
      </c>
      <c r="C188" s="98">
        <v>404</v>
      </c>
      <c r="D188" s="16" t="s">
        <v>1503</v>
      </c>
      <c r="E188" s="209" t="s">
        <v>1510</v>
      </c>
      <c r="F188" s="31">
        <v>1795</v>
      </c>
      <c r="G188" s="15" t="s">
        <v>73</v>
      </c>
      <c r="H188" s="167" t="s">
        <v>1575</v>
      </c>
      <c r="I188" s="91">
        <v>368</v>
      </c>
      <c r="J188" s="167">
        <v>23</v>
      </c>
      <c r="K188" s="167">
        <v>209</v>
      </c>
      <c r="L188" s="167">
        <v>14</v>
      </c>
      <c r="M188" s="167">
        <v>5</v>
      </c>
      <c r="N188" s="167">
        <v>2</v>
      </c>
      <c r="O188" s="167">
        <v>0</v>
      </c>
      <c r="P188" s="167">
        <v>0</v>
      </c>
      <c r="Q188" s="167">
        <v>2</v>
      </c>
      <c r="R188" s="167">
        <v>0</v>
      </c>
      <c r="S188" s="167">
        <v>1</v>
      </c>
      <c r="T188" s="167">
        <v>0</v>
      </c>
      <c r="U188" s="168">
        <v>10</v>
      </c>
      <c r="V188" s="168">
        <v>5</v>
      </c>
      <c r="W188" s="167">
        <v>0</v>
      </c>
      <c r="X188" s="167">
        <v>6</v>
      </c>
      <c r="Y188" s="76">
        <f t="shared" si="2"/>
        <v>277</v>
      </c>
    </row>
    <row r="189" spans="1:25" x14ac:dyDescent="0.3">
      <c r="A189" s="14">
        <v>188</v>
      </c>
      <c r="B189" s="15">
        <v>1</v>
      </c>
      <c r="C189" s="98">
        <v>404</v>
      </c>
      <c r="D189" s="16" t="s">
        <v>1503</v>
      </c>
      <c r="E189" s="209" t="s">
        <v>1510</v>
      </c>
      <c r="F189" s="31">
        <v>1796</v>
      </c>
      <c r="G189" s="15" t="s">
        <v>73</v>
      </c>
      <c r="H189" s="167" t="s">
        <v>42</v>
      </c>
      <c r="I189" s="91">
        <v>399</v>
      </c>
      <c r="J189" s="171">
        <v>22</v>
      </c>
      <c r="K189" s="171">
        <v>120</v>
      </c>
      <c r="L189" s="171">
        <v>27</v>
      </c>
      <c r="M189" s="171">
        <v>11</v>
      </c>
      <c r="N189" s="171">
        <v>4</v>
      </c>
      <c r="O189" s="171">
        <v>0</v>
      </c>
      <c r="P189" s="171">
        <v>0</v>
      </c>
      <c r="Q189" s="171">
        <v>5</v>
      </c>
      <c r="R189" s="171">
        <v>4</v>
      </c>
      <c r="S189" s="171">
        <v>37</v>
      </c>
      <c r="T189" s="171">
        <v>0</v>
      </c>
      <c r="U189" s="172">
        <v>2</v>
      </c>
      <c r="V189" s="172">
        <v>3</v>
      </c>
      <c r="W189" s="171">
        <v>0</v>
      </c>
      <c r="X189" s="171">
        <v>12</v>
      </c>
      <c r="Y189" s="76">
        <f t="shared" si="2"/>
        <v>247</v>
      </c>
    </row>
    <row r="190" spans="1:25" x14ac:dyDescent="0.3">
      <c r="A190" s="14">
        <v>189</v>
      </c>
      <c r="B190" s="15">
        <v>1</v>
      </c>
      <c r="C190" s="98">
        <v>404</v>
      </c>
      <c r="D190" s="16" t="s">
        <v>1503</v>
      </c>
      <c r="E190" s="209" t="s">
        <v>1511</v>
      </c>
      <c r="F190" s="31">
        <v>1796</v>
      </c>
      <c r="G190" s="15" t="s">
        <v>73</v>
      </c>
      <c r="H190" s="167" t="s">
        <v>1569</v>
      </c>
      <c r="I190" s="91">
        <v>399</v>
      </c>
      <c r="J190" s="76">
        <v>5</v>
      </c>
      <c r="K190" s="76">
        <v>124</v>
      </c>
      <c r="L190" s="76">
        <v>28</v>
      </c>
      <c r="M190" s="76">
        <v>5</v>
      </c>
      <c r="N190" s="76">
        <v>3</v>
      </c>
      <c r="O190" s="76">
        <v>0</v>
      </c>
      <c r="P190" s="76">
        <v>1</v>
      </c>
      <c r="Q190" s="76">
        <v>2</v>
      </c>
      <c r="R190" s="76">
        <v>2</v>
      </c>
      <c r="S190" s="76">
        <v>44</v>
      </c>
      <c r="T190" s="76">
        <v>1</v>
      </c>
      <c r="U190" s="168">
        <v>8</v>
      </c>
      <c r="V190" s="168">
        <v>1</v>
      </c>
      <c r="W190" s="76">
        <v>0</v>
      </c>
      <c r="X190" s="76">
        <v>12</v>
      </c>
      <c r="Y190" s="76">
        <f t="shared" si="2"/>
        <v>236</v>
      </c>
    </row>
    <row r="191" spans="1:25" x14ac:dyDescent="0.3">
      <c r="A191" s="14">
        <v>190</v>
      </c>
      <c r="B191" s="15">
        <v>1</v>
      </c>
      <c r="C191" s="98">
        <v>404</v>
      </c>
      <c r="D191" s="16" t="s">
        <v>1503</v>
      </c>
      <c r="E191" s="209" t="s">
        <v>1512</v>
      </c>
      <c r="F191" s="31">
        <v>1796</v>
      </c>
      <c r="G191" s="15" t="s">
        <v>73</v>
      </c>
      <c r="H191" s="349" t="s">
        <v>1573</v>
      </c>
      <c r="I191" s="91">
        <v>434</v>
      </c>
      <c r="J191" s="167">
        <v>32</v>
      </c>
      <c r="K191" s="167">
        <v>94</v>
      </c>
      <c r="L191" s="167">
        <v>30</v>
      </c>
      <c r="M191" s="167">
        <v>1</v>
      </c>
      <c r="N191" s="167">
        <v>4</v>
      </c>
      <c r="O191" s="167">
        <v>0</v>
      </c>
      <c r="P191" s="167">
        <v>0</v>
      </c>
      <c r="Q191" s="167">
        <v>0</v>
      </c>
      <c r="R191" s="167">
        <v>0</v>
      </c>
      <c r="S191" s="167">
        <v>20</v>
      </c>
      <c r="T191" s="167">
        <v>1</v>
      </c>
      <c r="U191" s="168">
        <v>4</v>
      </c>
      <c r="V191" s="168">
        <v>3</v>
      </c>
      <c r="W191" s="167">
        <v>0</v>
      </c>
      <c r="X191" s="167">
        <v>7</v>
      </c>
      <c r="Y191" s="76">
        <f t="shared" si="2"/>
        <v>196</v>
      </c>
    </row>
    <row r="192" spans="1:25" x14ac:dyDescent="0.3">
      <c r="A192" s="14">
        <v>191</v>
      </c>
      <c r="B192" s="15">
        <v>1</v>
      </c>
      <c r="C192" s="98">
        <v>404</v>
      </c>
      <c r="D192" s="16" t="s">
        <v>1503</v>
      </c>
      <c r="E192" s="209" t="s">
        <v>1513</v>
      </c>
      <c r="F192" s="31">
        <v>1797</v>
      </c>
      <c r="G192" s="15" t="s">
        <v>73</v>
      </c>
      <c r="H192" s="167" t="s">
        <v>42</v>
      </c>
      <c r="I192" s="91">
        <v>508</v>
      </c>
      <c r="J192" s="171">
        <v>27</v>
      </c>
      <c r="K192" s="171">
        <v>195</v>
      </c>
      <c r="L192" s="171">
        <v>32</v>
      </c>
      <c r="M192" s="171">
        <v>9</v>
      </c>
      <c r="N192" s="171">
        <v>4</v>
      </c>
      <c r="O192" s="171">
        <v>0</v>
      </c>
      <c r="P192" s="171">
        <v>0</v>
      </c>
      <c r="Q192" s="171">
        <v>1</v>
      </c>
      <c r="R192" s="171">
        <v>1</v>
      </c>
      <c r="S192" s="171">
        <v>1</v>
      </c>
      <c r="T192" s="171">
        <v>0</v>
      </c>
      <c r="U192" s="172">
        <v>19</v>
      </c>
      <c r="V192" s="172">
        <v>9</v>
      </c>
      <c r="W192" s="171">
        <v>9</v>
      </c>
      <c r="X192" s="171">
        <v>8</v>
      </c>
      <c r="Y192" s="76">
        <f t="shared" si="2"/>
        <v>315</v>
      </c>
    </row>
    <row r="193" spans="1:25" x14ac:dyDescent="0.3">
      <c r="A193" s="14">
        <v>192</v>
      </c>
      <c r="B193" s="15">
        <v>1</v>
      </c>
      <c r="C193" s="98">
        <v>404</v>
      </c>
      <c r="D193" s="16" t="s">
        <v>1503</v>
      </c>
      <c r="E193" s="209" t="s">
        <v>1514</v>
      </c>
      <c r="F193" s="31">
        <v>1797</v>
      </c>
      <c r="G193" s="15" t="s">
        <v>73</v>
      </c>
      <c r="H193" s="349" t="s">
        <v>1573</v>
      </c>
      <c r="I193" s="91">
        <v>170</v>
      </c>
      <c r="J193" s="171">
        <v>5</v>
      </c>
      <c r="K193" s="171">
        <v>59</v>
      </c>
      <c r="L193" s="171">
        <v>13</v>
      </c>
      <c r="M193" s="171">
        <v>2</v>
      </c>
      <c r="N193" s="171">
        <v>0</v>
      </c>
      <c r="O193" s="171">
        <v>0</v>
      </c>
      <c r="P193" s="171">
        <v>0</v>
      </c>
      <c r="Q193" s="171">
        <v>0</v>
      </c>
      <c r="R193" s="171">
        <v>3</v>
      </c>
      <c r="S193" s="171">
        <v>17</v>
      </c>
      <c r="T193" s="171">
        <v>0</v>
      </c>
      <c r="U193" s="172">
        <v>2</v>
      </c>
      <c r="V193" s="172">
        <v>4</v>
      </c>
      <c r="W193" s="171">
        <v>0</v>
      </c>
      <c r="X193" s="171">
        <v>4</v>
      </c>
      <c r="Y193" s="76">
        <f t="shared" si="2"/>
        <v>109</v>
      </c>
    </row>
    <row r="194" spans="1:25" x14ac:dyDescent="0.3">
      <c r="A194" s="14">
        <v>193</v>
      </c>
      <c r="B194" s="15">
        <v>1</v>
      </c>
      <c r="C194" s="98">
        <v>404</v>
      </c>
      <c r="D194" s="16" t="s">
        <v>1503</v>
      </c>
      <c r="E194" s="209" t="s">
        <v>1514</v>
      </c>
      <c r="F194" s="31">
        <v>1798</v>
      </c>
      <c r="G194" s="15" t="s">
        <v>73</v>
      </c>
      <c r="H194" s="167" t="s">
        <v>42</v>
      </c>
      <c r="I194" s="91">
        <v>602</v>
      </c>
      <c r="J194" s="167">
        <v>24</v>
      </c>
      <c r="K194" s="167">
        <v>230</v>
      </c>
      <c r="L194" s="167">
        <v>51</v>
      </c>
      <c r="M194" s="167">
        <v>7</v>
      </c>
      <c r="N194" s="167">
        <v>6</v>
      </c>
      <c r="O194" s="167">
        <v>2</v>
      </c>
      <c r="P194" s="167">
        <v>1</v>
      </c>
      <c r="Q194" s="167">
        <v>9</v>
      </c>
      <c r="R194" s="167">
        <v>1</v>
      </c>
      <c r="S194" s="167">
        <v>2</v>
      </c>
      <c r="T194" s="167">
        <v>0</v>
      </c>
      <c r="U194" s="168">
        <v>9</v>
      </c>
      <c r="V194" s="168">
        <v>2</v>
      </c>
      <c r="W194" s="167">
        <v>0</v>
      </c>
      <c r="X194" s="167">
        <v>14</v>
      </c>
      <c r="Y194" s="76">
        <f t="shared" ref="Y194:Y211" si="3">SUM(J194:X194)</f>
        <v>358</v>
      </c>
    </row>
    <row r="195" spans="1:25" x14ac:dyDescent="0.3">
      <c r="A195" s="14">
        <v>194</v>
      </c>
      <c r="B195" s="15">
        <v>1</v>
      </c>
      <c r="C195" s="98">
        <v>404</v>
      </c>
      <c r="D195" s="16" t="s">
        <v>1503</v>
      </c>
      <c r="E195" s="209" t="s">
        <v>960</v>
      </c>
      <c r="F195" s="31">
        <v>1798</v>
      </c>
      <c r="G195" s="15" t="s">
        <v>73</v>
      </c>
      <c r="H195" s="167" t="s">
        <v>1570</v>
      </c>
      <c r="I195" s="91">
        <v>601</v>
      </c>
      <c r="J195" s="167">
        <v>18</v>
      </c>
      <c r="K195" s="167">
        <v>229</v>
      </c>
      <c r="L195" s="167">
        <v>50</v>
      </c>
      <c r="M195" s="167">
        <v>5</v>
      </c>
      <c r="N195" s="167">
        <v>3</v>
      </c>
      <c r="O195" s="167">
        <v>1</v>
      </c>
      <c r="P195" s="167">
        <v>0</v>
      </c>
      <c r="Q195" s="167">
        <v>19</v>
      </c>
      <c r="R195" s="167">
        <v>0</v>
      </c>
      <c r="S195" s="167">
        <v>11</v>
      </c>
      <c r="T195" s="167">
        <v>1</v>
      </c>
      <c r="U195" s="168">
        <v>15</v>
      </c>
      <c r="V195" s="168">
        <v>3</v>
      </c>
      <c r="W195" s="167">
        <v>0</v>
      </c>
      <c r="X195" s="167">
        <v>12</v>
      </c>
      <c r="Y195" s="76">
        <f t="shared" si="3"/>
        <v>367</v>
      </c>
    </row>
    <row r="196" spans="1:25" x14ac:dyDescent="0.3">
      <c r="A196" s="14">
        <v>195</v>
      </c>
      <c r="B196" s="15">
        <v>1</v>
      </c>
      <c r="C196" s="98">
        <v>404</v>
      </c>
      <c r="D196" s="16" t="s">
        <v>1503</v>
      </c>
      <c r="E196" s="209" t="s">
        <v>1515</v>
      </c>
      <c r="F196" s="31">
        <v>1799</v>
      </c>
      <c r="G196" s="15" t="s">
        <v>73</v>
      </c>
      <c r="H196" s="167" t="s">
        <v>42</v>
      </c>
      <c r="I196" s="91">
        <v>497</v>
      </c>
      <c r="J196" s="167">
        <v>3</v>
      </c>
      <c r="K196" s="167">
        <v>134</v>
      </c>
      <c r="L196" s="167">
        <v>78</v>
      </c>
      <c r="M196" s="167">
        <v>3</v>
      </c>
      <c r="N196" s="167">
        <v>17</v>
      </c>
      <c r="O196" s="167">
        <v>1</v>
      </c>
      <c r="P196" s="167">
        <v>0</v>
      </c>
      <c r="Q196" s="167">
        <v>3</v>
      </c>
      <c r="R196" s="167">
        <v>1</v>
      </c>
      <c r="S196" s="167">
        <v>16</v>
      </c>
      <c r="T196" s="167">
        <v>0</v>
      </c>
      <c r="U196" s="168">
        <v>5</v>
      </c>
      <c r="V196" s="168">
        <v>3</v>
      </c>
      <c r="W196" s="167">
        <v>0</v>
      </c>
      <c r="X196" s="167">
        <v>8</v>
      </c>
      <c r="Y196" s="76">
        <f t="shared" si="3"/>
        <v>272</v>
      </c>
    </row>
    <row r="197" spans="1:25" x14ac:dyDescent="0.3">
      <c r="A197" s="14">
        <v>196</v>
      </c>
      <c r="B197" s="15">
        <v>1</v>
      </c>
      <c r="C197" s="98">
        <v>404</v>
      </c>
      <c r="D197" s="16" t="s">
        <v>1503</v>
      </c>
      <c r="E197" s="209" t="s">
        <v>1515</v>
      </c>
      <c r="F197" s="31">
        <v>1800</v>
      </c>
      <c r="G197" s="15" t="s">
        <v>73</v>
      </c>
      <c r="H197" s="167" t="s">
        <v>42</v>
      </c>
      <c r="I197" s="91">
        <v>440</v>
      </c>
      <c r="J197" s="167">
        <v>8</v>
      </c>
      <c r="K197" s="167">
        <v>117</v>
      </c>
      <c r="L197" s="167">
        <v>23</v>
      </c>
      <c r="M197" s="167">
        <v>11</v>
      </c>
      <c r="N197" s="167">
        <v>5</v>
      </c>
      <c r="O197" s="167">
        <v>1</v>
      </c>
      <c r="P197" s="167">
        <v>4</v>
      </c>
      <c r="Q197" s="167">
        <v>1</v>
      </c>
      <c r="R197" s="167">
        <v>4</v>
      </c>
      <c r="S197" s="167">
        <v>28</v>
      </c>
      <c r="T197" s="167">
        <v>1</v>
      </c>
      <c r="U197" s="168">
        <v>4</v>
      </c>
      <c r="V197" s="168">
        <v>0</v>
      </c>
      <c r="W197" s="167">
        <v>0</v>
      </c>
      <c r="X197" s="167">
        <v>9</v>
      </c>
      <c r="Y197" s="76">
        <f t="shared" si="3"/>
        <v>216</v>
      </c>
    </row>
    <row r="198" spans="1:25" x14ac:dyDescent="0.3">
      <c r="A198" s="14">
        <v>197</v>
      </c>
      <c r="B198" s="15">
        <v>1</v>
      </c>
      <c r="C198" s="98">
        <v>404</v>
      </c>
      <c r="D198" s="16" t="s">
        <v>1503</v>
      </c>
      <c r="E198" s="209" t="s">
        <v>1516</v>
      </c>
      <c r="F198" s="31">
        <v>1800</v>
      </c>
      <c r="G198" s="15" t="s">
        <v>73</v>
      </c>
      <c r="H198" s="167" t="s">
        <v>1570</v>
      </c>
      <c r="I198" s="91">
        <v>440</v>
      </c>
      <c r="J198" s="167">
        <v>14</v>
      </c>
      <c r="K198" s="167">
        <v>122</v>
      </c>
      <c r="L198" s="167">
        <v>16</v>
      </c>
      <c r="M198" s="167">
        <v>3</v>
      </c>
      <c r="N198" s="167">
        <v>13</v>
      </c>
      <c r="O198" s="167">
        <v>0</v>
      </c>
      <c r="P198" s="167">
        <v>1</v>
      </c>
      <c r="Q198" s="167">
        <v>3</v>
      </c>
      <c r="R198" s="167">
        <v>4</v>
      </c>
      <c r="S198" s="167">
        <v>27</v>
      </c>
      <c r="T198" s="167">
        <v>1</v>
      </c>
      <c r="U198" s="168">
        <v>3</v>
      </c>
      <c r="V198" s="168">
        <v>0</v>
      </c>
      <c r="W198" s="167">
        <v>0</v>
      </c>
      <c r="X198" s="167">
        <v>9</v>
      </c>
      <c r="Y198" s="76">
        <f t="shared" si="3"/>
        <v>216</v>
      </c>
    </row>
    <row r="199" spans="1:25" x14ac:dyDescent="0.3">
      <c r="A199" s="14">
        <v>198</v>
      </c>
      <c r="B199" s="15">
        <v>1</v>
      </c>
      <c r="C199" s="98">
        <v>404</v>
      </c>
      <c r="D199" s="16" t="s">
        <v>1503</v>
      </c>
      <c r="E199" s="209" t="s">
        <v>1517</v>
      </c>
      <c r="F199" s="31">
        <v>1801</v>
      </c>
      <c r="G199" s="15" t="s">
        <v>73</v>
      </c>
      <c r="H199" s="167" t="s">
        <v>42</v>
      </c>
      <c r="I199" s="91">
        <v>102</v>
      </c>
      <c r="J199" s="167">
        <v>6</v>
      </c>
      <c r="K199" s="167">
        <v>31</v>
      </c>
      <c r="L199" s="167">
        <v>1</v>
      </c>
      <c r="M199" s="167">
        <v>1</v>
      </c>
      <c r="N199" s="167">
        <v>2</v>
      </c>
      <c r="O199" s="167">
        <v>0</v>
      </c>
      <c r="P199" s="167">
        <v>1</v>
      </c>
      <c r="Q199" s="167">
        <v>0</v>
      </c>
      <c r="R199" s="167">
        <v>0</v>
      </c>
      <c r="S199" s="167">
        <v>7</v>
      </c>
      <c r="T199" s="167">
        <v>0</v>
      </c>
      <c r="U199" s="168">
        <v>0</v>
      </c>
      <c r="V199" s="168">
        <v>1</v>
      </c>
      <c r="W199" s="167">
        <v>0</v>
      </c>
      <c r="X199" s="167">
        <v>2</v>
      </c>
      <c r="Y199" s="76">
        <f t="shared" si="3"/>
        <v>52</v>
      </c>
    </row>
    <row r="200" spans="1:25" x14ac:dyDescent="0.3">
      <c r="A200" s="14">
        <v>199</v>
      </c>
      <c r="B200" s="15">
        <v>1</v>
      </c>
      <c r="C200" s="98">
        <v>404</v>
      </c>
      <c r="D200" s="16" t="s">
        <v>1503</v>
      </c>
      <c r="E200" s="209" t="s">
        <v>1517</v>
      </c>
      <c r="F200" s="31">
        <v>1802</v>
      </c>
      <c r="G200" s="15" t="s">
        <v>73</v>
      </c>
      <c r="H200" s="167" t="s">
        <v>42</v>
      </c>
      <c r="I200" s="91">
        <v>393</v>
      </c>
      <c r="J200" s="171">
        <v>13</v>
      </c>
      <c r="K200" s="171">
        <v>93</v>
      </c>
      <c r="L200" s="171">
        <v>90</v>
      </c>
      <c r="M200" s="171">
        <v>3</v>
      </c>
      <c r="N200" s="171">
        <v>8</v>
      </c>
      <c r="O200" s="171">
        <v>0</v>
      </c>
      <c r="P200" s="171">
        <v>0</v>
      </c>
      <c r="Q200" s="171">
        <v>6</v>
      </c>
      <c r="R200" s="171">
        <v>2</v>
      </c>
      <c r="S200" s="171">
        <v>25</v>
      </c>
      <c r="T200" s="171">
        <v>0</v>
      </c>
      <c r="U200" s="172">
        <v>7</v>
      </c>
      <c r="V200" s="172">
        <v>3</v>
      </c>
      <c r="W200" s="171">
        <v>0</v>
      </c>
      <c r="X200" s="171">
        <v>10</v>
      </c>
      <c r="Y200" s="76">
        <f t="shared" si="3"/>
        <v>260</v>
      </c>
    </row>
    <row r="201" spans="1:25" x14ac:dyDescent="0.3">
      <c r="A201" s="14">
        <v>200</v>
      </c>
      <c r="B201" s="15">
        <v>1</v>
      </c>
      <c r="C201" s="98">
        <v>404</v>
      </c>
      <c r="D201" s="16" t="s">
        <v>1503</v>
      </c>
      <c r="E201" s="209" t="s">
        <v>1518</v>
      </c>
      <c r="F201" s="31">
        <v>1802</v>
      </c>
      <c r="G201" s="15" t="s">
        <v>73</v>
      </c>
      <c r="H201" s="167" t="s">
        <v>1570</v>
      </c>
      <c r="I201" s="91">
        <v>392</v>
      </c>
      <c r="J201" s="167">
        <v>7</v>
      </c>
      <c r="K201" s="167">
        <v>80</v>
      </c>
      <c r="L201" s="167">
        <v>65</v>
      </c>
      <c r="M201" s="167">
        <v>3</v>
      </c>
      <c r="N201" s="167">
        <v>6</v>
      </c>
      <c r="O201" s="167">
        <v>1</v>
      </c>
      <c r="P201" s="167">
        <v>1</v>
      </c>
      <c r="Q201" s="167">
        <v>5</v>
      </c>
      <c r="R201" s="167">
        <v>0</v>
      </c>
      <c r="S201" s="167">
        <v>35</v>
      </c>
      <c r="T201" s="167">
        <v>0</v>
      </c>
      <c r="U201" s="168">
        <v>3</v>
      </c>
      <c r="V201" s="168">
        <v>1</v>
      </c>
      <c r="W201" s="167">
        <v>0</v>
      </c>
      <c r="X201" s="167">
        <v>10</v>
      </c>
      <c r="Y201" s="76">
        <f t="shared" si="3"/>
        <v>217</v>
      </c>
    </row>
    <row r="202" spans="1:25" x14ac:dyDescent="0.3">
      <c r="A202" s="14">
        <v>201</v>
      </c>
      <c r="B202" s="15">
        <v>1</v>
      </c>
      <c r="C202" s="98">
        <v>404</v>
      </c>
      <c r="D202" s="16" t="s">
        <v>1503</v>
      </c>
      <c r="E202" s="209" t="s">
        <v>295</v>
      </c>
      <c r="F202" s="31">
        <v>1803</v>
      </c>
      <c r="G202" s="15" t="s">
        <v>73</v>
      </c>
      <c r="H202" s="167" t="s">
        <v>42</v>
      </c>
      <c r="I202" s="91">
        <v>525</v>
      </c>
      <c r="J202" s="167">
        <v>25</v>
      </c>
      <c r="K202" s="167">
        <v>125</v>
      </c>
      <c r="L202" s="167">
        <v>43</v>
      </c>
      <c r="M202" s="167">
        <v>7</v>
      </c>
      <c r="N202" s="167">
        <v>5</v>
      </c>
      <c r="O202" s="167">
        <v>1</v>
      </c>
      <c r="P202" s="167">
        <v>0</v>
      </c>
      <c r="Q202" s="167">
        <v>3</v>
      </c>
      <c r="R202" s="167">
        <v>1</v>
      </c>
      <c r="S202" s="167">
        <v>25</v>
      </c>
      <c r="T202" s="167">
        <v>0</v>
      </c>
      <c r="U202" s="168">
        <v>12</v>
      </c>
      <c r="V202" s="168">
        <v>1</v>
      </c>
      <c r="W202" s="167">
        <v>5</v>
      </c>
      <c r="X202" s="167">
        <v>5</v>
      </c>
      <c r="Y202" s="76">
        <f t="shared" si="3"/>
        <v>258</v>
      </c>
    </row>
    <row r="203" spans="1:25" x14ac:dyDescent="0.3">
      <c r="A203" s="14">
        <v>202</v>
      </c>
      <c r="B203" s="15">
        <v>1</v>
      </c>
      <c r="C203" s="98">
        <v>404</v>
      </c>
      <c r="D203" s="16" t="s">
        <v>1503</v>
      </c>
      <c r="E203" s="209" t="s">
        <v>1519</v>
      </c>
      <c r="F203" s="31">
        <v>1803</v>
      </c>
      <c r="G203" s="15" t="s">
        <v>73</v>
      </c>
      <c r="H203" s="349" t="s">
        <v>1573</v>
      </c>
      <c r="I203" s="91">
        <v>121</v>
      </c>
      <c r="J203" s="171">
        <v>4</v>
      </c>
      <c r="K203" s="171">
        <v>28</v>
      </c>
      <c r="L203" s="171">
        <v>21</v>
      </c>
      <c r="M203" s="171">
        <v>0</v>
      </c>
      <c r="N203" s="171">
        <v>2</v>
      </c>
      <c r="O203" s="171">
        <v>1</v>
      </c>
      <c r="P203" s="171">
        <v>0</v>
      </c>
      <c r="Q203" s="171">
        <v>1</v>
      </c>
      <c r="R203" s="171">
        <v>0</v>
      </c>
      <c r="S203" s="171">
        <v>8</v>
      </c>
      <c r="T203" s="171">
        <v>0</v>
      </c>
      <c r="U203" s="172">
        <v>1</v>
      </c>
      <c r="V203" s="172">
        <v>2</v>
      </c>
      <c r="W203" s="171">
        <v>0</v>
      </c>
      <c r="X203" s="171">
        <v>2</v>
      </c>
      <c r="Y203" s="76">
        <f t="shared" si="3"/>
        <v>70</v>
      </c>
    </row>
    <row r="204" spans="1:25" x14ac:dyDescent="0.3">
      <c r="A204" s="14">
        <v>203</v>
      </c>
      <c r="B204" s="15">
        <v>1</v>
      </c>
      <c r="C204" s="98">
        <v>404</v>
      </c>
      <c r="D204" s="16" t="s">
        <v>1503</v>
      </c>
      <c r="E204" s="209" t="s">
        <v>1520</v>
      </c>
      <c r="F204" s="31">
        <v>1804</v>
      </c>
      <c r="G204" s="15" t="s">
        <v>73</v>
      </c>
      <c r="H204" s="167" t="s">
        <v>42</v>
      </c>
      <c r="I204" s="91">
        <v>210</v>
      </c>
      <c r="J204" s="167">
        <v>4</v>
      </c>
      <c r="K204" s="167">
        <v>84</v>
      </c>
      <c r="L204" s="167">
        <v>22</v>
      </c>
      <c r="M204" s="167">
        <v>3</v>
      </c>
      <c r="N204" s="167">
        <v>5</v>
      </c>
      <c r="O204" s="167">
        <v>0</v>
      </c>
      <c r="P204" s="167">
        <v>0</v>
      </c>
      <c r="Q204" s="167">
        <v>7</v>
      </c>
      <c r="R204" s="167">
        <v>1</v>
      </c>
      <c r="S204" s="167">
        <v>0</v>
      </c>
      <c r="T204" s="167">
        <v>0</v>
      </c>
      <c r="U204" s="168">
        <v>6</v>
      </c>
      <c r="V204" s="168">
        <v>0</v>
      </c>
      <c r="W204" s="167">
        <v>0</v>
      </c>
      <c r="X204" s="167">
        <v>7</v>
      </c>
      <c r="Y204" s="76">
        <f t="shared" si="3"/>
        <v>139</v>
      </c>
    </row>
    <row r="205" spans="1:25" x14ac:dyDescent="0.3">
      <c r="A205" s="14">
        <v>204</v>
      </c>
      <c r="B205" s="15">
        <v>1</v>
      </c>
      <c r="C205" s="98">
        <v>404</v>
      </c>
      <c r="D205" s="16" t="s">
        <v>1503</v>
      </c>
      <c r="E205" s="209" t="s">
        <v>327</v>
      </c>
      <c r="F205" s="31">
        <v>1805</v>
      </c>
      <c r="G205" s="15" t="s">
        <v>73</v>
      </c>
      <c r="H205" s="167" t="s">
        <v>42</v>
      </c>
      <c r="I205" s="91">
        <v>511</v>
      </c>
      <c r="J205" s="167">
        <v>19</v>
      </c>
      <c r="K205" s="167">
        <v>165</v>
      </c>
      <c r="L205" s="167">
        <v>51</v>
      </c>
      <c r="M205" s="167">
        <v>5</v>
      </c>
      <c r="N205" s="167">
        <v>6</v>
      </c>
      <c r="O205" s="167">
        <v>1</v>
      </c>
      <c r="P205" s="167">
        <v>3</v>
      </c>
      <c r="Q205" s="167">
        <v>9</v>
      </c>
      <c r="R205" s="167">
        <v>2</v>
      </c>
      <c r="S205" s="167">
        <v>11</v>
      </c>
      <c r="T205" s="167">
        <v>0</v>
      </c>
      <c r="U205" s="168">
        <v>9</v>
      </c>
      <c r="V205" s="168">
        <v>5</v>
      </c>
      <c r="W205" s="167">
        <v>0</v>
      </c>
      <c r="X205" s="167">
        <v>11</v>
      </c>
      <c r="Y205" s="76">
        <f t="shared" si="3"/>
        <v>297</v>
      </c>
    </row>
    <row r="206" spans="1:25" x14ac:dyDescent="0.3">
      <c r="A206" s="14">
        <v>205</v>
      </c>
      <c r="B206" s="15">
        <v>1</v>
      </c>
      <c r="C206" s="98">
        <v>404</v>
      </c>
      <c r="D206" s="16" t="s">
        <v>1503</v>
      </c>
      <c r="E206" s="209" t="s">
        <v>1521</v>
      </c>
      <c r="F206" s="31">
        <v>1805</v>
      </c>
      <c r="G206" s="15" t="s">
        <v>73</v>
      </c>
      <c r="H206" s="349" t="s">
        <v>1573</v>
      </c>
      <c r="I206" s="91">
        <v>578</v>
      </c>
      <c r="J206" s="167">
        <v>19</v>
      </c>
      <c r="K206" s="167">
        <v>196</v>
      </c>
      <c r="L206" s="167">
        <v>61</v>
      </c>
      <c r="M206" s="167">
        <v>6</v>
      </c>
      <c r="N206" s="167">
        <v>5</v>
      </c>
      <c r="O206" s="167">
        <v>0</v>
      </c>
      <c r="P206" s="167">
        <v>0</v>
      </c>
      <c r="Q206" s="167">
        <v>8</v>
      </c>
      <c r="R206" s="167">
        <v>0</v>
      </c>
      <c r="S206" s="167">
        <v>13</v>
      </c>
      <c r="T206" s="167">
        <v>0</v>
      </c>
      <c r="U206" s="168">
        <v>1</v>
      </c>
      <c r="V206" s="168">
        <v>0</v>
      </c>
      <c r="W206" s="167">
        <v>0</v>
      </c>
      <c r="X206" s="167">
        <v>16</v>
      </c>
      <c r="Y206" s="76">
        <f t="shared" si="3"/>
        <v>325</v>
      </c>
    </row>
    <row r="207" spans="1:25" x14ac:dyDescent="0.3">
      <c r="A207" s="14">
        <v>206</v>
      </c>
      <c r="B207" s="15">
        <v>1</v>
      </c>
      <c r="C207" s="98">
        <v>404</v>
      </c>
      <c r="D207" s="16" t="s">
        <v>1503</v>
      </c>
      <c r="E207" s="209" t="s">
        <v>1522</v>
      </c>
      <c r="F207" s="31">
        <v>1806</v>
      </c>
      <c r="G207" s="15" t="s">
        <v>73</v>
      </c>
      <c r="H207" s="167" t="s">
        <v>42</v>
      </c>
      <c r="I207" s="91">
        <v>319</v>
      </c>
      <c r="J207" s="167">
        <v>5</v>
      </c>
      <c r="K207" s="167">
        <v>90</v>
      </c>
      <c r="L207" s="167">
        <v>35</v>
      </c>
      <c r="M207" s="167">
        <v>5</v>
      </c>
      <c r="N207" s="167">
        <v>4</v>
      </c>
      <c r="O207" s="167">
        <v>0</v>
      </c>
      <c r="P207" s="167">
        <v>1</v>
      </c>
      <c r="Q207" s="167">
        <v>4</v>
      </c>
      <c r="R207" s="167">
        <v>0</v>
      </c>
      <c r="S207" s="167">
        <v>5</v>
      </c>
      <c r="T207" s="167">
        <v>0</v>
      </c>
      <c r="U207" s="168">
        <v>2</v>
      </c>
      <c r="V207" s="168">
        <v>1</v>
      </c>
      <c r="W207" s="167">
        <v>0</v>
      </c>
      <c r="X207" s="167">
        <v>7</v>
      </c>
      <c r="Y207" s="76">
        <f t="shared" si="3"/>
        <v>159</v>
      </c>
    </row>
    <row r="208" spans="1:25" x14ac:dyDescent="0.3">
      <c r="A208" s="14">
        <v>207</v>
      </c>
      <c r="B208" s="15">
        <v>1</v>
      </c>
      <c r="C208" s="98">
        <v>404</v>
      </c>
      <c r="D208" s="16" t="s">
        <v>1503</v>
      </c>
      <c r="E208" s="209" t="s">
        <v>1523</v>
      </c>
      <c r="F208" s="31">
        <v>1807</v>
      </c>
      <c r="G208" s="15" t="s">
        <v>73</v>
      </c>
      <c r="H208" s="167" t="s">
        <v>42</v>
      </c>
      <c r="I208" s="91">
        <v>296</v>
      </c>
      <c r="J208" s="167">
        <v>10</v>
      </c>
      <c r="K208" s="167">
        <v>100</v>
      </c>
      <c r="L208" s="167">
        <v>20</v>
      </c>
      <c r="M208" s="167">
        <v>5</v>
      </c>
      <c r="N208" s="167">
        <v>1</v>
      </c>
      <c r="O208" s="167">
        <v>0</v>
      </c>
      <c r="P208" s="167">
        <v>1</v>
      </c>
      <c r="Q208" s="167">
        <v>0</v>
      </c>
      <c r="R208" s="167">
        <v>0</v>
      </c>
      <c r="S208" s="167">
        <v>13</v>
      </c>
      <c r="T208" s="167">
        <v>0</v>
      </c>
      <c r="U208" s="168">
        <v>15</v>
      </c>
      <c r="V208" s="168">
        <v>1</v>
      </c>
      <c r="W208" s="167">
        <v>0</v>
      </c>
      <c r="X208" s="167">
        <v>11</v>
      </c>
      <c r="Y208" s="76">
        <f t="shared" si="3"/>
        <v>177</v>
      </c>
    </row>
    <row r="209" spans="1:25" x14ac:dyDescent="0.3">
      <c r="A209" s="14">
        <v>208</v>
      </c>
      <c r="B209" s="15">
        <v>1</v>
      </c>
      <c r="C209" s="98">
        <v>404</v>
      </c>
      <c r="D209" s="16" t="s">
        <v>1503</v>
      </c>
      <c r="E209" s="209" t="s">
        <v>1524</v>
      </c>
      <c r="F209" s="31">
        <v>1808</v>
      </c>
      <c r="G209" s="15" t="s">
        <v>73</v>
      </c>
      <c r="H209" s="167" t="s">
        <v>42</v>
      </c>
      <c r="I209" s="91">
        <v>532</v>
      </c>
      <c r="J209" s="167">
        <v>21</v>
      </c>
      <c r="K209" s="167">
        <v>117</v>
      </c>
      <c r="L209" s="167">
        <v>90</v>
      </c>
      <c r="M209" s="167">
        <v>5</v>
      </c>
      <c r="N209" s="167">
        <v>7</v>
      </c>
      <c r="O209" s="167">
        <v>0</v>
      </c>
      <c r="P209" s="167">
        <v>3</v>
      </c>
      <c r="Q209" s="167">
        <v>2</v>
      </c>
      <c r="R209" s="167">
        <v>1</v>
      </c>
      <c r="S209" s="167">
        <v>4</v>
      </c>
      <c r="T209" s="167">
        <v>0</v>
      </c>
      <c r="U209" s="168">
        <v>11</v>
      </c>
      <c r="V209" s="168">
        <v>0</v>
      </c>
      <c r="W209" s="167">
        <v>0</v>
      </c>
      <c r="X209" s="167">
        <v>7</v>
      </c>
      <c r="Y209" s="76">
        <f t="shared" si="3"/>
        <v>268</v>
      </c>
    </row>
    <row r="210" spans="1:25" x14ac:dyDescent="0.3">
      <c r="A210" s="14">
        <v>209</v>
      </c>
      <c r="B210" s="15">
        <v>1</v>
      </c>
      <c r="C210" s="98">
        <v>404</v>
      </c>
      <c r="D210" s="16" t="s">
        <v>1503</v>
      </c>
      <c r="E210" s="209" t="s">
        <v>1525</v>
      </c>
      <c r="F210" s="31">
        <v>1809</v>
      </c>
      <c r="G210" s="15" t="s">
        <v>73</v>
      </c>
      <c r="H210" s="167" t="s">
        <v>42</v>
      </c>
      <c r="I210" s="91">
        <v>601</v>
      </c>
      <c r="J210" s="167">
        <v>11</v>
      </c>
      <c r="K210" s="167">
        <v>212</v>
      </c>
      <c r="L210" s="167">
        <v>81</v>
      </c>
      <c r="M210" s="167">
        <v>3</v>
      </c>
      <c r="N210" s="167">
        <v>10</v>
      </c>
      <c r="O210" s="167">
        <v>1</v>
      </c>
      <c r="P210" s="167">
        <v>7</v>
      </c>
      <c r="Q210" s="167">
        <v>5</v>
      </c>
      <c r="R210" s="167">
        <v>1</v>
      </c>
      <c r="S210" s="167">
        <v>17</v>
      </c>
      <c r="T210" s="167">
        <v>0</v>
      </c>
      <c r="U210" s="168">
        <v>14</v>
      </c>
      <c r="V210" s="168">
        <v>3</v>
      </c>
      <c r="W210" s="167">
        <v>0</v>
      </c>
      <c r="X210" s="167">
        <v>18</v>
      </c>
      <c r="Y210" s="76">
        <f t="shared" si="3"/>
        <v>383</v>
      </c>
    </row>
    <row r="211" spans="1:25" x14ac:dyDescent="0.3">
      <c r="A211" s="14">
        <v>210</v>
      </c>
      <c r="B211" s="15">
        <v>1</v>
      </c>
      <c r="C211" s="98">
        <v>404</v>
      </c>
      <c r="D211" s="16" t="s">
        <v>1503</v>
      </c>
      <c r="E211" s="153"/>
      <c r="F211" s="31">
        <v>1809</v>
      </c>
      <c r="G211" s="15" t="s">
        <v>73</v>
      </c>
      <c r="H211" s="167" t="s">
        <v>1573</v>
      </c>
      <c r="I211" s="91">
        <v>245</v>
      </c>
      <c r="J211" s="167">
        <v>4</v>
      </c>
      <c r="K211" s="167">
        <v>150</v>
      </c>
      <c r="L211" s="167">
        <v>4</v>
      </c>
      <c r="M211" s="167">
        <v>5</v>
      </c>
      <c r="N211" s="167">
        <v>4</v>
      </c>
      <c r="O211" s="167">
        <v>0</v>
      </c>
      <c r="P211" s="167">
        <v>0</v>
      </c>
      <c r="Q211" s="167">
        <v>1</v>
      </c>
      <c r="R211" s="167">
        <v>0</v>
      </c>
      <c r="S211" s="167">
        <v>1</v>
      </c>
      <c r="T211" s="167">
        <v>1</v>
      </c>
      <c r="U211" s="168">
        <v>0</v>
      </c>
      <c r="V211" s="168">
        <v>1</v>
      </c>
      <c r="W211" s="167">
        <v>0</v>
      </c>
      <c r="X211" s="167">
        <v>9</v>
      </c>
      <c r="Y211" s="76">
        <f t="shared" si="3"/>
        <v>180</v>
      </c>
    </row>
    <row r="212" spans="1:25" x14ac:dyDescent="0.3">
      <c r="C212" s="3" t="s">
        <v>39</v>
      </c>
      <c r="D212" s="446" t="s">
        <v>40</v>
      </c>
      <c r="E212" s="446"/>
      <c r="F212" s="31"/>
      <c r="G212" s="162"/>
      <c r="H212" s="6"/>
      <c r="I212" s="375">
        <f>SUM(I2:I211)</f>
        <v>103807</v>
      </c>
      <c r="J212" s="300">
        <f>SUM(J2:J211)</f>
        <v>17927</v>
      </c>
      <c r="K212" s="300">
        <f t="shared" ref="K212:V212" si="4">SUM(K2:K211)</f>
        <v>31843</v>
      </c>
      <c r="L212" s="300">
        <f t="shared" si="4"/>
        <v>6154</v>
      </c>
      <c r="M212" s="300">
        <f>SUM(M2:M211)</f>
        <v>795</v>
      </c>
      <c r="N212" s="300">
        <f t="shared" si="4"/>
        <v>3364</v>
      </c>
      <c r="O212" s="300">
        <f t="shared" si="4"/>
        <v>4137</v>
      </c>
      <c r="P212" s="300">
        <f t="shared" si="4"/>
        <v>406</v>
      </c>
      <c r="Q212" s="300">
        <f t="shared" si="4"/>
        <v>433</v>
      </c>
      <c r="R212" s="300">
        <f>SUM(R2:R211)</f>
        <v>514</v>
      </c>
      <c r="S212" s="300">
        <f t="shared" si="4"/>
        <v>6180</v>
      </c>
      <c r="T212" s="300">
        <f t="shared" si="4"/>
        <v>1927</v>
      </c>
      <c r="U212" s="435">
        <f t="shared" si="4"/>
        <v>1118</v>
      </c>
      <c r="V212" s="435">
        <f t="shared" si="4"/>
        <v>538</v>
      </c>
      <c r="W212" s="300">
        <f>SUM(W2:W211)</f>
        <v>20</v>
      </c>
      <c r="X212" s="300">
        <f>SUM(X2:X211)</f>
        <v>2007</v>
      </c>
      <c r="Y212" s="300">
        <f>SUM(Y2:Y211)</f>
        <v>77363</v>
      </c>
    </row>
    <row r="213" spans="1:25" x14ac:dyDescent="0.3">
      <c r="I213" s="436"/>
      <c r="J213" s="214"/>
      <c r="K213" s="214"/>
      <c r="L213" s="214"/>
      <c r="M213" s="214"/>
      <c r="N213" s="214"/>
      <c r="O213" s="214"/>
      <c r="P213" s="214"/>
      <c r="Q213" s="214"/>
      <c r="R213" s="214"/>
      <c r="S213" s="214"/>
      <c r="T213" s="214"/>
      <c r="U213" s="214">
        <f>U212/2</f>
        <v>559</v>
      </c>
      <c r="V213" s="214">
        <f>V212/2</f>
        <v>269</v>
      </c>
      <c r="W213" s="214"/>
      <c r="X213" s="214"/>
      <c r="Y213" s="214"/>
    </row>
    <row r="214" spans="1:25" x14ac:dyDescent="0.3">
      <c r="C214" s="3" t="s">
        <v>42</v>
      </c>
      <c r="D214" s="440" t="s">
        <v>43</v>
      </c>
      <c r="E214" s="441"/>
      <c r="F214" s="441"/>
      <c r="G214" s="441"/>
      <c r="H214" s="442"/>
      <c r="I214" s="242" t="s">
        <v>44</v>
      </c>
      <c r="J214" s="242" t="s">
        <v>3</v>
      </c>
      <c r="K214" s="242" t="s">
        <v>4</v>
      </c>
      <c r="L214" s="242" t="s">
        <v>5</v>
      </c>
      <c r="M214" s="242" t="s">
        <v>6</v>
      </c>
      <c r="N214" s="242" t="s">
        <v>7</v>
      </c>
      <c r="O214" s="242" t="s">
        <v>45</v>
      </c>
      <c r="P214" s="242" t="s">
        <v>9</v>
      </c>
      <c r="Q214" s="242" t="s">
        <v>46</v>
      </c>
      <c r="R214" s="242" t="s">
        <v>11</v>
      </c>
      <c r="S214" s="242" t="s">
        <v>12</v>
      </c>
      <c r="T214" s="242" t="s">
        <v>13</v>
      </c>
      <c r="U214" s="242" t="s">
        <v>16</v>
      </c>
      <c r="V214" s="242" t="s">
        <v>47</v>
      </c>
      <c r="W214" s="214" t="s">
        <v>841</v>
      </c>
      <c r="X214" s="214"/>
      <c r="Y214" s="214"/>
    </row>
    <row r="215" spans="1:25" x14ac:dyDescent="0.3">
      <c r="D215" s="443"/>
      <c r="E215" s="444"/>
      <c r="F215" s="444"/>
      <c r="G215" s="444"/>
      <c r="H215" s="445"/>
      <c r="I215" s="377">
        <f>I212</f>
        <v>103807</v>
      </c>
      <c r="J215" s="215">
        <f>J212+559</f>
        <v>18486</v>
      </c>
      <c r="K215" s="215">
        <f>K212+269</f>
        <v>32112</v>
      </c>
      <c r="L215" s="215">
        <f>L212+559</f>
        <v>6713</v>
      </c>
      <c r="M215" s="215">
        <f>M212+269</f>
        <v>1064</v>
      </c>
      <c r="N215" s="215">
        <f t="shared" ref="N215:T215" si="5">N212</f>
        <v>3364</v>
      </c>
      <c r="O215" s="215">
        <f t="shared" si="5"/>
        <v>4137</v>
      </c>
      <c r="P215" s="215">
        <f t="shared" si="5"/>
        <v>406</v>
      </c>
      <c r="Q215" s="215">
        <f t="shared" si="5"/>
        <v>433</v>
      </c>
      <c r="R215" s="215">
        <f t="shared" si="5"/>
        <v>514</v>
      </c>
      <c r="S215" s="215">
        <f t="shared" si="5"/>
        <v>6180</v>
      </c>
      <c r="T215" s="215">
        <f t="shared" si="5"/>
        <v>1927</v>
      </c>
      <c r="U215" s="215">
        <v>20</v>
      </c>
      <c r="V215" s="215">
        <v>2007</v>
      </c>
      <c r="W215" s="214">
        <f>SUM(J215:V215)</f>
        <v>77363</v>
      </c>
      <c r="X215" s="214"/>
      <c r="Y215" s="214"/>
    </row>
    <row r="216" spans="1:25" x14ac:dyDescent="0.3">
      <c r="I216" s="436"/>
      <c r="J216" s="214"/>
      <c r="K216" s="214"/>
      <c r="L216" s="214"/>
      <c r="M216" s="214"/>
      <c r="N216" s="214"/>
      <c r="O216" s="214"/>
      <c r="P216" s="214"/>
      <c r="Q216" s="214"/>
      <c r="R216" s="214"/>
      <c r="S216" s="214"/>
      <c r="T216" s="214"/>
      <c r="U216" s="214"/>
      <c r="V216" s="214"/>
      <c r="W216" s="214"/>
      <c r="X216" s="214"/>
      <c r="Y216" s="214"/>
    </row>
    <row r="217" spans="1:25" ht="30.75" customHeight="1" x14ac:dyDescent="0.3">
      <c r="C217" s="3" t="s">
        <v>49</v>
      </c>
      <c r="D217" s="440" t="s">
        <v>50</v>
      </c>
      <c r="E217" s="441"/>
      <c r="F217" s="441"/>
      <c r="G217" s="441"/>
      <c r="H217" s="442"/>
      <c r="I217" s="242" t="s">
        <v>44</v>
      </c>
      <c r="J217" s="453" t="s">
        <v>51</v>
      </c>
      <c r="K217" s="454"/>
      <c r="L217" s="455" t="s">
        <v>52</v>
      </c>
      <c r="M217" s="455"/>
      <c r="N217" s="242" t="s">
        <v>7</v>
      </c>
      <c r="O217" s="242" t="s">
        <v>45</v>
      </c>
      <c r="P217" s="242" t="s">
        <v>9</v>
      </c>
      <c r="Q217" s="242" t="s">
        <v>46</v>
      </c>
      <c r="R217" s="242" t="s">
        <v>11</v>
      </c>
      <c r="S217" s="242" t="s">
        <v>12</v>
      </c>
      <c r="T217" s="242" t="s">
        <v>13</v>
      </c>
      <c r="U217" s="242" t="s">
        <v>16</v>
      </c>
      <c r="V217" s="242" t="s">
        <v>47</v>
      </c>
      <c r="W217" s="214" t="s">
        <v>841</v>
      </c>
      <c r="X217" s="214"/>
      <c r="Y217" s="214"/>
    </row>
    <row r="218" spans="1:25" x14ac:dyDescent="0.3">
      <c r="D218" s="443"/>
      <c r="E218" s="444"/>
      <c r="F218" s="444"/>
      <c r="G218" s="444"/>
      <c r="H218" s="445"/>
      <c r="I218" s="377">
        <f>I212</f>
        <v>103807</v>
      </c>
      <c r="J218" s="456">
        <f>J215+L215</f>
        <v>25199</v>
      </c>
      <c r="K218" s="457"/>
      <c r="L218" s="456">
        <f>K215+M215</f>
        <v>33176</v>
      </c>
      <c r="M218" s="457"/>
      <c r="N218" s="215">
        <f>N215</f>
        <v>3364</v>
      </c>
      <c r="O218" s="215">
        <f t="shared" ref="O218:T218" si="6">O215</f>
        <v>4137</v>
      </c>
      <c r="P218" s="215">
        <f t="shared" si="6"/>
        <v>406</v>
      </c>
      <c r="Q218" s="215">
        <f t="shared" si="6"/>
        <v>433</v>
      </c>
      <c r="R218" s="215">
        <f t="shared" si="6"/>
        <v>514</v>
      </c>
      <c r="S218" s="215">
        <f t="shared" si="6"/>
        <v>6180</v>
      </c>
      <c r="T218" s="215">
        <f t="shared" si="6"/>
        <v>1927</v>
      </c>
      <c r="U218" s="215">
        <f>U215</f>
        <v>20</v>
      </c>
      <c r="V218" s="215">
        <f>V215</f>
        <v>2007</v>
      </c>
      <c r="W218" s="214">
        <f>SUM(J218:V218)</f>
        <v>77363</v>
      </c>
      <c r="X218" s="214"/>
      <c r="Y218" s="214"/>
    </row>
    <row r="219" spans="1:25" ht="30" customHeight="1" x14ac:dyDescent="0.3"/>
    <row r="221" spans="1:25" x14ac:dyDescent="0.3">
      <c r="C221" s="11"/>
      <c r="D221" s="439" t="s">
        <v>53</v>
      </c>
      <c r="E221" s="439"/>
      <c r="F221" s="439"/>
      <c r="G221" s="439"/>
      <c r="H221" s="439"/>
      <c r="I221" s="439"/>
      <c r="J221" s="26" t="s">
        <v>3</v>
      </c>
      <c r="K221" s="26" t="s">
        <v>4</v>
      </c>
      <c r="L221" s="26" t="s">
        <v>5</v>
      </c>
      <c r="M221" s="26" t="s">
        <v>6</v>
      </c>
      <c r="N221" s="26" t="s">
        <v>7</v>
      </c>
      <c r="O221" s="26" t="s">
        <v>45</v>
      </c>
      <c r="P221" s="26" t="s">
        <v>9</v>
      </c>
      <c r="Q221" s="26" t="s">
        <v>46</v>
      </c>
      <c r="R221" s="26" t="s">
        <v>11</v>
      </c>
      <c r="S221" s="26" t="s">
        <v>12</v>
      </c>
      <c r="T221" s="26" t="s">
        <v>13</v>
      </c>
      <c r="U221" s="26" t="s">
        <v>16</v>
      </c>
      <c r="V221" s="26" t="s">
        <v>47</v>
      </c>
    </row>
    <row r="222" spans="1:25" x14ac:dyDescent="0.3">
      <c r="A222" s="14">
        <v>1</v>
      </c>
      <c r="B222" s="15">
        <v>1</v>
      </c>
      <c r="C222" s="16">
        <v>2</v>
      </c>
      <c r="D222" s="8" t="s">
        <v>1410</v>
      </c>
      <c r="E222" s="8" t="s">
        <v>1410</v>
      </c>
      <c r="F222" s="15">
        <v>5</v>
      </c>
      <c r="G222" s="15" t="s">
        <v>193</v>
      </c>
      <c r="H222" s="167" t="s">
        <v>27</v>
      </c>
      <c r="I222" s="81"/>
      <c r="J222" s="10">
        <v>50</v>
      </c>
      <c r="K222" s="10">
        <v>37</v>
      </c>
      <c r="L222" s="10">
        <v>5</v>
      </c>
      <c r="M222" s="10">
        <v>4</v>
      </c>
      <c r="N222" s="10">
        <v>8</v>
      </c>
      <c r="O222" s="10">
        <v>1</v>
      </c>
      <c r="P222" s="10">
        <v>2</v>
      </c>
      <c r="Q222" s="10">
        <v>0</v>
      </c>
      <c r="R222" s="10">
        <v>2</v>
      </c>
      <c r="S222" s="10">
        <v>27</v>
      </c>
      <c r="T222" s="10">
        <v>0</v>
      </c>
      <c r="U222" s="10">
        <v>0</v>
      </c>
      <c r="V222" s="10">
        <v>2</v>
      </c>
      <c r="W222" s="1">
        <f>SUM(J222:V222)</f>
        <v>138</v>
      </c>
    </row>
    <row r="223" spans="1:25" x14ac:dyDescent="0.3">
      <c r="A223" s="19">
        <v>2</v>
      </c>
      <c r="B223" s="20">
        <v>1</v>
      </c>
      <c r="C223" s="21">
        <v>276</v>
      </c>
      <c r="D223" s="8" t="s">
        <v>1470</v>
      </c>
      <c r="E223" s="8" t="s">
        <v>1470</v>
      </c>
      <c r="F223" s="15">
        <v>1375</v>
      </c>
      <c r="G223" s="15" t="s">
        <v>193</v>
      </c>
      <c r="H223" s="81" t="s">
        <v>27</v>
      </c>
      <c r="I223" s="81"/>
      <c r="J223" s="10">
        <v>16</v>
      </c>
      <c r="K223" s="10">
        <v>34</v>
      </c>
      <c r="L223" s="10">
        <v>9</v>
      </c>
      <c r="M223" s="10">
        <v>4</v>
      </c>
      <c r="N223" s="10">
        <v>8</v>
      </c>
      <c r="O223" s="10">
        <v>1</v>
      </c>
      <c r="P223" s="10">
        <v>0</v>
      </c>
      <c r="Q223" s="10">
        <v>0</v>
      </c>
      <c r="R223" s="10">
        <v>0</v>
      </c>
      <c r="S223" s="10">
        <v>21</v>
      </c>
      <c r="T223" s="10">
        <v>0</v>
      </c>
      <c r="U223" s="10">
        <v>0</v>
      </c>
      <c r="V223" s="10">
        <v>1</v>
      </c>
      <c r="W223" s="1">
        <f t="shared" ref="W223:W224" si="7">SUM(J223:V223)</f>
        <v>94</v>
      </c>
    </row>
    <row r="224" spans="1:25" x14ac:dyDescent="0.3">
      <c r="C224" s="3" t="s">
        <v>56</v>
      </c>
      <c r="D224" s="439" t="s">
        <v>57</v>
      </c>
      <c r="E224" s="439"/>
      <c r="F224" s="439"/>
      <c r="G224" s="439"/>
      <c r="H224" s="439"/>
      <c r="I224" s="439"/>
      <c r="J224" s="4">
        <f>SUM(J222:J223)</f>
        <v>66</v>
      </c>
      <c r="K224" s="4">
        <f t="shared" ref="K224:V224" si="8">SUM(K222:K223)</f>
        <v>71</v>
      </c>
      <c r="L224" s="4">
        <f t="shared" si="8"/>
        <v>14</v>
      </c>
      <c r="M224" s="4">
        <f t="shared" si="8"/>
        <v>8</v>
      </c>
      <c r="N224" s="4">
        <f t="shared" si="8"/>
        <v>16</v>
      </c>
      <c r="O224" s="4">
        <f t="shared" si="8"/>
        <v>2</v>
      </c>
      <c r="P224" s="4">
        <f t="shared" si="8"/>
        <v>2</v>
      </c>
      <c r="Q224" s="4">
        <f t="shared" si="8"/>
        <v>0</v>
      </c>
      <c r="R224" s="4">
        <f t="shared" si="8"/>
        <v>2</v>
      </c>
      <c r="S224" s="4">
        <f t="shared" si="8"/>
        <v>48</v>
      </c>
      <c r="T224" s="4">
        <f t="shared" si="8"/>
        <v>0</v>
      </c>
      <c r="U224" s="4">
        <f t="shared" si="8"/>
        <v>0</v>
      </c>
      <c r="V224" s="4">
        <f t="shared" si="8"/>
        <v>3</v>
      </c>
      <c r="W224" s="1">
        <f t="shared" si="7"/>
        <v>232</v>
      </c>
    </row>
    <row r="227" spans="1:23" x14ac:dyDescent="0.3">
      <c r="C227" s="3" t="s">
        <v>58</v>
      </c>
      <c r="D227" s="440" t="s">
        <v>59</v>
      </c>
      <c r="E227" s="441"/>
      <c r="F227" s="441"/>
      <c r="G227" s="441"/>
      <c r="H227" s="441"/>
      <c r="I227" s="442"/>
      <c r="J227" s="26" t="s">
        <v>3</v>
      </c>
      <c r="K227" s="26" t="s">
        <v>4</v>
      </c>
      <c r="L227" s="26" t="s">
        <v>5</v>
      </c>
      <c r="M227" s="26" t="s">
        <v>6</v>
      </c>
      <c r="N227" s="26" t="s">
        <v>7</v>
      </c>
      <c r="O227" s="26" t="s">
        <v>45</v>
      </c>
      <c r="P227" s="26" t="s">
        <v>9</v>
      </c>
      <c r="Q227" s="26" t="s">
        <v>46</v>
      </c>
      <c r="R227" s="26" t="s">
        <v>11</v>
      </c>
      <c r="S227" s="26" t="s">
        <v>12</v>
      </c>
      <c r="T227" s="26" t="s">
        <v>13</v>
      </c>
      <c r="U227" s="26" t="s">
        <v>16</v>
      </c>
      <c r="V227" s="26" t="s">
        <v>47</v>
      </c>
    </row>
    <row r="228" spans="1:23" x14ac:dyDescent="0.3">
      <c r="D228" s="443"/>
      <c r="E228" s="444"/>
      <c r="F228" s="444"/>
      <c r="G228" s="444"/>
      <c r="H228" s="444"/>
      <c r="I228" s="445"/>
      <c r="J228" s="215">
        <v>18556</v>
      </c>
      <c r="K228" s="215">
        <v>32184</v>
      </c>
      <c r="L228" s="215">
        <v>6731</v>
      </c>
      <c r="M228" s="215">
        <v>1073</v>
      </c>
      <c r="N228" s="215">
        <f t="shared" ref="N228:R228" si="9">N215+N224</f>
        <v>3380</v>
      </c>
      <c r="O228" s="215">
        <f t="shared" si="9"/>
        <v>4139</v>
      </c>
      <c r="P228" s="215">
        <f t="shared" si="9"/>
        <v>408</v>
      </c>
      <c r="Q228" s="215">
        <f t="shared" si="9"/>
        <v>433</v>
      </c>
      <c r="R228" s="215">
        <f t="shared" si="9"/>
        <v>516</v>
      </c>
      <c r="S228" s="215">
        <f>S215+S224</f>
        <v>6228</v>
      </c>
      <c r="T228" s="215">
        <f>T215+T224</f>
        <v>1927</v>
      </c>
      <c r="U228" s="215">
        <f>U224+U215</f>
        <v>20</v>
      </c>
      <c r="V228" s="215">
        <f>V224+V215</f>
        <v>2010</v>
      </c>
      <c r="W228" s="214">
        <f>SUM(J228:V228)</f>
        <v>77605</v>
      </c>
    </row>
    <row r="230" spans="1:23" x14ac:dyDescent="0.3">
      <c r="A230" s="1" t="s">
        <v>1577</v>
      </c>
    </row>
  </sheetData>
  <mergeCells count="10">
    <mergeCell ref="J217:K217"/>
    <mergeCell ref="L217:M217"/>
    <mergeCell ref="J218:K218"/>
    <mergeCell ref="L218:M218"/>
    <mergeCell ref="D221:I221"/>
    <mergeCell ref="D224:I224"/>
    <mergeCell ref="D227:I228"/>
    <mergeCell ref="D212:E212"/>
    <mergeCell ref="D214:H215"/>
    <mergeCell ref="D217:H218"/>
  </mergeCells>
  <pageMargins left="0.7" right="0.7" top="0.75" bottom="0.75" header="0.3" footer="0.3"/>
  <pageSetup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00"/>
  <sheetViews>
    <sheetView zoomScaleNormal="100" workbookViewId="0">
      <pane ySplit="1" topLeftCell="A179" activePane="bottomLeft" state="frozen"/>
      <selection activeCell="N31" sqref="N31"/>
      <selection pane="bottomLeft" activeCell="J197" sqref="J197:W198"/>
    </sheetView>
  </sheetViews>
  <sheetFormatPr baseColWidth="10" defaultRowHeight="16.5" x14ac:dyDescent="0.3"/>
  <cols>
    <col min="1" max="1" width="5" style="1" customWidth="1"/>
    <col min="2" max="2" width="5.5703125" style="1" bestFit="1" customWidth="1"/>
    <col min="3" max="3" width="6" style="1" customWidth="1"/>
    <col min="4" max="4" width="33.5703125" style="1" bestFit="1" customWidth="1"/>
    <col min="5" max="5" width="36.7109375" style="1" customWidth="1"/>
    <col min="6" max="6" width="8.28515625" style="5" bestFit="1" customWidth="1"/>
    <col min="7" max="7" width="9.140625" style="5" bestFit="1" customWidth="1"/>
    <col min="8" max="8" width="30.85546875" style="1" customWidth="1"/>
    <col min="9" max="9" width="10" style="1" bestFit="1" customWidth="1"/>
    <col min="10" max="10" width="10" style="1" customWidth="1"/>
    <col min="11" max="20" width="7.7109375" style="1" customWidth="1"/>
    <col min="21" max="21" width="10.85546875" style="1" customWidth="1"/>
    <col min="22" max="22" width="9.7109375" style="1" customWidth="1"/>
    <col min="23" max="24" width="7.7109375" style="1" customWidth="1"/>
    <col min="25" max="25" width="10.85546875" style="1" customWidth="1"/>
    <col min="26" max="16384" width="11.42578125" style="1"/>
  </cols>
  <sheetData>
    <row r="1" spans="1:25" s="29" customFormat="1" ht="15.75" customHeight="1" x14ac:dyDescent="0.25">
      <c r="A1" s="22" t="s">
        <v>0</v>
      </c>
      <c r="B1" s="23" t="s">
        <v>61</v>
      </c>
      <c r="C1" s="24" t="s">
        <v>62</v>
      </c>
      <c r="D1" s="22" t="s">
        <v>63</v>
      </c>
      <c r="E1" s="22" t="s">
        <v>64</v>
      </c>
      <c r="F1" s="25" t="s">
        <v>65</v>
      </c>
      <c r="G1" s="25" t="s">
        <v>66</v>
      </c>
      <c r="H1" s="25" t="s">
        <v>67</v>
      </c>
      <c r="I1" s="25" t="s">
        <v>44</v>
      </c>
      <c r="J1" s="26" t="s">
        <v>3</v>
      </c>
      <c r="K1" s="26" t="s">
        <v>4</v>
      </c>
      <c r="L1" s="26" t="s">
        <v>5</v>
      </c>
      <c r="M1" s="26" t="s">
        <v>6</v>
      </c>
      <c r="N1" s="26" t="s">
        <v>7</v>
      </c>
      <c r="O1" s="26" t="s">
        <v>45</v>
      </c>
      <c r="P1" s="26" t="s">
        <v>9</v>
      </c>
      <c r="Q1" s="26" t="s">
        <v>46</v>
      </c>
      <c r="R1" s="26" t="s">
        <v>11</v>
      </c>
      <c r="S1" s="26" t="s">
        <v>12</v>
      </c>
      <c r="T1" s="26" t="s">
        <v>13</v>
      </c>
      <c r="U1" s="28" t="s">
        <v>14</v>
      </c>
      <c r="V1" s="28" t="s">
        <v>15</v>
      </c>
      <c r="W1" s="26" t="s">
        <v>16</v>
      </c>
      <c r="X1" s="26" t="s">
        <v>47</v>
      </c>
      <c r="Y1" s="26" t="s">
        <v>48</v>
      </c>
    </row>
    <row r="2" spans="1:25" x14ac:dyDescent="0.3">
      <c r="A2" s="14">
        <v>1</v>
      </c>
      <c r="B2" s="15">
        <v>10</v>
      </c>
      <c r="C2" s="10">
        <v>4</v>
      </c>
      <c r="D2" s="10" t="s">
        <v>729</v>
      </c>
      <c r="E2" s="243" t="s">
        <v>730</v>
      </c>
      <c r="F2" s="10">
        <v>39</v>
      </c>
      <c r="G2" s="15" t="s">
        <v>73</v>
      </c>
      <c r="H2" s="10" t="s">
        <v>19</v>
      </c>
      <c r="I2" s="10">
        <v>659</v>
      </c>
      <c r="J2" s="244">
        <v>10</v>
      </c>
      <c r="K2" s="244">
        <v>47</v>
      </c>
      <c r="L2" s="244">
        <v>14</v>
      </c>
      <c r="M2" s="244">
        <v>7</v>
      </c>
      <c r="N2" s="244">
        <v>94</v>
      </c>
      <c r="O2" s="244">
        <v>16</v>
      </c>
      <c r="P2" s="244">
        <v>2</v>
      </c>
      <c r="Q2" s="244">
        <v>1</v>
      </c>
      <c r="R2" s="244">
        <v>3</v>
      </c>
      <c r="S2" s="244">
        <v>162</v>
      </c>
      <c r="T2" s="244">
        <v>1</v>
      </c>
      <c r="U2" s="244">
        <v>1</v>
      </c>
      <c r="V2" s="244">
        <v>2</v>
      </c>
      <c r="W2" s="244">
        <v>0</v>
      </c>
      <c r="X2" s="244">
        <v>14</v>
      </c>
      <c r="Y2" s="240">
        <f>SUM(J2:X2)</f>
        <v>374</v>
      </c>
    </row>
    <row r="3" spans="1:25" x14ac:dyDescent="0.3">
      <c r="A3" s="14">
        <v>2</v>
      </c>
      <c r="B3" s="15">
        <v>10</v>
      </c>
      <c r="C3" s="10">
        <v>4</v>
      </c>
      <c r="D3" s="10" t="s">
        <v>729</v>
      </c>
      <c r="E3" s="243" t="s">
        <v>731</v>
      </c>
      <c r="F3" s="10">
        <v>40</v>
      </c>
      <c r="G3" s="15" t="s">
        <v>73</v>
      </c>
      <c r="H3" s="10" t="s">
        <v>19</v>
      </c>
      <c r="I3" s="10">
        <v>227</v>
      </c>
      <c r="J3" s="244">
        <v>20</v>
      </c>
      <c r="K3" s="244">
        <v>25</v>
      </c>
      <c r="L3" s="244">
        <v>4</v>
      </c>
      <c r="M3" s="244">
        <v>1</v>
      </c>
      <c r="N3" s="244">
        <v>17</v>
      </c>
      <c r="O3" s="244">
        <v>6</v>
      </c>
      <c r="P3" s="244">
        <v>0</v>
      </c>
      <c r="Q3" s="244">
        <v>1</v>
      </c>
      <c r="R3" s="244">
        <v>4</v>
      </c>
      <c r="S3" s="244">
        <v>49</v>
      </c>
      <c r="T3" s="244">
        <v>1</v>
      </c>
      <c r="U3" s="244">
        <v>2</v>
      </c>
      <c r="V3" s="244">
        <v>1</v>
      </c>
      <c r="W3" s="244">
        <v>0</v>
      </c>
      <c r="X3" s="244">
        <v>5</v>
      </c>
      <c r="Y3" s="240">
        <f t="shared" ref="Y3:Y66" si="0">SUM(J3:X3)</f>
        <v>136</v>
      </c>
    </row>
    <row r="4" spans="1:25" x14ac:dyDescent="0.3">
      <c r="A4" s="14">
        <v>3</v>
      </c>
      <c r="B4" s="15">
        <v>10</v>
      </c>
      <c r="C4" s="10">
        <v>4</v>
      </c>
      <c r="D4" s="10" t="s">
        <v>729</v>
      </c>
      <c r="E4" s="243" t="s">
        <v>732</v>
      </c>
      <c r="F4" s="10">
        <v>40</v>
      </c>
      <c r="G4" s="15" t="s">
        <v>73</v>
      </c>
      <c r="H4" s="10" t="s">
        <v>21</v>
      </c>
      <c r="I4" s="10">
        <v>234</v>
      </c>
      <c r="J4" s="245">
        <v>15</v>
      </c>
      <c r="K4" s="245">
        <v>49</v>
      </c>
      <c r="L4" s="245">
        <v>6</v>
      </c>
      <c r="M4" s="245">
        <v>2</v>
      </c>
      <c r="N4" s="245">
        <v>10</v>
      </c>
      <c r="O4" s="245">
        <v>1</v>
      </c>
      <c r="P4" s="245">
        <v>3</v>
      </c>
      <c r="Q4" s="245">
        <v>1</v>
      </c>
      <c r="R4" s="245">
        <v>3</v>
      </c>
      <c r="S4" s="245">
        <v>13</v>
      </c>
      <c r="T4" s="245">
        <v>0</v>
      </c>
      <c r="U4" s="245">
        <v>22</v>
      </c>
      <c r="V4" s="245">
        <v>4</v>
      </c>
      <c r="W4" s="245">
        <v>0</v>
      </c>
      <c r="X4" s="245">
        <v>11</v>
      </c>
      <c r="Y4" s="240">
        <f t="shared" si="0"/>
        <v>140</v>
      </c>
    </row>
    <row r="5" spans="1:25" x14ac:dyDescent="0.3">
      <c r="A5" s="14">
        <v>4</v>
      </c>
      <c r="B5" s="15">
        <v>10</v>
      </c>
      <c r="C5" s="10">
        <v>4</v>
      </c>
      <c r="D5" s="10" t="s">
        <v>729</v>
      </c>
      <c r="E5" s="243" t="s">
        <v>733</v>
      </c>
      <c r="F5" s="10">
        <v>41</v>
      </c>
      <c r="G5" s="15" t="s">
        <v>73</v>
      </c>
      <c r="H5" s="10" t="s">
        <v>19</v>
      </c>
      <c r="I5" s="10">
        <v>588</v>
      </c>
      <c r="J5" s="244">
        <v>46</v>
      </c>
      <c r="K5" s="244">
        <v>61</v>
      </c>
      <c r="L5" s="244">
        <v>31</v>
      </c>
      <c r="M5" s="244">
        <v>4</v>
      </c>
      <c r="N5" s="244">
        <v>13</v>
      </c>
      <c r="O5" s="244">
        <v>37</v>
      </c>
      <c r="P5" s="244">
        <v>7</v>
      </c>
      <c r="Q5" s="244">
        <v>3</v>
      </c>
      <c r="R5" s="244">
        <v>6</v>
      </c>
      <c r="S5" s="244">
        <v>112</v>
      </c>
      <c r="T5" s="244">
        <v>2</v>
      </c>
      <c r="U5" s="244">
        <v>7</v>
      </c>
      <c r="V5" s="244">
        <v>4</v>
      </c>
      <c r="W5" s="244">
        <v>0</v>
      </c>
      <c r="X5" s="244">
        <v>20</v>
      </c>
      <c r="Y5" s="240">
        <f t="shared" si="0"/>
        <v>353</v>
      </c>
    </row>
    <row r="6" spans="1:25" x14ac:dyDescent="0.3">
      <c r="A6" s="14">
        <v>5</v>
      </c>
      <c r="B6" s="15">
        <v>10</v>
      </c>
      <c r="C6" s="10">
        <v>60</v>
      </c>
      <c r="D6" s="10" t="s">
        <v>734</v>
      </c>
      <c r="E6" s="243" t="s">
        <v>735</v>
      </c>
      <c r="F6" s="10">
        <v>454</v>
      </c>
      <c r="G6" s="15" t="s">
        <v>73</v>
      </c>
      <c r="H6" s="10" t="s">
        <v>19</v>
      </c>
      <c r="I6" s="10">
        <v>402</v>
      </c>
      <c r="J6" s="244">
        <v>18</v>
      </c>
      <c r="K6" s="244">
        <v>116</v>
      </c>
      <c r="L6" s="244">
        <v>7</v>
      </c>
      <c r="M6" s="244"/>
      <c r="N6" s="244">
        <v>12</v>
      </c>
      <c r="O6" s="244">
        <v>4</v>
      </c>
      <c r="P6" s="244">
        <v>1</v>
      </c>
      <c r="Q6" s="244">
        <v>8</v>
      </c>
      <c r="R6" s="244">
        <v>2</v>
      </c>
      <c r="S6" s="244">
        <v>36</v>
      </c>
      <c r="T6" s="244">
        <v>0</v>
      </c>
      <c r="U6" s="244">
        <v>0</v>
      </c>
      <c r="V6" s="244">
        <v>1</v>
      </c>
      <c r="W6" s="244">
        <v>0</v>
      </c>
      <c r="X6" s="244">
        <v>15</v>
      </c>
      <c r="Y6" s="240">
        <f t="shared" si="0"/>
        <v>220</v>
      </c>
    </row>
    <row r="7" spans="1:25" x14ac:dyDescent="0.3">
      <c r="A7" s="14">
        <v>6</v>
      </c>
      <c r="B7" s="15">
        <v>10</v>
      </c>
      <c r="C7" s="10">
        <v>60</v>
      </c>
      <c r="D7" s="10" t="s">
        <v>734</v>
      </c>
      <c r="E7" s="243" t="s">
        <v>735</v>
      </c>
      <c r="F7" s="10">
        <v>454</v>
      </c>
      <c r="G7" s="15" t="s">
        <v>73</v>
      </c>
      <c r="H7" s="10" t="s">
        <v>20</v>
      </c>
      <c r="I7" s="10">
        <v>402</v>
      </c>
      <c r="J7" s="244">
        <v>18</v>
      </c>
      <c r="K7" s="244">
        <v>122</v>
      </c>
      <c r="L7" s="244">
        <v>3</v>
      </c>
      <c r="M7" s="244">
        <v>14</v>
      </c>
      <c r="N7" s="244">
        <v>9</v>
      </c>
      <c r="O7" s="244">
        <v>5</v>
      </c>
      <c r="P7" s="244">
        <v>0</v>
      </c>
      <c r="Q7" s="244">
        <v>5</v>
      </c>
      <c r="R7" s="244">
        <v>1</v>
      </c>
      <c r="S7" s="244">
        <v>23</v>
      </c>
      <c r="T7" s="244">
        <v>0</v>
      </c>
      <c r="U7" s="244">
        <v>0</v>
      </c>
      <c r="V7" s="244">
        <v>0</v>
      </c>
      <c r="W7" s="244">
        <v>0</v>
      </c>
      <c r="X7" s="244">
        <v>17</v>
      </c>
      <c r="Y7" s="240">
        <f t="shared" si="0"/>
        <v>217</v>
      </c>
    </row>
    <row r="8" spans="1:25" x14ac:dyDescent="0.3">
      <c r="A8" s="14">
        <v>7</v>
      </c>
      <c r="B8" s="15">
        <v>10</v>
      </c>
      <c r="C8" s="10">
        <v>60</v>
      </c>
      <c r="D8" s="10" t="s">
        <v>734</v>
      </c>
      <c r="E8" s="243" t="s">
        <v>736</v>
      </c>
      <c r="F8" s="10">
        <v>454</v>
      </c>
      <c r="G8" s="15" t="s">
        <v>73</v>
      </c>
      <c r="H8" s="10" t="s">
        <v>21</v>
      </c>
      <c r="I8" s="10">
        <v>500</v>
      </c>
      <c r="J8" s="245">
        <v>2</v>
      </c>
      <c r="K8" s="245">
        <v>11</v>
      </c>
      <c r="L8" s="245">
        <v>2</v>
      </c>
      <c r="M8" s="245">
        <v>7</v>
      </c>
      <c r="N8" s="245">
        <v>10</v>
      </c>
      <c r="O8" s="245">
        <v>18</v>
      </c>
      <c r="P8" s="245">
        <v>227</v>
      </c>
      <c r="Q8" s="245">
        <v>11</v>
      </c>
      <c r="R8" s="245">
        <v>0</v>
      </c>
      <c r="S8" s="245">
        <v>19</v>
      </c>
      <c r="T8" s="245">
        <v>0</v>
      </c>
      <c r="U8" s="245">
        <v>1</v>
      </c>
      <c r="V8" s="245">
        <v>0</v>
      </c>
      <c r="W8" s="245">
        <v>0</v>
      </c>
      <c r="X8" s="245">
        <v>20</v>
      </c>
      <c r="Y8" s="240">
        <f t="shared" si="0"/>
        <v>328</v>
      </c>
    </row>
    <row r="9" spans="1:25" x14ac:dyDescent="0.3">
      <c r="A9" s="14">
        <v>8</v>
      </c>
      <c r="B9" s="15">
        <v>10</v>
      </c>
      <c r="C9" s="10">
        <v>60</v>
      </c>
      <c r="D9" s="10" t="s">
        <v>734</v>
      </c>
      <c r="E9" s="243" t="s">
        <v>737</v>
      </c>
      <c r="F9" s="10">
        <v>455</v>
      </c>
      <c r="G9" s="15" t="s">
        <v>73</v>
      </c>
      <c r="H9" s="10" t="s">
        <v>19</v>
      </c>
      <c r="I9" s="10">
        <v>389</v>
      </c>
      <c r="J9" s="244">
        <v>21</v>
      </c>
      <c r="K9" s="244">
        <v>12</v>
      </c>
      <c r="L9" s="244">
        <v>22</v>
      </c>
      <c r="M9" s="244">
        <v>0</v>
      </c>
      <c r="N9" s="244">
        <v>135</v>
      </c>
      <c r="O9" s="244">
        <v>21</v>
      </c>
      <c r="P9" s="244">
        <v>1</v>
      </c>
      <c r="Q9" s="244">
        <v>3</v>
      </c>
      <c r="R9" s="244">
        <v>1</v>
      </c>
      <c r="S9" s="244">
        <v>19</v>
      </c>
      <c r="T9" s="244">
        <v>0</v>
      </c>
      <c r="U9" s="244">
        <v>2</v>
      </c>
      <c r="V9" s="244">
        <v>0</v>
      </c>
      <c r="W9" s="244">
        <v>0</v>
      </c>
      <c r="X9" s="244">
        <v>11</v>
      </c>
      <c r="Y9" s="240">
        <f t="shared" si="0"/>
        <v>248</v>
      </c>
    </row>
    <row r="10" spans="1:25" x14ac:dyDescent="0.3">
      <c r="A10" s="14">
        <v>9</v>
      </c>
      <c r="B10" s="15">
        <v>10</v>
      </c>
      <c r="C10" s="10">
        <v>191</v>
      </c>
      <c r="D10" s="10" t="s">
        <v>738</v>
      </c>
      <c r="E10" s="243" t="s">
        <v>738</v>
      </c>
      <c r="F10" s="10">
        <v>1117</v>
      </c>
      <c r="G10" s="15" t="s">
        <v>73</v>
      </c>
      <c r="H10" s="10" t="s">
        <v>19</v>
      </c>
      <c r="I10" s="10">
        <v>460</v>
      </c>
      <c r="J10" s="245">
        <v>49</v>
      </c>
      <c r="K10" s="245">
        <v>61</v>
      </c>
      <c r="L10" s="245">
        <v>24</v>
      </c>
      <c r="M10" s="245">
        <v>5</v>
      </c>
      <c r="N10" s="245">
        <v>52</v>
      </c>
      <c r="O10" s="245">
        <v>2</v>
      </c>
      <c r="P10" s="245">
        <v>1</v>
      </c>
      <c r="Q10" s="245">
        <v>6</v>
      </c>
      <c r="R10" s="245">
        <v>2</v>
      </c>
      <c r="S10" s="245">
        <v>64</v>
      </c>
      <c r="T10" s="245">
        <v>1</v>
      </c>
      <c r="U10" s="245">
        <v>9</v>
      </c>
      <c r="V10" s="245">
        <v>0</v>
      </c>
      <c r="W10" s="245">
        <v>0</v>
      </c>
      <c r="X10" s="245">
        <v>16</v>
      </c>
      <c r="Y10" s="240">
        <f t="shared" si="0"/>
        <v>292</v>
      </c>
    </row>
    <row r="11" spans="1:25" x14ac:dyDescent="0.3">
      <c r="A11" s="14">
        <v>10</v>
      </c>
      <c r="B11" s="15">
        <v>10</v>
      </c>
      <c r="C11" s="10">
        <v>191</v>
      </c>
      <c r="D11" s="10" t="s">
        <v>738</v>
      </c>
      <c r="E11" s="243" t="s">
        <v>739</v>
      </c>
      <c r="F11" s="10">
        <v>1117</v>
      </c>
      <c r="G11" s="15" t="s">
        <v>73</v>
      </c>
      <c r="H11" s="10" t="s">
        <v>21</v>
      </c>
      <c r="I11" s="10">
        <v>506</v>
      </c>
      <c r="J11" s="244">
        <v>18</v>
      </c>
      <c r="K11" s="244">
        <v>93</v>
      </c>
      <c r="L11" s="244">
        <v>11</v>
      </c>
      <c r="M11" s="244">
        <v>6</v>
      </c>
      <c r="N11" s="244">
        <v>69</v>
      </c>
      <c r="O11" s="244">
        <v>0</v>
      </c>
      <c r="P11" s="244">
        <v>0</v>
      </c>
      <c r="Q11" s="244">
        <v>3</v>
      </c>
      <c r="R11" s="244">
        <v>1</v>
      </c>
      <c r="S11" s="244">
        <v>30</v>
      </c>
      <c r="T11" s="244">
        <v>0</v>
      </c>
      <c r="U11" s="244">
        <v>3</v>
      </c>
      <c r="V11" s="244">
        <v>0</v>
      </c>
      <c r="W11" s="244">
        <v>0</v>
      </c>
      <c r="X11" s="244">
        <v>16</v>
      </c>
      <c r="Y11" s="240">
        <f t="shared" si="0"/>
        <v>250</v>
      </c>
    </row>
    <row r="12" spans="1:25" x14ac:dyDescent="0.3">
      <c r="A12" s="14">
        <v>11</v>
      </c>
      <c r="B12" s="15">
        <v>10</v>
      </c>
      <c r="C12" s="10">
        <v>191</v>
      </c>
      <c r="D12" s="10" t="s">
        <v>738</v>
      </c>
      <c r="E12" s="243" t="s">
        <v>740</v>
      </c>
      <c r="F12" s="10">
        <v>1118</v>
      </c>
      <c r="G12" s="15" t="s">
        <v>73</v>
      </c>
      <c r="H12" s="10" t="s">
        <v>19</v>
      </c>
      <c r="I12" s="10">
        <v>383</v>
      </c>
      <c r="J12" s="244">
        <v>28</v>
      </c>
      <c r="K12" s="244">
        <v>39</v>
      </c>
      <c r="L12" s="244">
        <v>3</v>
      </c>
      <c r="M12" s="244">
        <v>2</v>
      </c>
      <c r="N12" s="244">
        <v>11</v>
      </c>
      <c r="O12" s="244">
        <v>0</v>
      </c>
      <c r="P12" s="244">
        <v>1</v>
      </c>
      <c r="Q12" s="244">
        <v>9</v>
      </c>
      <c r="R12" s="244">
        <v>2</v>
      </c>
      <c r="S12" s="244">
        <v>55</v>
      </c>
      <c r="T12" s="244">
        <v>0</v>
      </c>
      <c r="U12" s="244">
        <v>0</v>
      </c>
      <c r="V12" s="244">
        <v>1</v>
      </c>
      <c r="W12" s="244">
        <v>0</v>
      </c>
      <c r="X12" s="244">
        <v>10</v>
      </c>
      <c r="Y12" s="240">
        <f t="shared" si="0"/>
        <v>161</v>
      </c>
    </row>
    <row r="13" spans="1:25" x14ac:dyDescent="0.3">
      <c r="A13" s="14">
        <v>12</v>
      </c>
      <c r="B13" s="15">
        <v>10</v>
      </c>
      <c r="C13" s="10">
        <v>191</v>
      </c>
      <c r="D13" s="10" t="s">
        <v>738</v>
      </c>
      <c r="E13" s="243" t="s">
        <v>740</v>
      </c>
      <c r="F13" s="10">
        <v>1118</v>
      </c>
      <c r="G13" s="15" t="s">
        <v>73</v>
      </c>
      <c r="H13" s="10" t="s">
        <v>20</v>
      </c>
      <c r="I13" s="10">
        <v>382</v>
      </c>
      <c r="J13" s="244">
        <v>29</v>
      </c>
      <c r="K13" s="244">
        <v>36</v>
      </c>
      <c r="L13" s="244">
        <v>6</v>
      </c>
      <c r="M13" s="244">
        <v>1</v>
      </c>
      <c r="N13" s="244">
        <v>6</v>
      </c>
      <c r="O13" s="244">
        <v>2</v>
      </c>
      <c r="P13" s="244">
        <v>1</v>
      </c>
      <c r="Q13" s="244">
        <v>4</v>
      </c>
      <c r="R13" s="244">
        <v>8</v>
      </c>
      <c r="S13" s="244">
        <v>56</v>
      </c>
      <c r="T13" s="244">
        <v>0</v>
      </c>
      <c r="U13" s="244">
        <v>0</v>
      </c>
      <c r="V13" s="244">
        <v>0</v>
      </c>
      <c r="W13" s="244">
        <v>0</v>
      </c>
      <c r="X13" s="244">
        <v>7</v>
      </c>
      <c r="Y13" s="240">
        <f t="shared" si="0"/>
        <v>156</v>
      </c>
    </row>
    <row r="14" spans="1:25" x14ac:dyDescent="0.3">
      <c r="A14" s="14">
        <v>13</v>
      </c>
      <c r="B14" s="15">
        <v>10</v>
      </c>
      <c r="C14" s="10">
        <v>192</v>
      </c>
      <c r="D14" s="10" t="s">
        <v>741</v>
      </c>
      <c r="E14" s="243" t="s">
        <v>742</v>
      </c>
      <c r="F14" s="10">
        <v>1119</v>
      </c>
      <c r="G14" s="15" t="s">
        <v>73</v>
      </c>
      <c r="H14" s="10" t="s">
        <v>19</v>
      </c>
      <c r="I14" s="10"/>
      <c r="J14" s="537" t="s">
        <v>743</v>
      </c>
      <c r="K14" s="537"/>
      <c r="L14" s="537"/>
      <c r="M14" s="537"/>
      <c r="N14" s="537"/>
      <c r="O14" s="537"/>
      <c r="P14" s="537"/>
      <c r="Q14" s="537"/>
      <c r="R14" s="537"/>
      <c r="S14" s="537"/>
      <c r="T14" s="537"/>
      <c r="U14" s="537"/>
      <c r="V14" s="537"/>
      <c r="W14" s="537"/>
      <c r="X14" s="537"/>
      <c r="Y14" s="537"/>
    </row>
    <row r="15" spans="1:25" x14ac:dyDescent="0.3">
      <c r="A15" s="14">
        <v>14</v>
      </c>
      <c r="B15" s="15">
        <v>10</v>
      </c>
      <c r="C15" s="10">
        <v>192</v>
      </c>
      <c r="D15" s="10" t="s">
        <v>741</v>
      </c>
      <c r="E15" s="243" t="s">
        <v>742</v>
      </c>
      <c r="F15" s="10">
        <v>1119</v>
      </c>
      <c r="G15" s="15" t="s">
        <v>73</v>
      </c>
      <c r="H15" s="10" t="s">
        <v>20</v>
      </c>
      <c r="I15" s="10"/>
      <c r="J15" s="537" t="s">
        <v>743</v>
      </c>
      <c r="K15" s="537"/>
      <c r="L15" s="537"/>
      <c r="M15" s="537"/>
      <c r="N15" s="537"/>
      <c r="O15" s="537"/>
      <c r="P15" s="537"/>
      <c r="Q15" s="537"/>
      <c r="R15" s="537"/>
      <c r="S15" s="537"/>
      <c r="T15" s="537"/>
      <c r="U15" s="537"/>
      <c r="V15" s="537"/>
      <c r="W15" s="537"/>
      <c r="X15" s="537"/>
      <c r="Y15" s="537"/>
    </row>
    <row r="16" spans="1:25" x14ac:dyDescent="0.3">
      <c r="A16" s="14">
        <v>15</v>
      </c>
      <c r="B16" s="15">
        <v>10</v>
      </c>
      <c r="C16" s="10">
        <v>192</v>
      </c>
      <c r="D16" s="10" t="s">
        <v>741</v>
      </c>
      <c r="E16" s="243" t="s">
        <v>744</v>
      </c>
      <c r="F16" s="10">
        <v>1119</v>
      </c>
      <c r="G16" s="15" t="s">
        <v>73</v>
      </c>
      <c r="H16" s="10" t="s">
        <v>22</v>
      </c>
      <c r="I16" s="10"/>
      <c r="J16" s="537" t="s">
        <v>743</v>
      </c>
      <c r="K16" s="537"/>
      <c r="L16" s="537"/>
      <c r="M16" s="537"/>
      <c r="N16" s="537"/>
      <c r="O16" s="537"/>
      <c r="P16" s="537"/>
      <c r="Q16" s="537"/>
      <c r="R16" s="537"/>
      <c r="S16" s="537"/>
      <c r="T16" s="537"/>
      <c r="U16" s="537"/>
      <c r="V16" s="537"/>
      <c r="W16" s="537"/>
      <c r="X16" s="537"/>
      <c r="Y16" s="537"/>
    </row>
    <row r="17" spans="1:26" x14ac:dyDescent="0.3">
      <c r="A17" s="14">
        <v>16</v>
      </c>
      <c r="B17" s="15">
        <v>10</v>
      </c>
      <c r="C17" s="10">
        <v>192</v>
      </c>
      <c r="D17" s="10" t="s">
        <v>741</v>
      </c>
      <c r="E17" s="243" t="s">
        <v>708</v>
      </c>
      <c r="F17" s="10">
        <v>1120</v>
      </c>
      <c r="G17" s="15" t="s">
        <v>73</v>
      </c>
      <c r="H17" s="10" t="s">
        <v>19</v>
      </c>
      <c r="I17" s="10">
        <v>512</v>
      </c>
      <c r="J17" s="244">
        <v>25</v>
      </c>
      <c r="K17" s="244">
        <v>145</v>
      </c>
      <c r="L17" s="244">
        <v>8</v>
      </c>
      <c r="M17" s="244">
        <v>4</v>
      </c>
      <c r="N17" s="244">
        <v>16</v>
      </c>
      <c r="O17" s="244">
        <v>0</v>
      </c>
      <c r="P17" s="244">
        <v>0</v>
      </c>
      <c r="Q17" s="244">
        <v>3</v>
      </c>
      <c r="R17" s="244">
        <v>3</v>
      </c>
      <c r="S17" s="244">
        <v>24</v>
      </c>
      <c r="T17" s="244">
        <v>0</v>
      </c>
      <c r="U17" s="244">
        <v>1</v>
      </c>
      <c r="V17" s="244">
        <v>5</v>
      </c>
      <c r="W17" s="244">
        <v>0</v>
      </c>
      <c r="X17" s="244">
        <v>3</v>
      </c>
      <c r="Y17" s="240">
        <f t="shared" si="0"/>
        <v>237</v>
      </c>
    </row>
    <row r="18" spans="1:26" x14ac:dyDescent="0.3">
      <c r="A18" s="14">
        <v>17</v>
      </c>
      <c r="B18" s="15">
        <v>10</v>
      </c>
      <c r="C18" s="10">
        <v>192</v>
      </c>
      <c r="D18" s="10" t="s">
        <v>741</v>
      </c>
      <c r="E18" s="243" t="s">
        <v>708</v>
      </c>
      <c r="F18" s="10">
        <v>1120</v>
      </c>
      <c r="G18" s="15" t="s">
        <v>73</v>
      </c>
      <c r="H18" s="10" t="s">
        <v>20</v>
      </c>
      <c r="I18" s="10">
        <v>512</v>
      </c>
      <c r="J18" s="244">
        <v>24</v>
      </c>
      <c r="K18" s="244">
        <v>110</v>
      </c>
      <c r="L18" s="244">
        <v>15</v>
      </c>
      <c r="M18" s="244">
        <v>5</v>
      </c>
      <c r="N18" s="244">
        <v>19</v>
      </c>
      <c r="O18" s="244">
        <v>2</v>
      </c>
      <c r="P18" s="244">
        <v>0</v>
      </c>
      <c r="Q18" s="244">
        <v>2</v>
      </c>
      <c r="R18" s="244">
        <v>1</v>
      </c>
      <c r="S18" s="244">
        <v>39</v>
      </c>
      <c r="T18" s="244">
        <v>0</v>
      </c>
      <c r="U18" s="244">
        <v>5</v>
      </c>
      <c r="V18" s="244">
        <v>5</v>
      </c>
      <c r="W18" s="244">
        <v>0</v>
      </c>
      <c r="X18" s="244">
        <v>5</v>
      </c>
      <c r="Y18" s="240">
        <f t="shared" si="0"/>
        <v>232</v>
      </c>
    </row>
    <row r="19" spans="1:26" x14ac:dyDescent="0.3">
      <c r="A19" s="14">
        <v>18</v>
      </c>
      <c r="B19" s="15">
        <v>10</v>
      </c>
      <c r="C19" s="10">
        <v>192</v>
      </c>
      <c r="D19" s="10" t="s">
        <v>741</v>
      </c>
      <c r="E19" s="243" t="s">
        <v>708</v>
      </c>
      <c r="F19" s="10">
        <v>1120</v>
      </c>
      <c r="G19" s="15" t="s">
        <v>73</v>
      </c>
      <c r="H19" s="10" t="s">
        <v>22</v>
      </c>
      <c r="I19" s="10">
        <v>512</v>
      </c>
      <c r="J19" s="245">
        <v>14</v>
      </c>
      <c r="K19" s="245">
        <v>122</v>
      </c>
      <c r="L19" s="245">
        <v>9</v>
      </c>
      <c r="M19" s="245">
        <v>4</v>
      </c>
      <c r="N19" s="245">
        <v>24</v>
      </c>
      <c r="O19" s="245">
        <v>1</v>
      </c>
      <c r="P19" s="245">
        <v>0</v>
      </c>
      <c r="Q19" s="245">
        <v>1</v>
      </c>
      <c r="R19" s="245">
        <v>0</v>
      </c>
      <c r="S19" s="245">
        <v>32</v>
      </c>
      <c r="T19" s="245">
        <v>0</v>
      </c>
      <c r="U19" s="245">
        <v>1</v>
      </c>
      <c r="V19" s="245">
        <v>7</v>
      </c>
      <c r="W19" s="245">
        <v>0</v>
      </c>
      <c r="X19" s="245">
        <v>4</v>
      </c>
      <c r="Y19" s="240">
        <f t="shared" si="0"/>
        <v>219</v>
      </c>
    </row>
    <row r="20" spans="1:26" x14ac:dyDescent="0.3">
      <c r="A20" s="14">
        <v>19</v>
      </c>
      <c r="B20" s="15">
        <v>10</v>
      </c>
      <c r="C20" s="10">
        <v>192</v>
      </c>
      <c r="D20" s="10" t="s">
        <v>741</v>
      </c>
      <c r="E20" s="243" t="s">
        <v>708</v>
      </c>
      <c r="F20" s="10">
        <v>1121</v>
      </c>
      <c r="G20" s="15" t="s">
        <v>73</v>
      </c>
      <c r="H20" s="10" t="s">
        <v>19</v>
      </c>
      <c r="I20" s="10">
        <v>517</v>
      </c>
      <c r="J20" s="245">
        <v>28</v>
      </c>
      <c r="K20" s="245">
        <v>123</v>
      </c>
      <c r="L20" s="245">
        <v>26</v>
      </c>
      <c r="M20" s="245">
        <v>2</v>
      </c>
      <c r="N20" s="245">
        <v>6</v>
      </c>
      <c r="O20" s="245">
        <v>0</v>
      </c>
      <c r="P20" s="245">
        <v>5</v>
      </c>
      <c r="Q20" s="245">
        <v>1</v>
      </c>
      <c r="R20" s="245">
        <v>0</v>
      </c>
      <c r="S20" s="245">
        <v>11</v>
      </c>
      <c r="T20" s="245">
        <v>1</v>
      </c>
      <c r="U20" s="245">
        <v>4</v>
      </c>
      <c r="V20" s="245">
        <v>3</v>
      </c>
      <c r="W20" s="245">
        <v>0</v>
      </c>
      <c r="X20" s="245">
        <v>5</v>
      </c>
      <c r="Y20" s="240">
        <f t="shared" si="0"/>
        <v>215</v>
      </c>
      <c r="Z20"/>
    </row>
    <row r="21" spans="1:26" x14ac:dyDescent="0.3">
      <c r="A21" s="14">
        <v>20</v>
      </c>
      <c r="B21" s="15">
        <v>10</v>
      </c>
      <c r="C21" s="10">
        <v>192</v>
      </c>
      <c r="D21" s="10" t="s">
        <v>741</v>
      </c>
      <c r="E21" s="243" t="s">
        <v>708</v>
      </c>
      <c r="F21" s="10">
        <v>1121</v>
      </c>
      <c r="G21" s="15" t="s">
        <v>73</v>
      </c>
      <c r="H21" s="10" t="s">
        <v>20</v>
      </c>
      <c r="I21" s="10">
        <v>516</v>
      </c>
      <c r="J21" s="245">
        <v>18</v>
      </c>
      <c r="K21" s="245">
        <v>146</v>
      </c>
      <c r="L21" s="245">
        <v>44</v>
      </c>
      <c r="M21" s="245">
        <v>6</v>
      </c>
      <c r="N21" s="245">
        <v>9</v>
      </c>
      <c r="O21" s="245">
        <v>3</v>
      </c>
      <c r="P21" s="245">
        <v>5</v>
      </c>
      <c r="Q21" s="245">
        <v>2</v>
      </c>
      <c r="R21" s="245">
        <v>0</v>
      </c>
      <c r="S21" s="245">
        <v>7</v>
      </c>
      <c r="T21" s="245">
        <v>0</v>
      </c>
      <c r="U21" s="245">
        <v>2</v>
      </c>
      <c r="V21" s="245">
        <v>0</v>
      </c>
      <c r="W21" s="245">
        <v>0</v>
      </c>
      <c r="X21" s="245">
        <v>9</v>
      </c>
      <c r="Y21" s="240">
        <f t="shared" si="0"/>
        <v>251</v>
      </c>
      <c r="Z21"/>
    </row>
    <row r="22" spans="1:26" x14ac:dyDescent="0.3">
      <c r="A22" s="14">
        <v>21</v>
      </c>
      <c r="B22" s="15">
        <v>10</v>
      </c>
      <c r="C22" s="10">
        <v>192</v>
      </c>
      <c r="D22" s="10" t="s">
        <v>741</v>
      </c>
      <c r="E22" s="243" t="s">
        <v>745</v>
      </c>
      <c r="F22" s="10">
        <v>1122</v>
      </c>
      <c r="G22" s="15" t="s">
        <v>73</v>
      </c>
      <c r="H22" s="10" t="s">
        <v>19</v>
      </c>
      <c r="I22" s="10">
        <v>537</v>
      </c>
      <c r="J22" s="244">
        <v>23</v>
      </c>
      <c r="K22" s="244">
        <v>73</v>
      </c>
      <c r="L22" s="244">
        <v>23</v>
      </c>
      <c r="M22" s="244">
        <v>10</v>
      </c>
      <c r="N22" s="244">
        <v>35</v>
      </c>
      <c r="O22" s="244">
        <v>9</v>
      </c>
      <c r="P22" s="244">
        <v>8</v>
      </c>
      <c r="Q22" s="244">
        <v>7</v>
      </c>
      <c r="R22" s="244">
        <v>1</v>
      </c>
      <c r="S22" s="244">
        <v>37</v>
      </c>
      <c r="T22" s="244">
        <v>0</v>
      </c>
      <c r="U22" s="244">
        <v>2</v>
      </c>
      <c r="V22" s="244">
        <v>3</v>
      </c>
      <c r="W22" s="244">
        <v>0</v>
      </c>
      <c r="X22" s="244">
        <v>14</v>
      </c>
      <c r="Y22" s="240">
        <f t="shared" si="0"/>
        <v>245</v>
      </c>
    </row>
    <row r="23" spans="1:26" x14ac:dyDescent="0.3">
      <c r="A23" s="14">
        <v>22</v>
      </c>
      <c r="B23" s="15">
        <v>10</v>
      </c>
      <c r="C23" s="10">
        <v>192</v>
      </c>
      <c r="D23" s="10" t="s">
        <v>741</v>
      </c>
      <c r="E23" s="243" t="s">
        <v>745</v>
      </c>
      <c r="F23" s="10">
        <v>1122</v>
      </c>
      <c r="G23" s="15" t="s">
        <v>73</v>
      </c>
      <c r="H23" s="10" t="s">
        <v>20</v>
      </c>
      <c r="I23" s="10">
        <v>537</v>
      </c>
      <c r="J23" s="245">
        <v>16</v>
      </c>
      <c r="K23" s="245">
        <v>123</v>
      </c>
      <c r="L23" s="245">
        <v>18</v>
      </c>
      <c r="M23" s="245">
        <v>6</v>
      </c>
      <c r="N23" s="245">
        <v>15</v>
      </c>
      <c r="O23" s="245">
        <v>1</v>
      </c>
      <c r="P23" s="245">
        <v>14</v>
      </c>
      <c r="Q23" s="245">
        <v>13</v>
      </c>
      <c r="R23" s="245">
        <v>1</v>
      </c>
      <c r="S23" s="245">
        <v>57</v>
      </c>
      <c r="T23" s="245">
        <v>1</v>
      </c>
      <c r="U23" s="245">
        <v>6</v>
      </c>
      <c r="V23" s="245">
        <v>0</v>
      </c>
      <c r="W23" s="245">
        <v>0</v>
      </c>
      <c r="X23" s="245">
        <v>10</v>
      </c>
      <c r="Y23" s="240">
        <f t="shared" si="0"/>
        <v>281</v>
      </c>
      <c r="Z23"/>
    </row>
    <row r="24" spans="1:26" x14ac:dyDescent="0.3">
      <c r="A24" s="14">
        <v>23</v>
      </c>
      <c r="B24" s="15">
        <v>10</v>
      </c>
      <c r="C24" s="10">
        <v>192</v>
      </c>
      <c r="D24" s="10" t="s">
        <v>741</v>
      </c>
      <c r="E24" s="243" t="s">
        <v>745</v>
      </c>
      <c r="F24" s="10">
        <v>1122</v>
      </c>
      <c r="G24" s="15" t="s">
        <v>73</v>
      </c>
      <c r="H24" s="10" t="s">
        <v>22</v>
      </c>
      <c r="I24" s="10">
        <v>536</v>
      </c>
      <c r="J24" s="245">
        <v>24</v>
      </c>
      <c r="K24" s="245">
        <v>80</v>
      </c>
      <c r="L24" s="245">
        <v>23</v>
      </c>
      <c r="M24" s="245">
        <v>9</v>
      </c>
      <c r="N24" s="245">
        <v>15</v>
      </c>
      <c r="O24" s="245">
        <v>7</v>
      </c>
      <c r="P24" s="245">
        <v>9</v>
      </c>
      <c r="Q24" s="245">
        <v>12</v>
      </c>
      <c r="R24" s="245">
        <v>0</v>
      </c>
      <c r="S24" s="245">
        <v>75</v>
      </c>
      <c r="T24" s="245">
        <v>1</v>
      </c>
      <c r="U24" s="245">
        <v>8</v>
      </c>
      <c r="V24" s="245">
        <v>0</v>
      </c>
      <c r="W24" s="245">
        <v>0</v>
      </c>
      <c r="X24" s="245">
        <v>10</v>
      </c>
      <c r="Y24" s="240">
        <f t="shared" si="0"/>
        <v>273</v>
      </c>
    </row>
    <row r="25" spans="1:26" x14ac:dyDescent="0.3">
      <c r="A25" s="14">
        <v>24</v>
      </c>
      <c r="B25" s="15">
        <v>10</v>
      </c>
      <c r="C25" s="10">
        <v>192</v>
      </c>
      <c r="D25" s="10" t="s">
        <v>741</v>
      </c>
      <c r="E25" s="243" t="s">
        <v>746</v>
      </c>
      <c r="F25" s="10">
        <v>1123</v>
      </c>
      <c r="G25" s="15" t="s">
        <v>73</v>
      </c>
      <c r="H25" s="10" t="s">
        <v>19</v>
      </c>
      <c r="I25" s="10">
        <v>519</v>
      </c>
      <c r="J25" s="245">
        <v>11</v>
      </c>
      <c r="K25" s="245">
        <v>138</v>
      </c>
      <c r="L25" s="245">
        <v>11</v>
      </c>
      <c r="M25" s="245">
        <v>7</v>
      </c>
      <c r="N25" s="245">
        <v>69</v>
      </c>
      <c r="O25" s="245">
        <v>0</v>
      </c>
      <c r="P25" s="245">
        <v>2</v>
      </c>
      <c r="Q25" s="245">
        <v>1</v>
      </c>
      <c r="R25" s="245">
        <v>2</v>
      </c>
      <c r="S25" s="245">
        <v>54</v>
      </c>
      <c r="T25" s="245">
        <v>0</v>
      </c>
      <c r="U25" s="245">
        <v>0</v>
      </c>
      <c r="V25" s="245">
        <v>0</v>
      </c>
      <c r="W25" s="245">
        <v>0</v>
      </c>
      <c r="X25" s="245">
        <v>15</v>
      </c>
      <c r="Y25" s="240">
        <f t="shared" si="0"/>
        <v>310</v>
      </c>
    </row>
    <row r="26" spans="1:26" x14ac:dyDescent="0.3">
      <c r="A26" s="14">
        <v>25</v>
      </c>
      <c r="B26" s="15">
        <v>10</v>
      </c>
      <c r="C26" s="10">
        <v>192</v>
      </c>
      <c r="D26" s="10" t="s">
        <v>741</v>
      </c>
      <c r="E26" s="243" t="s">
        <v>746</v>
      </c>
      <c r="F26" s="10">
        <v>1123</v>
      </c>
      <c r="G26" s="15" t="s">
        <v>73</v>
      </c>
      <c r="H26" s="10" t="s">
        <v>20</v>
      </c>
      <c r="I26" s="10">
        <v>518</v>
      </c>
      <c r="J26" s="245">
        <v>8</v>
      </c>
      <c r="K26" s="245">
        <v>144</v>
      </c>
      <c r="L26" s="245">
        <v>19</v>
      </c>
      <c r="M26" s="245">
        <v>7</v>
      </c>
      <c r="N26" s="245">
        <v>51</v>
      </c>
      <c r="O26" s="245">
        <v>1</v>
      </c>
      <c r="P26" s="245">
        <v>0</v>
      </c>
      <c r="Q26" s="245">
        <v>0</v>
      </c>
      <c r="R26" s="245">
        <v>0</v>
      </c>
      <c r="S26" s="245">
        <v>49</v>
      </c>
      <c r="T26" s="245">
        <v>1</v>
      </c>
      <c r="U26" s="245">
        <v>1</v>
      </c>
      <c r="V26" s="245">
        <v>0</v>
      </c>
      <c r="W26" s="245">
        <v>0</v>
      </c>
      <c r="X26" s="245">
        <v>12</v>
      </c>
      <c r="Y26" s="240">
        <f t="shared" si="0"/>
        <v>293</v>
      </c>
    </row>
    <row r="27" spans="1:26" x14ac:dyDescent="0.3">
      <c r="A27" s="14">
        <v>26</v>
      </c>
      <c r="B27" s="15">
        <v>10</v>
      </c>
      <c r="C27" s="10">
        <v>192</v>
      </c>
      <c r="D27" s="10" t="s">
        <v>741</v>
      </c>
      <c r="E27" s="243" t="s">
        <v>746</v>
      </c>
      <c r="F27" s="10">
        <v>1123</v>
      </c>
      <c r="G27" s="15" t="s">
        <v>73</v>
      </c>
      <c r="H27" s="10" t="s">
        <v>22</v>
      </c>
      <c r="I27" s="10">
        <v>518</v>
      </c>
      <c r="J27" s="244">
        <v>17</v>
      </c>
      <c r="K27" s="244">
        <v>140</v>
      </c>
      <c r="L27" s="244">
        <v>14</v>
      </c>
      <c r="M27" s="244">
        <v>22</v>
      </c>
      <c r="N27" s="244">
        <v>53</v>
      </c>
      <c r="O27" s="244">
        <v>0</v>
      </c>
      <c r="P27" s="244">
        <v>1</v>
      </c>
      <c r="Q27" s="244">
        <v>3</v>
      </c>
      <c r="R27" s="244">
        <v>5</v>
      </c>
      <c r="S27" s="244">
        <v>62</v>
      </c>
      <c r="T27" s="244">
        <v>2</v>
      </c>
      <c r="U27" s="244">
        <v>0</v>
      </c>
      <c r="V27" s="244">
        <v>0</v>
      </c>
      <c r="W27" s="244">
        <v>0</v>
      </c>
      <c r="X27" s="244">
        <v>14</v>
      </c>
      <c r="Y27" s="240">
        <f t="shared" si="0"/>
        <v>333</v>
      </c>
    </row>
    <row r="28" spans="1:26" x14ac:dyDescent="0.3">
      <c r="A28" s="14">
        <v>27</v>
      </c>
      <c r="B28" s="15">
        <v>10</v>
      </c>
      <c r="C28" s="10">
        <v>192</v>
      </c>
      <c r="D28" s="10" t="s">
        <v>741</v>
      </c>
      <c r="E28" s="243" t="s">
        <v>747</v>
      </c>
      <c r="F28" s="10">
        <v>1124</v>
      </c>
      <c r="G28" s="15" t="s">
        <v>73</v>
      </c>
      <c r="H28" s="10" t="s">
        <v>19</v>
      </c>
      <c r="I28" s="10">
        <v>744</v>
      </c>
      <c r="J28" s="244">
        <v>15</v>
      </c>
      <c r="K28" s="244">
        <v>103</v>
      </c>
      <c r="L28" s="244">
        <v>19</v>
      </c>
      <c r="M28" s="244">
        <v>2</v>
      </c>
      <c r="N28" s="244">
        <v>130</v>
      </c>
      <c r="O28" s="244">
        <v>8</v>
      </c>
      <c r="P28" s="244">
        <v>18</v>
      </c>
      <c r="Q28" s="244">
        <v>1</v>
      </c>
      <c r="R28" s="244">
        <v>2</v>
      </c>
      <c r="S28" s="244">
        <v>39</v>
      </c>
      <c r="T28" s="244">
        <v>1</v>
      </c>
      <c r="U28" s="244">
        <v>2</v>
      </c>
      <c r="V28" s="244">
        <v>2</v>
      </c>
      <c r="W28" s="244">
        <v>0</v>
      </c>
      <c r="X28" s="244">
        <v>5</v>
      </c>
      <c r="Y28" s="240">
        <f t="shared" si="0"/>
        <v>347</v>
      </c>
    </row>
    <row r="29" spans="1:26" x14ac:dyDescent="0.3">
      <c r="A29" s="14">
        <v>28</v>
      </c>
      <c r="B29" s="15">
        <v>10</v>
      </c>
      <c r="C29" s="10">
        <v>192</v>
      </c>
      <c r="D29" s="10" t="s">
        <v>741</v>
      </c>
      <c r="E29" s="243" t="s">
        <v>747</v>
      </c>
      <c r="F29" s="10">
        <v>1124</v>
      </c>
      <c r="G29" s="15" t="s">
        <v>73</v>
      </c>
      <c r="H29" s="10" t="s">
        <v>20</v>
      </c>
      <c r="I29" s="10">
        <v>744</v>
      </c>
      <c r="J29" s="245">
        <v>8</v>
      </c>
      <c r="K29" s="245">
        <v>89</v>
      </c>
      <c r="L29" s="245">
        <v>18</v>
      </c>
      <c r="M29" s="245">
        <v>7</v>
      </c>
      <c r="N29" s="245">
        <v>113</v>
      </c>
      <c r="O29" s="245">
        <v>7</v>
      </c>
      <c r="P29" s="245">
        <v>3</v>
      </c>
      <c r="Q29" s="245">
        <v>1</v>
      </c>
      <c r="R29" s="245">
        <v>2</v>
      </c>
      <c r="S29" s="245">
        <v>39</v>
      </c>
      <c r="T29" s="245">
        <v>0</v>
      </c>
      <c r="U29" s="245">
        <v>1</v>
      </c>
      <c r="V29" s="245">
        <v>1</v>
      </c>
      <c r="W29" s="245">
        <v>0</v>
      </c>
      <c r="X29" s="245">
        <v>5</v>
      </c>
      <c r="Y29" s="240">
        <f>SUM(J29:X29)</f>
        <v>294</v>
      </c>
    </row>
    <row r="30" spans="1:26" x14ac:dyDescent="0.3">
      <c r="A30" s="14">
        <v>29</v>
      </c>
      <c r="B30" s="15">
        <v>10</v>
      </c>
      <c r="C30" s="10">
        <v>192</v>
      </c>
      <c r="D30" s="10" t="s">
        <v>741</v>
      </c>
      <c r="E30" s="243" t="s">
        <v>747</v>
      </c>
      <c r="F30" s="10">
        <v>1124</v>
      </c>
      <c r="G30" s="15" t="s">
        <v>73</v>
      </c>
      <c r="H30" s="10" t="s">
        <v>22</v>
      </c>
      <c r="I30" s="10">
        <v>744</v>
      </c>
      <c r="J30" s="244">
        <v>15</v>
      </c>
      <c r="K30" s="244">
        <v>80</v>
      </c>
      <c r="L30" s="244">
        <v>10</v>
      </c>
      <c r="M30" s="244">
        <v>5</v>
      </c>
      <c r="N30" s="244">
        <v>139</v>
      </c>
      <c r="O30" s="244">
        <v>4</v>
      </c>
      <c r="P30" s="244">
        <v>10</v>
      </c>
      <c r="Q30" s="244">
        <v>3</v>
      </c>
      <c r="R30" s="244">
        <v>1</v>
      </c>
      <c r="S30" s="244">
        <v>42</v>
      </c>
      <c r="T30" s="244">
        <v>1</v>
      </c>
      <c r="U30" s="244">
        <v>1</v>
      </c>
      <c r="V30" s="244">
        <v>2</v>
      </c>
      <c r="W30" s="244">
        <v>0</v>
      </c>
      <c r="X30" s="244">
        <v>4</v>
      </c>
      <c r="Y30" s="240">
        <f t="shared" si="0"/>
        <v>317</v>
      </c>
    </row>
    <row r="31" spans="1:26" x14ac:dyDescent="0.3">
      <c r="A31" s="14">
        <v>30</v>
      </c>
      <c r="B31" s="15">
        <v>10</v>
      </c>
      <c r="C31" s="10">
        <v>192</v>
      </c>
      <c r="D31" s="10" t="s">
        <v>741</v>
      </c>
      <c r="E31" s="243" t="s">
        <v>747</v>
      </c>
      <c r="F31" s="10">
        <v>1124</v>
      </c>
      <c r="G31" s="15" t="s">
        <v>73</v>
      </c>
      <c r="H31" s="10" t="s">
        <v>24</v>
      </c>
      <c r="I31" s="10">
        <v>744</v>
      </c>
      <c r="J31" s="244">
        <v>18</v>
      </c>
      <c r="K31" s="244">
        <v>107</v>
      </c>
      <c r="L31" s="244">
        <v>14</v>
      </c>
      <c r="M31" s="244">
        <v>7</v>
      </c>
      <c r="N31" s="244">
        <v>128</v>
      </c>
      <c r="O31" s="244">
        <v>2</v>
      </c>
      <c r="P31" s="244">
        <v>16</v>
      </c>
      <c r="Q31" s="244">
        <v>2</v>
      </c>
      <c r="R31" s="244">
        <v>2</v>
      </c>
      <c r="S31" s="244">
        <v>44</v>
      </c>
      <c r="T31" s="244">
        <v>1</v>
      </c>
      <c r="U31" s="244">
        <v>1</v>
      </c>
      <c r="V31" s="244">
        <v>1</v>
      </c>
      <c r="W31" s="244">
        <v>0</v>
      </c>
      <c r="X31" s="244">
        <v>9</v>
      </c>
      <c r="Y31" s="240">
        <f t="shared" si="0"/>
        <v>352</v>
      </c>
    </row>
    <row r="32" spans="1:26" x14ac:dyDescent="0.3">
      <c r="A32" s="14">
        <v>31</v>
      </c>
      <c r="B32" s="15">
        <v>10</v>
      </c>
      <c r="C32" s="10">
        <v>192</v>
      </c>
      <c r="D32" s="10" t="s">
        <v>741</v>
      </c>
      <c r="E32" s="243" t="s">
        <v>747</v>
      </c>
      <c r="F32" s="10">
        <v>1124</v>
      </c>
      <c r="G32" s="15" t="s">
        <v>73</v>
      </c>
      <c r="H32" s="10" t="s">
        <v>25</v>
      </c>
      <c r="I32" s="10">
        <v>744</v>
      </c>
      <c r="J32" s="245">
        <v>18</v>
      </c>
      <c r="K32" s="245">
        <v>105</v>
      </c>
      <c r="L32" s="245">
        <v>15</v>
      </c>
      <c r="M32" s="245">
        <v>7</v>
      </c>
      <c r="N32" s="245">
        <v>114</v>
      </c>
      <c r="O32" s="245">
        <v>2</v>
      </c>
      <c r="P32" s="245">
        <v>9</v>
      </c>
      <c r="Q32" s="245">
        <v>0</v>
      </c>
      <c r="R32" s="245">
        <v>0</v>
      </c>
      <c r="S32" s="245">
        <v>40</v>
      </c>
      <c r="T32" s="245">
        <v>3</v>
      </c>
      <c r="U32" s="245">
        <v>0</v>
      </c>
      <c r="V32" s="245">
        <v>0</v>
      </c>
      <c r="W32" s="245">
        <v>0</v>
      </c>
      <c r="X32" s="245">
        <v>7</v>
      </c>
      <c r="Y32" s="240">
        <f t="shared" si="0"/>
        <v>320</v>
      </c>
    </row>
    <row r="33" spans="1:26" x14ac:dyDescent="0.3">
      <c r="A33" s="14">
        <v>32</v>
      </c>
      <c r="B33" s="15">
        <v>10</v>
      </c>
      <c r="C33" s="10">
        <v>192</v>
      </c>
      <c r="D33" s="10" t="s">
        <v>741</v>
      </c>
      <c r="E33" s="243" t="s">
        <v>747</v>
      </c>
      <c r="F33" s="10">
        <v>1124</v>
      </c>
      <c r="G33" s="15" t="s">
        <v>193</v>
      </c>
      <c r="H33" s="10" t="s">
        <v>27</v>
      </c>
      <c r="I33" s="10"/>
      <c r="J33" s="245">
        <v>7</v>
      </c>
      <c r="K33" s="245">
        <v>31</v>
      </c>
      <c r="L33" s="245">
        <v>4</v>
      </c>
      <c r="M33" s="245">
        <v>2</v>
      </c>
      <c r="N33" s="245">
        <v>21</v>
      </c>
      <c r="O33" s="245">
        <v>2</v>
      </c>
      <c r="P33" s="245">
        <v>1</v>
      </c>
      <c r="Q33" s="245">
        <v>2</v>
      </c>
      <c r="R33" s="245">
        <v>0</v>
      </c>
      <c r="S33" s="245">
        <v>14</v>
      </c>
      <c r="T33" s="245">
        <v>0</v>
      </c>
      <c r="U33" s="245">
        <v>0</v>
      </c>
      <c r="V33" s="245">
        <v>1</v>
      </c>
      <c r="W33" s="245">
        <v>0</v>
      </c>
      <c r="X33" s="245">
        <v>1</v>
      </c>
      <c r="Y33" s="240">
        <f t="shared" si="0"/>
        <v>86</v>
      </c>
      <c r="Z33"/>
    </row>
    <row r="34" spans="1:26" x14ac:dyDescent="0.3">
      <c r="A34" s="14">
        <v>33</v>
      </c>
      <c r="B34" s="15">
        <v>10</v>
      </c>
      <c r="C34" s="10">
        <v>192</v>
      </c>
      <c r="D34" s="10" t="s">
        <v>741</v>
      </c>
      <c r="E34" s="243" t="s">
        <v>748</v>
      </c>
      <c r="F34" s="10">
        <v>1125</v>
      </c>
      <c r="G34" s="15" t="s">
        <v>73</v>
      </c>
      <c r="H34" s="10" t="s">
        <v>19</v>
      </c>
      <c r="I34" s="10">
        <v>704</v>
      </c>
      <c r="J34" s="245">
        <v>34</v>
      </c>
      <c r="K34" s="245">
        <v>174</v>
      </c>
      <c r="L34" s="245">
        <v>45</v>
      </c>
      <c r="M34" s="245">
        <v>2</v>
      </c>
      <c r="N34" s="245">
        <v>42</v>
      </c>
      <c r="O34" s="245">
        <v>6</v>
      </c>
      <c r="P34" s="245">
        <v>5</v>
      </c>
      <c r="Q34" s="245">
        <v>2</v>
      </c>
      <c r="R34" s="245">
        <v>2</v>
      </c>
      <c r="S34" s="245">
        <v>40</v>
      </c>
      <c r="T34" s="245">
        <v>0</v>
      </c>
      <c r="U34" s="245">
        <v>6</v>
      </c>
      <c r="V34" s="245">
        <v>2</v>
      </c>
      <c r="W34" s="245">
        <v>0</v>
      </c>
      <c r="X34" s="245">
        <v>11</v>
      </c>
      <c r="Y34" s="240">
        <f t="shared" si="0"/>
        <v>371</v>
      </c>
    </row>
    <row r="35" spans="1:26" x14ac:dyDescent="0.3">
      <c r="A35" s="14">
        <v>34</v>
      </c>
      <c r="B35" s="15">
        <v>10</v>
      </c>
      <c r="C35" s="10">
        <v>192</v>
      </c>
      <c r="D35" s="10" t="s">
        <v>741</v>
      </c>
      <c r="E35" s="243" t="s">
        <v>748</v>
      </c>
      <c r="F35" s="10">
        <v>1125</v>
      </c>
      <c r="G35" s="15" t="s">
        <v>73</v>
      </c>
      <c r="H35" s="10" t="s">
        <v>20</v>
      </c>
      <c r="I35" s="10">
        <v>704</v>
      </c>
      <c r="J35" s="245">
        <v>35</v>
      </c>
      <c r="K35" s="245">
        <v>191</v>
      </c>
      <c r="L35" s="245">
        <v>34</v>
      </c>
      <c r="M35" s="245">
        <v>7</v>
      </c>
      <c r="N35" s="245">
        <v>55</v>
      </c>
      <c r="O35" s="245">
        <v>2</v>
      </c>
      <c r="P35" s="245">
        <v>5</v>
      </c>
      <c r="Q35" s="245">
        <v>1</v>
      </c>
      <c r="R35" s="245">
        <v>2</v>
      </c>
      <c r="S35" s="245">
        <v>32</v>
      </c>
      <c r="T35" s="245">
        <v>0</v>
      </c>
      <c r="U35" s="245">
        <v>3</v>
      </c>
      <c r="V35" s="245">
        <v>2</v>
      </c>
      <c r="W35" s="245">
        <v>1</v>
      </c>
      <c r="X35" s="245">
        <v>24</v>
      </c>
      <c r="Y35" s="240">
        <f t="shared" si="0"/>
        <v>394</v>
      </c>
    </row>
    <row r="36" spans="1:26" x14ac:dyDescent="0.3">
      <c r="A36" s="14">
        <v>35</v>
      </c>
      <c r="B36" s="15">
        <v>10</v>
      </c>
      <c r="C36" s="10">
        <v>192</v>
      </c>
      <c r="D36" s="10" t="s">
        <v>741</v>
      </c>
      <c r="E36" s="243" t="s">
        <v>749</v>
      </c>
      <c r="F36" s="10">
        <v>1126</v>
      </c>
      <c r="G36" s="15" t="s">
        <v>73</v>
      </c>
      <c r="H36" s="10" t="s">
        <v>19</v>
      </c>
      <c r="I36" s="10">
        <v>702</v>
      </c>
      <c r="J36" s="244">
        <v>40</v>
      </c>
      <c r="K36" s="244">
        <v>42</v>
      </c>
      <c r="L36" s="244">
        <v>31</v>
      </c>
      <c r="M36" s="244">
        <v>1</v>
      </c>
      <c r="N36" s="244">
        <v>20</v>
      </c>
      <c r="O36" s="244">
        <v>1</v>
      </c>
      <c r="P36" s="244">
        <v>1</v>
      </c>
      <c r="Q36" s="244">
        <v>4</v>
      </c>
      <c r="R36" s="244">
        <v>1</v>
      </c>
      <c r="S36" s="244">
        <v>64</v>
      </c>
      <c r="T36" s="244">
        <v>1</v>
      </c>
      <c r="U36" s="244">
        <v>4</v>
      </c>
      <c r="V36" s="244">
        <v>0</v>
      </c>
      <c r="W36" s="244">
        <v>0</v>
      </c>
      <c r="X36" s="244">
        <v>6</v>
      </c>
      <c r="Y36" s="240">
        <f t="shared" si="0"/>
        <v>216</v>
      </c>
    </row>
    <row r="37" spans="1:26" x14ac:dyDescent="0.3">
      <c r="A37" s="14">
        <v>36</v>
      </c>
      <c r="B37" s="15">
        <v>10</v>
      </c>
      <c r="C37" s="10">
        <v>192</v>
      </c>
      <c r="D37" s="10" t="s">
        <v>741</v>
      </c>
      <c r="E37" s="243" t="s">
        <v>749</v>
      </c>
      <c r="F37" s="10">
        <v>1126</v>
      </c>
      <c r="G37" s="15" t="s">
        <v>73</v>
      </c>
      <c r="H37" s="10" t="s">
        <v>20</v>
      </c>
      <c r="I37" s="10">
        <v>702</v>
      </c>
      <c r="J37" s="245">
        <v>28</v>
      </c>
      <c r="K37" s="245">
        <v>48</v>
      </c>
      <c r="L37" s="245">
        <v>20</v>
      </c>
      <c r="M37" s="245">
        <v>3</v>
      </c>
      <c r="N37" s="245">
        <v>25</v>
      </c>
      <c r="O37" s="245">
        <v>0</v>
      </c>
      <c r="P37" s="245">
        <v>0</v>
      </c>
      <c r="Q37" s="245">
        <v>1</v>
      </c>
      <c r="R37" s="245">
        <v>2</v>
      </c>
      <c r="S37" s="245">
        <v>48</v>
      </c>
      <c r="T37" s="245">
        <v>0</v>
      </c>
      <c r="U37" s="245">
        <v>4</v>
      </c>
      <c r="V37" s="245">
        <v>0</v>
      </c>
      <c r="W37" s="245">
        <v>0</v>
      </c>
      <c r="X37" s="245">
        <v>10</v>
      </c>
      <c r="Y37" s="240">
        <f t="shared" si="0"/>
        <v>189</v>
      </c>
    </row>
    <row r="38" spans="1:26" x14ac:dyDescent="0.3">
      <c r="A38" s="14">
        <v>37</v>
      </c>
      <c r="B38" s="15">
        <v>10</v>
      </c>
      <c r="C38" s="10">
        <v>192</v>
      </c>
      <c r="D38" s="10" t="s">
        <v>741</v>
      </c>
      <c r="E38" s="243" t="s">
        <v>750</v>
      </c>
      <c r="F38" s="10">
        <v>1127</v>
      </c>
      <c r="G38" s="15" t="s">
        <v>73</v>
      </c>
      <c r="H38" s="10" t="s">
        <v>19</v>
      </c>
      <c r="I38" s="10">
        <v>609</v>
      </c>
      <c r="J38" s="245">
        <v>54</v>
      </c>
      <c r="K38" s="245">
        <v>102</v>
      </c>
      <c r="L38" s="245">
        <v>35</v>
      </c>
      <c r="M38" s="245">
        <v>9</v>
      </c>
      <c r="N38" s="245">
        <v>53</v>
      </c>
      <c r="O38" s="245">
        <v>14</v>
      </c>
      <c r="P38" s="245">
        <v>1</v>
      </c>
      <c r="Q38" s="245">
        <v>4</v>
      </c>
      <c r="R38" s="245">
        <v>2</v>
      </c>
      <c r="S38" s="245">
        <v>31</v>
      </c>
      <c r="T38" s="245">
        <v>1</v>
      </c>
      <c r="U38" s="245">
        <v>5</v>
      </c>
      <c r="V38" s="245">
        <v>1</v>
      </c>
      <c r="W38" s="245">
        <v>0</v>
      </c>
      <c r="X38" s="245">
        <v>14</v>
      </c>
      <c r="Y38" s="240">
        <f t="shared" si="0"/>
        <v>326</v>
      </c>
    </row>
    <row r="39" spans="1:26" x14ac:dyDescent="0.3">
      <c r="A39" s="14">
        <v>38</v>
      </c>
      <c r="B39" s="15">
        <v>10</v>
      </c>
      <c r="C39" s="10">
        <v>192</v>
      </c>
      <c r="D39" s="10" t="s">
        <v>741</v>
      </c>
      <c r="E39" s="243" t="s">
        <v>751</v>
      </c>
      <c r="F39" s="10">
        <v>1127</v>
      </c>
      <c r="G39" s="15" t="s">
        <v>73</v>
      </c>
      <c r="H39" s="10" t="s">
        <v>21</v>
      </c>
      <c r="I39" s="10">
        <v>437</v>
      </c>
      <c r="J39" s="244">
        <v>3</v>
      </c>
      <c r="K39" s="244">
        <v>279</v>
      </c>
      <c r="L39" s="244">
        <v>2</v>
      </c>
      <c r="M39" s="244">
        <v>0</v>
      </c>
      <c r="N39" s="244">
        <v>6</v>
      </c>
      <c r="O39" s="244">
        <v>5</v>
      </c>
      <c r="P39" s="244">
        <v>2</v>
      </c>
      <c r="Q39" s="244">
        <v>0</v>
      </c>
      <c r="R39" s="244">
        <v>0</v>
      </c>
      <c r="S39" s="244">
        <v>16</v>
      </c>
      <c r="T39" s="244">
        <v>0</v>
      </c>
      <c r="U39" s="244">
        <v>1</v>
      </c>
      <c r="V39" s="244">
        <v>2</v>
      </c>
      <c r="W39" s="244">
        <v>0</v>
      </c>
      <c r="X39" s="244">
        <v>16</v>
      </c>
      <c r="Y39" s="240">
        <f t="shared" si="0"/>
        <v>332</v>
      </c>
    </row>
    <row r="40" spans="1:26" x14ac:dyDescent="0.3">
      <c r="A40" s="14">
        <v>39</v>
      </c>
      <c r="B40" s="15">
        <v>10</v>
      </c>
      <c r="C40" s="10">
        <v>192</v>
      </c>
      <c r="D40" s="10" t="s">
        <v>741</v>
      </c>
      <c r="E40" s="243" t="s">
        <v>751</v>
      </c>
      <c r="F40" s="10">
        <v>1127</v>
      </c>
      <c r="G40" s="15" t="s">
        <v>73</v>
      </c>
      <c r="H40" s="10" t="s">
        <v>36</v>
      </c>
      <c r="I40" s="10">
        <v>437</v>
      </c>
      <c r="J40" s="245">
        <v>2</v>
      </c>
      <c r="K40" s="245">
        <v>285</v>
      </c>
      <c r="L40" s="245">
        <v>3</v>
      </c>
      <c r="M40" s="245">
        <v>2</v>
      </c>
      <c r="N40" s="245">
        <v>7</v>
      </c>
      <c r="O40" s="245">
        <v>7</v>
      </c>
      <c r="P40" s="245">
        <v>0</v>
      </c>
      <c r="Q40" s="245">
        <v>1</v>
      </c>
      <c r="R40" s="245">
        <v>0</v>
      </c>
      <c r="S40" s="245">
        <v>10</v>
      </c>
      <c r="T40" s="245">
        <v>0</v>
      </c>
      <c r="U40" s="245">
        <v>0</v>
      </c>
      <c r="V40" s="245">
        <v>2</v>
      </c>
      <c r="W40" s="245">
        <v>0</v>
      </c>
      <c r="X40" s="245">
        <v>15</v>
      </c>
      <c r="Y40" s="240">
        <f t="shared" si="0"/>
        <v>334</v>
      </c>
    </row>
    <row r="41" spans="1:26" x14ac:dyDescent="0.3">
      <c r="A41" s="14">
        <v>40</v>
      </c>
      <c r="B41" s="15">
        <v>10</v>
      </c>
      <c r="C41" s="10">
        <v>192</v>
      </c>
      <c r="D41" s="10" t="s">
        <v>741</v>
      </c>
      <c r="E41" s="243" t="s">
        <v>752</v>
      </c>
      <c r="F41" s="10">
        <v>1128</v>
      </c>
      <c r="G41" s="15" t="s">
        <v>73</v>
      </c>
      <c r="H41" s="10" t="s">
        <v>19</v>
      </c>
      <c r="I41" s="10">
        <v>155</v>
      </c>
      <c r="J41" s="244">
        <v>12</v>
      </c>
      <c r="K41" s="244">
        <v>19</v>
      </c>
      <c r="L41" s="244">
        <v>11</v>
      </c>
      <c r="M41" s="244">
        <v>2</v>
      </c>
      <c r="N41" s="244">
        <v>3</v>
      </c>
      <c r="O41" s="244">
        <v>5</v>
      </c>
      <c r="P41" s="244">
        <v>1</v>
      </c>
      <c r="Q41" s="244">
        <v>1</v>
      </c>
      <c r="R41" s="244">
        <v>3</v>
      </c>
      <c r="S41" s="244">
        <v>39</v>
      </c>
      <c r="T41" s="244">
        <v>1</v>
      </c>
      <c r="U41" s="244">
        <v>0</v>
      </c>
      <c r="V41" s="244">
        <v>0</v>
      </c>
      <c r="W41" s="244">
        <v>0</v>
      </c>
      <c r="X41" s="244">
        <v>5</v>
      </c>
      <c r="Y41" s="240">
        <f t="shared" si="0"/>
        <v>102</v>
      </c>
    </row>
    <row r="42" spans="1:26" x14ac:dyDescent="0.3">
      <c r="A42" s="14">
        <v>41</v>
      </c>
      <c r="B42" s="15">
        <v>10</v>
      </c>
      <c r="C42" s="10">
        <v>192</v>
      </c>
      <c r="D42" s="10" t="s">
        <v>741</v>
      </c>
      <c r="E42" s="243" t="s">
        <v>753</v>
      </c>
      <c r="F42" s="10">
        <v>1128</v>
      </c>
      <c r="G42" s="15" t="s">
        <v>73</v>
      </c>
      <c r="H42" s="10" t="s">
        <v>21</v>
      </c>
      <c r="I42" s="10">
        <v>156</v>
      </c>
      <c r="J42" s="244">
        <v>3</v>
      </c>
      <c r="K42" s="244">
        <v>86</v>
      </c>
      <c r="L42" s="244">
        <v>2</v>
      </c>
      <c r="M42" s="244">
        <v>2</v>
      </c>
      <c r="N42" s="244">
        <v>20</v>
      </c>
      <c r="O42" s="244">
        <v>0</v>
      </c>
      <c r="P42" s="244">
        <v>0</v>
      </c>
      <c r="Q42" s="244">
        <v>0</v>
      </c>
      <c r="R42" s="244">
        <v>0</v>
      </c>
      <c r="S42" s="244">
        <v>2</v>
      </c>
      <c r="T42" s="244">
        <v>0</v>
      </c>
      <c r="U42" s="244">
        <v>0</v>
      </c>
      <c r="V42" s="244">
        <v>0</v>
      </c>
      <c r="W42" s="244">
        <v>0</v>
      </c>
      <c r="X42" s="244">
        <v>2</v>
      </c>
      <c r="Y42" s="240">
        <f t="shared" si="0"/>
        <v>117</v>
      </c>
    </row>
    <row r="43" spans="1:26" x14ac:dyDescent="0.3">
      <c r="A43" s="14">
        <v>42</v>
      </c>
      <c r="B43" s="15">
        <v>10</v>
      </c>
      <c r="C43" s="10">
        <v>201</v>
      </c>
      <c r="D43" s="10" t="s">
        <v>754</v>
      </c>
      <c r="E43" s="243" t="s">
        <v>754</v>
      </c>
      <c r="F43" s="10">
        <v>1164</v>
      </c>
      <c r="G43" s="15" t="s">
        <v>73</v>
      </c>
      <c r="H43" s="10" t="s">
        <v>19</v>
      </c>
      <c r="I43" s="10">
        <v>673</v>
      </c>
      <c r="J43" s="245">
        <v>28</v>
      </c>
      <c r="K43" s="245">
        <v>55</v>
      </c>
      <c r="L43" s="245">
        <v>14</v>
      </c>
      <c r="M43" s="245">
        <v>4</v>
      </c>
      <c r="N43" s="245">
        <v>90</v>
      </c>
      <c r="O43" s="245">
        <v>18</v>
      </c>
      <c r="P43" s="245">
        <v>0</v>
      </c>
      <c r="Q43" s="245">
        <v>8</v>
      </c>
      <c r="R43" s="245">
        <v>1</v>
      </c>
      <c r="S43" s="245">
        <v>42</v>
      </c>
      <c r="T43" s="245">
        <v>1</v>
      </c>
      <c r="U43" s="245">
        <v>3</v>
      </c>
      <c r="V43" s="245">
        <v>1</v>
      </c>
      <c r="W43" s="245">
        <v>0</v>
      </c>
      <c r="X43" s="245">
        <v>23</v>
      </c>
      <c r="Y43" s="240">
        <f t="shared" si="0"/>
        <v>288</v>
      </c>
    </row>
    <row r="44" spans="1:26" x14ac:dyDescent="0.3">
      <c r="A44" s="14">
        <v>43</v>
      </c>
      <c r="B44" s="15">
        <v>10</v>
      </c>
      <c r="C44" s="10">
        <v>201</v>
      </c>
      <c r="D44" s="10" t="s">
        <v>754</v>
      </c>
      <c r="E44" s="243" t="s">
        <v>754</v>
      </c>
      <c r="F44" s="10">
        <v>1165</v>
      </c>
      <c r="G44" s="15" t="s">
        <v>73</v>
      </c>
      <c r="H44" s="10" t="s">
        <v>19</v>
      </c>
      <c r="I44" s="10">
        <v>596</v>
      </c>
      <c r="J44" s="245">
        <v>20</v>
      </c>
      <c r="K44" s="245">
        <v>49</v>
      </c>
      <c r="L44" s="245">
        <v>7</v>
      </c>
      <c r="M44" s="245">
        <v>0</v>
      </c>
      <c r="N44" s="245">
        <v>132</v>
      </c>
      <c r="O44" s="245">
        <v>4</v>
      </c>
      <c r="P44" s="245">
        <v>1</v>
      </c>
      <c r="Q44" s="245">
        <v>5</v>
      </c>
      <c r="R44" s="245">
        <v>2</v>
      </c>
      <c r="S44" s="245">
        <v>40</v>
      </c>
      <c r="T44" s="245">
        <v>0</v>
      </c>
      <c r="U44" s="245">
        <v>0</v>
      </c>
      <c r="V44" s="245">
        <v>0</v>
      </c>
      <c r="W44" s="245">
        <v>0</v>
      </c>
      <c r="X44" s="245">
        <v>21</v>
      </c>
      <c r="Y44" s="240">
        <f t="shared" si="0"/>
        <v>281</v>
      </c>
    </row>
    <row r="45" spans="1:26" x14ac:dyDescent="0.3">
      <c r="A45" s="14">
        <v>44</v>
      </c>
      <c r="B45" s="15">
        <v>10</v>
      </c>
      <c r="C45" s="10">
        <v>201</v>
      </c>
      <c r="D45" s="10" t="s">
        <v>754</v>
      </c>
      <c r="E45" s="243" t="s">
        <v>755</v>
      </c>
      <c r="F45" s="10">
        <v>1166</v>
      </c>
      <c r="G45" s="15" t="s">
        <v>73</v>
      </c>
      <c r="H45" s="10" t="s">
        <v>19</v>
      </c>
      <c r="I45" s="10">
        <v>295</v>
      </c>
      <c r="J45" s="245">
        <v>11</v>
      </c>
      <c r="K45" s="245">
        <v>11</v>
      </c>
      <c r="L45" s="245">
        <v>8</v>
      </c>
      <c r="M45" s="245">
        <v>5</v>
      </c>
      <c r="N45" s="245">
        <v>58</v>
      </c>
      <c r="O45" s="245">
        <v>5</v>
      </c>
      <c r="P45" s="245">
        <v>0</v>
      </c>
      <c r="Q45" s="245">
        <v>8</v>
      </c>
      <c r="R45" s="245">
        <v>6</v>
      </c>
      <c r="S45" s="245">
        <v>54</v>
      </c>
      <c r="T45" s="245">
        <v>0</v>
      </c>
      <c r="U45" s="245">
        <v>0</v>
      </c>
      <c r="V45" s="245">
        <v>0</v>
      </c>
      <c r="W45" s="245">
        <v>0</v>
      </c>
      <c r="X45" s="245">
        <v>9</v>
      </c>
      <c r="Y45" s="240">
        <f t="shared" si="0"/>
        <v>175</v>
      </c>
    </row>
    <row r="46" spans="1:26" x14ac:dyDescent="0.3">
      <c r="A46" s="14">
        <v>45</v>
      </c>
      <c r="B46" s="15">
        <v>10</v>
      </c>
      <c r="C46" s="10">
        <v>201</v>
      </c>
      <c r="D46" s="10" t="s">
        <v>754</v>
      </c>
      <c r="E46" s="243" t="s">
        <v>337</v>
      </c>
      <c r="F46" s="10">
        <v>1167</v>
      </c>
      <c r="G46" s="15" t="s">
        <v>73</v>
      </c>
      <c r="H46" s="10" t="s">
        <v>19</v>
      </c>
      <c r="I46" s="10">
        <v>659</v>
      </c>
      <c r="J46" s="244">
        <v>15</v>
      </c>
      <c r="K46" s="244">
        <v>30</v>
      </c>
      <c r="L46" s="244">
        <v>4</v>
      </c>
      <c r="M46" s="244">
        <v>12</v>
      </c>
      <c r="N46" s="244">
        <v>15</v>
      </c>
      <c r="O46" s="244">
        <v>103</v>
      </c>
      <c r="P46" s="244">
        <v>3</v>
      </c>
      <c r="Q46" s="244">
        <v>7</v>
      </c>
      <c r="R46" s="244">
        <v>7</v>
      </c>
      <c r="S46" s="244">
        <v>29</v>
      </c>
      <c r="T46" s="244">
        <v>1</v>
      </c>
      <c r="U46" s="244">
        <v>7</v>
      </c>
      <c r="V46" s="244">
        <v>0</v>
      </c>
      <c r="W46" s="244">
        <v>2</v>
      </c>
      <c r="X46" s="244">
        <v>11</v>
      </c>
      <c r="Y46" s="240">
        <f t="shared" si="0"/>
        <v>246</v>
      </c>
    </row>
    <row r="47" spans="1:26" x14ac:dyDescent="0.3">
      <c r="A47" s="14">
        <v>46</v>
      </c>
      <c r="B47" s="15">
        <v>10</v>
      </c>
      <c r="C47" s="10">
        <v>201</v>
      </c>
      <c r="D47" s="10" t="s">
        <v>754</v>
      </c>
      <c r="E47" s="243" t="s">
        <v>756</v>
      </c>
      <c r="F47" s="10">
        <v>1167</v>
      </c>
      <c r="G47" s="15" t="s">
        <v>73</v>
      </c>
      <c r="H47" s="10" t="s">
        <v>21</v>
      </c>
      <c r="I47" s="10">
        <v>295</v>
      </c>
      <c r="J47" s="245">
        <v>3</v>
      </c>
      <c r="K47" s="245">
        <v>13</v>
      </c>
      <c r="L47" s="245">
        <v>4</v>
      </c>
      <c r="M47" s="245">
        <v>22</v>
      </c>
      <c r="N47" s="245">
        <v>4</v>
      </c>
      <c r="O47" s="245">
        <v>0</v>
      </c>
      <c r="P47" s="245">
        <v>0</v>
      </c>
      <c r="Q47" s="245">
        <v>4</v>
      </c>
      <c r="R47" s="245">
        <v>0</v>
      </c>
      <c r="S47" s="245">
        <v>62</v>
      </c>
      <c r="T47" s="245">
        <v>1</v>
      </c>
      <c r="U47" s="245">
        <v>1</v>
      </c>
      <c r="V47" s="245">
        <v>2</v>
      </c>
      <c r="W47" s="245">
        <v>0</v>
      </c>
      <c r="X47" s="245">
        <v>3</v>
      </c>
      <c r="Y47" s="240">
        <f t="shared" si="0"/>
        <v>119</v>
      </c>
    </row>
    <row r="48" spans="1:26" x14ac:dyDescent="0.3">
      <c r="A48" s="14">
        <v>47</v>
      </c>
      <c r="B48" s="15">
        <v>10</v>
      </c>
      <c r="C48" s="10">
        <v>206</v>
      </c>
      <c r="D48" s="10" t="s">
        <v>757</v>
      </c>
      <c r="E48" s="243" t="s">
        <v>757</v>
      </c>
      <c r="F48" s="10">
        <v>1177</v>
      </c>
      <c r="G48" s="15" t="s">
        <v>73</v>
      </c>
      <c r="H48" s="10" t="s">
        <v>19</v>
      </c>
      <c r="I48" s="10">
        <v>521</v>
      </c>
      <c r="J48" s="245">
        <v>6</v>
      </c>
      <c r="K48" s="245">
        <v>137</v>
      </c>
      <c r="L48" s="245">
        <v>6</v>
      </c>
      <c r="M48" s="245">
        <v>7</v>
      </c>
      <c r="N48" s="245">
        <v>140</v>
      </c>
      <c r="O48" s="245">
        <v>0</v>
      </c>
      <c r="P48" s="245">
        <v>2</v>
      </c>
      <c r="Q48" s="245">
        <v>3</v>
      </c>
      <c r="R48" s="245">
        <v>1</v>
      </c>
      <c r="S48" s="245">
        <v>31</v>
      </c>
      <c r="T48" s="245">
        <v>0</v>
      </c>
      <c r="U48" s="245">
        <v>0</v>
      </c>
      <c r="V48" s="245">
        <v>0</v>
      </c>
      <c r="W48" s="245">
        <v>0</v>
      </c>
      <c r="X48" s="245">
        <v>16</v>
      </c>
      <c r="Y48" s="240">
        <f t="shared" si="0"/>
        <v>349</v>
      </c>
    </row>
    <row r="49" spans="1:25" x14ac:dyDescent="0.3">
      <c r="A49" s="14">
        <v>48</v>
      </c>
      <c r="B49" s="15">
        <v>10</v>
      </c>
      <c r="C49" s="10">
        <v>206</v>
      </c>
      <c r="D49" s="10" t="s">
        <v>757</v>
      </c>
      <c r="E49" s="243" t="s">
        <v>757</v>
      </c>
      <c r="F49" s="10">
        <v>1177</v>
      </c>
      <c r="G49" s="15" t="s">
        <v>73</v>
      </c>
      <c r="H49" s="10" t="s">
        <v>21</v>
      </c>
      <c r="I49" s="10">
        <v>661</v>
      </c>
      <c r="J49" s="245">
        <v>11</v>
      </c>
      <c r="K49" s="245">
        <v>357</v>
      </c>
      <c r="L49" s="245">
        <v>10</v>
      </c>
      <c r="M49" s="245">
        <v>8</v>
      </c>
      <c r="N49" s="245">
        <v>104</v>
      </c>
      <c r="O49" s="245">
        <v>3</v>
      </c>
      <c r="P49" s="245">
        <v>0</v>
      </c>
      <c r="Q49" s="245">
        <v>6</v>
      </c>
      <c r="R49" s="245">
        <v>1</v>
      </c>
      <c r="S49" s="245">
        <v>32</v>
      </c>
      <c r="T49" s="245">
        <v>2</v>
      </c>
      <c r="U49" s="245">
        <v>0</v>
      </c>
      <c r="V49" s="245">
        <v>7</v>
      </c>
      <c r="W49" s="245">
        <v>1</v>
      </c>
      <c r="X49" s="245">
        <v>23</v>
      </c>
      <c r="Y49" s="240">
        <f t="shared" si="0"/>
        <v>565</v>
      </c>
    </row>
    <row r="50" spans="1:25" x14ac:dyDescent="0.3">
      <c r="A50" s="14">
        <v>49</v>
      </c>
      <c r="B50" s="15">
        <v>10</v>
      </c>
      <c r="C50" s="10">
        <v>206</v>
      </c>
      <c r="D50" s="10" t="s">
        <v>757</v>
      </c>
      <c r="E50" s="243" t="s">
        <v>758</v>
      </c>
      <c r="F50" s="10">
        <v>1178</v>
      </c>
      <c r="G50" s="15" t="s">
        <v>73</v>
      </c>
      <c r="H50" s="10" t="s">
        <v>19</v>
      </c>
      <c r="I50" s="10">
        <v>672</v>
      </c>
      <c r="J50" s="244">
        <v>12</v>
      </c>
      <c r="K50" s="244">
        <v>226</v>
      </c>
      <c r="L50" s="244">
        <v>4</v>
      </c>
      <c r="M50" s="244">
        <v>0</v>
      </c>
      <c r="N50" s="244">
        <v>181</v>
      </c>
      <c r="O50" s="244">
        <v>0</v>
      </c>
      <c r="P50" s="244">
        <v>0</v>
      </c>
      <c r="Q50" s="244">
        <v>0</v>
      </c>
      <c r="R50" s="244">
        <v>0</v>
      </c>
      <c r="S50" s="244">
        <v>22</v>
      </c>
      <c r="T50" s="244">
        <v>0</v>
      </c>
      <c r="U50" s="244">
        <v>2</v>
      </c>
      <c r="V50" s="244">
        <v>6</v>
      </c>
      <c r="W50" s="244">
        <v>0</v>
      </c>
      <c r="X50" s="244">
        <v>15</v>
      </c>
      <c r="Y50" s="240">
        <f t="shared" si="0"/>
        <v>468</v>
      </c>
    </row>
    <row r="51" spans="1:25" x14ac:dyDescent="0.3">
      <c r="A51" s="14">
        <v>50</v>
      </c>
      <c r="B51" s="15">
        <v>10</v>
      </c>
      <c r="C51" s="10">
        <v>206</v>
      </c>
      <c r="D51" s="10" t="s">
        <v>757</v>
      </c>
      <c r="E51" s="243" t="s">
        <v>758</v>
      </c>
      <c r="F51" s="10">
        <v>1178</v>
      </c>
      <c r="G51" s="15" t="s">
        <v>73</v>
      </c>
      <c r="H51" s="10" t="s">
        <v>20</v>
      </c>
      <c r="I51" s="10">
        <v>672</v>
      </c>
      <c r="J51" s="244">
        <v>10</v>
      </c>
      <c r="K51" s="244">
        <v>227</v>
      </c>
      <c r="L51" s="244">
        <v>9</v>
      </c>
      <c r="M51" s="244">
        <v>0</v>
      </c>
      <c r="N51" s="244">
        <v>153</v>
      </c>
      <c r="O51" s="244">
        <v>0</v>
      </c>
      <c r="P51" s="244">
        <v>0</v>
      </c>
      <c r="Q51" s="244">
        <v>0</v>
      </c>
      <c r="R51" s="244">
        <v>0</v>
      </c>
      <c r="S51" s="244">
        <v>28</v>
      </c>
      <c r="T51" s="244">
        <v>0</v>
      </c>
      <c r="U51" s="244">
        <v>1</v>
      </c>
      <c r="V51" s="244">
        <v>2</v>
      </c>
      <c r="W51" s="244">
        <v>0</v>
      </c>
      <c r="X51" s="244">
        <v>20</v>
      </c>
      <c r="Y51" s="240">
        <f t="shared" si="0"/>
        <v>450</v>
      </c>
    </row>
    <row r="52" spans="1:25" x14ac:dyDescent="0.3">
      <c r="A52" s="14">
        <v>51</v>
      </c>
      <c r="B52" s="15">
        <v>10</v>
      </c>
      <c r="C52" s="10">
        <v>206</v>
      </c>
      <c r="D52" s="10" t="s">
        <v>757</v>
      </c>
      <c r="E52" s="243" t="s">
        <v>759</v>
      </c>
      <c r="F52" s="10">
        <v>1178</v>
      </c>
      <c r="G52" s="15" t="s">
        <v>73</v>
      </c>
      <c r="H52" s="10" t="s">
        <v>21</v>
      </c>
      <c r="I52" s="10">
        <v>492</v>
      </c>
      <c r="J52" s="244">
        <v>6</v>
      </c>
      <c r="K52" s="244">
        <v>74</v>
      </c>
      <c r="L52" s="244">
        <v>32</v>
      </c>
      <c r="M52" s="244">
        <v>4</v>
      </c>
      <c r="N52" s="244">
        <v>145</v>
      </c>
      <c r="O52" s="244">
        <v>0</v>
      </c>
      <c r="P52" s="244">
        <v>0</v>
      </c>
      <c r="Q52" s="244">
        <v>1</v>
      </c>
      <c r="R52" s="244">
        <v>2</v>
      </c>
      <c r="S52" s="244">
        <v>9</v>
      </c>
      <c r="T52" s="244">
        <v>1</v>
      </c>
      <c r="U52" s="244">
        <v>0</v>
      </c>
      <c r="V52" s="244">
        <v>2</v>
      </c>
      <c r="W52" s="244">
        <v>0</v>
      </c>
      <c r="X52" s="244">
        <v>10</v>
      </c>
      <c r="Y52" s="240">
        <f t="shared" si="0"/>
        <v>286</v>
      </c>
    </row>
    <row r="53" spans="1:25" x14ac:dyDescent="0.3">
      <c r="A53" s="14">
        <v>52</v>
      </c>
      <c r="B53" s="15">
        <v>10</v>
      </c>
      <c r="C53" s="10">
        <v>206</v>
      </c>
      <c r="D53" s="10" t="s">
        <v>757</v>
      </c>
      <c r="E53" s="243" t="s">
        <v>760</v>
      </c>
      <c r="F53" s="10">
        <v>1179</v>
      </c>
      <c r="G53" s="15" t="s">
        <v>73</v>
      </c>
      <c r="H53" s="10" t="s">
        <v>19</v>
      </c>
      <c r="I53" s="10">
        <v>513</v>
      </c>
      <c r="J53" s="245">
        <v>9</v>
      </c>
      <c r="K53" s="245">
        <v>144</v>
      </c>
      <c r="L53" s="245">
        <v>38</v>
      </c>
      <c r="M53" s="245">
        <v>1</v>
      </c>
      <c r="N53" s="245">
        <v>144</v>
      </c>
      <c r="O53" s="245">
        <v>1</v>
      </c>
      <c r="P53" s="245">
        <v>0</v>
      </c>
      <c r="Q53" s="245">
        <v>0</v>
      </c>
      <c r="R53" s="245">
        <v>0</v>
      </c>
      <c r="S53" s="245">
        <v>21</v>
      </c>
      <c r="T53" s="245">
        <v>0</v>
      </c>
      <c r="U53" s="245">
        <v>1</v>
      </c>
      <c r="V53" s="245">
        <v>3</v>
      </c>
      <c r="W53" s="245">
        <v>0</v>
      </c>
      <c r="X53" s="245">
        <v>13</v>
      </c>
      <c r="Y53" s="240">
        <f t="shared" si="0"/>
        <v>375</v>
      </c>
    </row>
    <row r="54" spans="1:25" x14ac:dyDescent="0.3">
      <c r="A54" s="14">
        <v>53</v>
      </c>
      <c r="B54" s="15">
        <v>10</v>
      </c>
      <c r="C54" s="10">
        <v>206</v>
      </c>
      <c r="D54" s="10" t="s">
        <v>757</v>
      </c>
      <c r="E54" s="243" t="s">
        <v>760</v>
      </c>
      <c r="F54" s="10">
        <v>1179</v>
      </c>
      <c r="G54" s="15" t="s">
        <v>73</v>
      </c>
      <c r="H54" s="10" t="s">
        <v>20</v>
      </c>
      <c r="I54" s="10">
        <v>513</v>
      </c>
      <c r="J54" s="244">
        <v>13</v>
      </c>
      <c r="K54" s="244">
        <v>136</v>
      </c>
      <c r="L54" s="244">
        <v>26</v>
      </c>
      <c r="M54" s="244">
        <v>3</v>
      </c>
      <c r="N54" s="244">
        <v>167</v>
      </c>
      <c r="O54" s="244">
        <v>4</v>
      </c>
      <c r="P54" s="244">
        <v>0</v>
      </c>
      <c r="Q54" s="244">
        <v>2</v>
      </c>
      <c r="R54" s="244">
        <v>0</v>
      </c>
      <c r="S54" s="244">
        <v>9</v>
      </c>
      <c r="T54" s="244">
        <v>0</v>
      </c>
      <c r="U54" s="244">
        <v>0</v>
      </c>
      <c r="V54" s="244">
        <v>0</v>
      </c>
      <c r="W54" s="244">
        <v>0</v>
      </c>
      <c r="X54" s="244">
        <v>15</v>
      </c>
      <c r="Y54" s="240">
        <f t="shared" si="0"/>
        <v>375</v>
      </c>
    </row>
    <row r="55" spans="1:25" x14ac:dyDescent="0.3">
      <c r="A55" s="14">
        <v>54</v>
      </c>
      <c r="B55" s="15">
        <v>10</v>
      </c>
      <c r="C55" s="10">
        <v>206</v>
      </c>
      <c r="D55" s="10" t="s">
        <v>757</v>
      </c>
      <c r="E55" s="243" t="s">
        <v>760</v>
      </c>
      <c r="F55" s="10">
        <v>1179</v>
      </c>
      <c r="G55" s="15" t="s">
        <v>73</v>
      </c>
      <c r="H55" s="10" t="s">
        <v>22</v>
      </c>
      <c r="I55" s="10">
        <v>513</v>
      </c>
      <c r="J55" s="245">
        <v>4</v>
      </c>
      <c r="K55" s="245">
        <v>149</v>
      </c>
      <c r="L55" s="245">
        <v>40</v>
      </c>
      <c r="M55" s="245">
        <v>4</v>
      </c>
      <c r="N55" s="245">
        <v>166</v>
      </c>
      <c r="O55" s="245">
        <v>0</v>
      </c>
      <c r="P55" s="245">
        <v>0</v>
      </c>
      <c r="Q55" s="245">
        <v>0</v>
      </c>
      <c r="R55" s="245">
        <v>1</v>
      </c>
      <c r="S55" s="245">
        <v>9</v>
      </c>
      <c r="T55" s="245">
        <v>1</v>
      </c>
      <c r="U55" s="245">
        <v>0</v>
      </c>
      <c r="V55" s="245">
        <v>0</v>
      </c>
      <c r="W55" s="245">
        <v>0</v>
      </c>
      <c r="X55" s="245">
        <v>12</v>
      </c>
      <c r="Y55" s="240">
        <f t="shared" si="0"/>
        <v>386</v>
      </c>
    </row>
    <row r="56" spans="1:25" x14ac:dyDescent="0.3">
      <c r="A56" s="14">
        <v>55</v>
      </c>
      <c r="B56" s="15">
        <v>10</v>
      </c>
      <c r="C56" s="10">
        <v>206</v>
      </c>
      <c r="D56" s="10" t="s">
        <v>757</v>
      </c>
      <c r="E56" s="243" t="s">
        <v>761</v>
      </c>
      <c r="F56" s="10">
        <v>1180</v>
      </c>
      <c r="G56" s="15" t="s">
        <v>73</v>
      </c>
      <c r="H56" s="10" t="s">
        <v>19</v>
      </c>
      <c r="I56" s="10">
        <v>513</v>
      </c>
      <c r="J56" s="245">
        <v>3</v>
      </c>
      <c r="K56" s="245">
        <v>77</v>
      </c>
      <c r="L56" s="245">
        <v>6</v>
      </c>
      <c r="M56" s="245">
        <v>1</v>
      </c>
      <c r="N56" s="245">
        <v>213</v>
      </c>
      <c r="O56" s="245">
        <v>0</v>
      </c>
      <c r="P56" s="245">
        <v>0</v>
      </c>
      <c r="Q56" s="245">
        <v>1</v>
      </c>
      <c r="R56" s="245">
        <v>2</v>
      </c>
      <c r="S56" s="245">
        <v>20</v>
      </c>
      <c r="T56" s="245">
        <v>1</v>
      </c>
      <c r="U56" s="245">
        <v>0</v>
      </c>
      <c r="V56" s="245">
        <v>0</v>
      </c>
      <c r="W56" s="245">
        <v>1</v>
      </c>
      <c r="X56" s="245">
        <v>16</v>
      </c>
      <c r="Y56" s="240">
        <f t="shared" si="0"/>
        <v>341</v>
      </c>
    </row>
    <row r="57" spans="1:25" x14ac:dyDescent="0.3">
      <c r="A57" s="14">
        <v>56</v>
      </c>
      <c r="B57" s="15">
        <v>10</v>
      </c>
      <c r="C57" s="10">
        <v>206</v>
      </c>
      <c r="D57" s="10" t="s">
        <v>757</v>
      </c>
      <c r="E57" s="243" t="s">
        <v>761</v>
      </c>
      <c r="F57" s="10">
        <v>1180</v>
      </c>
      <c r="G57" s="15" t="s">
        <v>73</v>
      </c>
      <c r="H57" s="10" t="s">
        <v>20</v>
      </c>
      <c r="I57" s="10">
        <v>513</v>
      </c>
      <c r="J57" s="245">
        <v>2</v>
      </c>
      <c r="K57" s="245">
        <v>58</v>
      </c>
      <c r="L57" s="245">
        <v>3</v>
      </c>
      <c r="M57" s="245">
        <v>1</v>
      </c>
      <c r="N57" s="245">
        <v>230</v>
      </c>
      <c r="O57" s="245">
        <v>1</v>
      </c>
      <c r="P57" s="245">
        <v>0</v>
      </c>
      <c r="Q57" s="245">
        <v>0</v>
      </c>
      <c r="R57" s="245">
        <v>0</v>
      </c>
      <c r="S57" s="245">
        <v>12</v>
      </c>
      <c r="T57" s="245">
        <v>0</v>
      </c>
      <c r="U57" s="245">
        <v>1</v>
      </c>
      <c r="V57" s="245">
        <v>1</v>
      </c>
      <c r="W57" s="245">
        <v>0</v>
      </c>
      <c r="X57" s="245">
        <v>18</v>
      </c>
      <c r="Y57" s="240">
        <f t="shared" si="0"/>
        <v>327</v>
      </c>
    </row>
    <row r="58" spans="1:25" x14ac:dyDescent="0.3">
      <c r="A58" s="14">
        <v>57</v>
      </c>
      <c r="B58" s="15">
        <v>10</v>
      </c>
      <c r="C58" s="10">
        <v>206</v>
      </c>
      <c r="D58" s="10" t="s">
        <v>757</v>
      </c>
      <c r="E58" s="243" t="s">
        <v>762</v>
      </c>
      <c r="F58" s="10">
        <v>1181</v>
      </c>
      <c r="G58" s="15" t="s">
        <v>73</v>
      </c>
      <c r="H58" s="10" t="s">
        <v>19</v>
      </c>
      <c r="I58" s="10">
        <v>441</v>
      </c>
      <c r="J58" s="244">
        <v>6</v>
      </c>
      <c r="K58" s="244">
        <v>98</v>
      </c>
      <c r="L58" s="244">
        <v>12</v>
      </c>
      <c r="M58" s="244">
        <v>1</v>
      </c>
      <c r="N58" s="244">
        <v>56</v>
      </c>
      <c r="O58" s="244">
        <v>1</v>
      </c>
      <c r="P58" s="244">
        <v>0</v>
      </c>
      <c r="Q58" s="244">
        <v>1</v>
      </c>
      <c r="R58" s="244">
        <v>0</v>
      </c>
      <c r="S58" s="244">
        <v>12</v>
      </c>
      <c r="T58" s="244">
        <v>0</v>
      </c>
      <c r="U58" s="244">
        <v>0</v>
      </c>
      <c r="V58" s="244">
        <v>1</v>
      </c>
      <c r="W58" s="244">
        <v>0</v>
      </c>
      <c r="X58" s="244">
        <v>4</v>
      </c>
      <c r="Y58" s="240">
        <f t="shared" si="0"/>
        <v>192</v>
      </c>
    </row>
    <row r="59" spans="1:25" x14ac:dyDescent="0.3">
      <c r="A59" s="14">
        <v>58</v>
      </c>
      <c r="B59" s="15">
        <v>10</v>
      </c>
      <c r="C59" s="10">
        <v>206</v>
      </c>
      <c r="D59" s="10" t="s">
        <v>757</v>
      </c>
      <c r="E59" s="243" t="s">
        <v>762</v>
      </c>
      <c r="F59" s="10">
        <v>1181</v>
      </c>
      <c r="G59" s="15" t="s">
        <v>73</v>
      </c>
      <c r="H59" s="10" t="s">
        <v>20</v>
      </c>
      <c r="I59" s="10">
        <v>441</v>
      </c>
      <c r="J59" s="244">
        <v>9</v>
      </c>
      <c r="K59" s="244">
        <v>112</v>
      </c>
      <c r="L59" s="244">
        <v>8</v>
      </c>
      <c r="M59" s="244">
        <v>3</v>
      </c>
      <c r="N59" s="244">
        <v>33</v>
      </c>
      <c r="O59" s="244">
        <v>0</v>
      </c>
      <c r="P59" s="244">
        <v>1</v>
      </c>
      <c r="Q59" s="244">
        <v>0</v>
      </c>
      <c r="R59" s="244">
        <v>0</v>
      </c>
      <c r="S59" s="244">
        <v>22</v>
      </c>
      <c r="T59" s="244">
        <v>0</v>
      </c>
      <c r="U59" s="244">
        <v>0</v>
      </c>
      <c r="V59" s="244">
        <v>1</v>
      </c>
      <c r="W59" s="244">
        <v>0</v>
      </c>
      <c r="X59" s="244">
        <v>7</v>
      </c>
      <c r="Y59" s="240">
        <f t="shared" si="0"/>
        <v>196</v>
      </c>
    </row>
    <row r="60" spans="1:25" x14ac:dyDescent="0.3">
      <c r="A60" s="14">
        <v>59</v>
      </c>
      <c r="B60" s="15">
        <v>10</v>
      </c>
      <c r="C60" s="10">
        <v>206</v>
      </c>
      <c r="D60" s="10" t="s">
        <v>757</v>
      </c>
      <c r="E60" s="243" t="s">
        <v>763</v>
      </c>
      <c r="F60" s="10">
        <v>1182</v>
      </c>
      <c r="G60" s="15" t="s">
        <v>73</v>
      </c>
      <c r="H60" s="10" t="s">
        <v>19</v>
      </c>
      <c r="I60" s="10">
        <v>719</v>
      </c>
      <c r="J60" s="245">
        <v>4</v>
      </c>
      <c r="K60" s="245">
        <v>139</v>
      </c>
      <c r="L60" s="245">
        <v>12</v>
      </c>
      <c r="M60" s="245">
        <v>5</v>
      </c>
      <c r="N60" s="245">
        <v>259</v>
      </c>
      <c r="O60" s="245">
        <v>1</v>
      </c>
      <c r="P60" s="245">
        <v>0</v>
      </c>
      <c r="Q60" s="245">
        <v>2</v>
      </c>
      <c r="R60" s="245">
        <v>1</v>
      </c>
      <c r="S60" s="245">
        <v>70</v>
      </c>
      <c r="T60" s="245">
        <v>1</v>
      </c>
      <c r="U60" s="245">
        <v>2</v>
      </c>
      <c r="V60" s="245">
        <v>0</v>
      </c>
      <c r="W60" s="245">
        <v>0</v>
      </c>
      <c r="X60" s="245">
        <v>9</v>
      </c>
      <c r="Y60" s="240">
        <f t="shared" si="0"/>
        <v>505</v>
      </c>
    </row>
    <row r="61" spans="1:25" x14ac:dyDescent="0.3">
      <c r="A61" s="14">
        <v>60</v>
      </c>
      <c r="B61" s="15">
        <v>10</v>
      </c>
      <c r="C61" s="10">
        <v>206</v>
      </c>
      <c r="D61" s="10" t="s">
        <v>757</v>
      </c>
      <c r="E61" s="243" t="s">
        <v>763</v>
      </c>
      <c r="F61" s="10">
        <v>1182</v>
      </c>
      <c r="G61" s="15" t="s">
        <v>73</v>
      </c>
      <c r="H61" s="10" t="s">
        <v>20</v>
      </c>
      <c r="I61" s="10">
        <v>719</v>
      </c>
      <c r="J61" s="245">
        <v>3</v>
      </c>
      <c r="K61" s="245">
        <v>116</v>
      </c>
      <c r="L61" s="245">
        <v>9</v>
      </c>
      <c r="M61" s="245">
        <v>4</v>
      </c>
      <c r="N61" s="245">
        <v>274</v>
      </c>
      <c r="O61" s="245">
        <v>1</v>
      </c>
      <c r="P61" s="245">
        <v>1</v>
      </c>
      <c r="Q61" s="245">
        <v>4</v>
      </c>
      <c r="R61" s="245">
        <v>0</v>
      </c>
      <c r="S61" s="245">
        <v>54</v>
      </c>
      <c r="T61" s="245">
        <v>0</v>
      </c>
      <c r="U61" s="245">
        <v>0</v>
      </c>
      <c r="V61" s="245">
        <v>0</v>
      </c>
      <c r="W61" s="245">
        <v>0</v>
      </c>
      <c r="X61" s="245">
        <v>14</v>
      </c>
      <c r="Y61" s="240">
        <f t="shared" si="0"/>
        <v>480</v>
      </c>
    </row>
    <row r="62" spans="1:25" x14ac:dyDescent="0.3">
      <c r="A62" s="14">
        <v>61</v>
      </c>
      <c r="B62" s="15">
        <v>10</v>
      </c>
      <c r="C62" s="10">
        <v>206</v>
      </c>
      <c r="D62" s="10" t="s">
        <v>757</v>
      </c>
      <c r="E62" s="243" t="s">
        <v>764</v>
      </c>
      <c r="F62" s="10">
        <v>1182</v>
      </c>
      <c r="G62" s="15" t="s">
        <v>73</v>
      </c>
      <c r="H62" s="10" t="s">
        <v>21</v>
      </c>
      <c r="I62" s="10">
        <v>405</v>
      </c>
      <c r="J62" s="244">
        <v>11</v>
      </c>
      <c r="K62" s="244">
        <v>116</v>
      </c>
      <c r="L62" s="244">
        <v>38</v>
      </c>
      <c r="M62" s="244">
        <v>6</v>
      </c>
      <c r="N62" s="244">
        <v>35</v>
      </c>
      <c r="O62" s="244">
        <v>0</v>
      </c>
      <c r="P62" s="244">
        <v>1</v>
      </c>
      <c r="Q62" s="244">
        <v>0</v>
      </c>
      <c r="R62" s="244">
        <v>1</v>
      </c>
      <c r="S62" s="244">
        <v>8</v>
      </c>
      <c r="T62" s="244">
        <v>0</v>
      </c>
      <c r="U62" s="244">
        <v>0</v>
      </c>
      <c r="V62" s="244">
        <v>2</v>
      </c>
      <c r="W62" s="244">
        <v>0</v>
      </c>
      <c r="X62" s="244">
        <v>24</v>
      </c>
      <c r="Y62" s="240">
        <f t="shared" si="0"/>
        <v>242</v>
      </c>
    </row>
    <row r="63" spans="1:25" x14ac:dyDescent="0.3">
      <c r="A63" s="14">
        <v>62</v>
      </c>
      <c r="B63" s="15">
        <v>10</v>
      </c>
      <c r="C63" s="10">
        <v>206</v>
      </c>
      <c r="D63" s="10" t="s">
        <v>757</v>
      </c>
      <c r="E63" s="243" t="s">
        <v>764</v>
      </c>
      <c r="F63" s="10">
        <v>1182</v>
      </c>
      <c r="G63" s="15" t="s">
        <v>73</v>
      </c>
      <c r="H63" s="10" t="s">
        <v>36</v>
      </c>
      <c r="I63" s="10">
        <v>405</v>
      </c>
      <c r="J63" s="244">
        <v>7</v>
      </c>
      <c r="K63" s="244">
        <v>130</v>
      </c>
      <c r="L63" s="244">
        <v>30</v>
      </c>
      <c r="M63" s="244">
        <v>9</v>
      </c>
      <c r="N63" s="244">
        <v>44</v>
      </c>
      <c r="O63" s="244">
        <v>1</v>
      </c>
      <c r="P63" s="244">
        <v>0</v>
      </c>
      <c r="Q63" s="244">
        <v>3</v>
      </c>
      <c r="R63" s="244">
        <v>0</v>
      </c>
      <c r="S63" s="244">
        <v>21</v>
      </c>
      <c r="T63" s="244">
        <v>0</v>
      </c>
      <c r="U63" s="244">
        <v>0</v>
      </c>
      <c r="V63" s="244">
        <v>0</v>
      </c>
      <c r="W63" s="244">
        <v>0</v>
      </c>
      <c r="X63" s="244">
        <v>38</v>
      </c>
      <c r="Y63" s="240">
        <f t="shared" si="0"/>
        <v>283</v>
      </c>
    </row>
    <row r="64" spans="1:25" x14ac:dyDescent="0.3">
      <c r="A64" s="14">
        <v>63</v>
      </c>
      <c r="B64" s="15">
        <v>10</v>
      </c>
      <c r="C64" s="10">
        <v>206</v>
      </c>
      <c r="D64" s="10" t="s">
        <v>757</v>
      </c>
      <c r="E64" s="243" t="s">
        <v>765</v>
      </c>
      <c r="F64" s="10">
        <v>1183</v>
      </c>
      <c r="G64" s="15" t="s">
        <v>73</v>
      </c>
      <c r="H64" s="10" t="s">
        <v>19</v>
      </c>
      <c r="I64" s="10">
        <v>640</v>
      </c>
      <c r="J64" s="245">
        <v>5</v>
      </c>
      <c r="K64" s="245">
        <v>245</v>
      </c>
      <c r="L64" s="245">
        <v>27</v>
      </c>
      <c r="M64" s="245">
        <v>7</v>
      </c>
      <c r="N64" s="245">
        <v>190</v>
      </c>
      <c r="O64" s="245">
        <v>2</v>
      </c>
      <c r="P64" s="245">
        <v>2</v>
      </c>
      <c r="Q64" s="245">
        <v>3</v>
      </c>
      <c r="R64" s="245">
        <v>1</v>
      </c>
      <c r="S64" s="245">
        <v>16</v>
      </c>
      <c r="T64" s="245">
        <v>0</v>
      </c>
      <c r="U64" s="245">
        <v>1</v>
      </c>
      <c r="V64" s="245">
        <v>1</v>
      </c>
      <c r="W64" s="245">
        <v>0</v>
      </c>
      <c r="X64" s="245">
        <v>22</v>
      </c>
      <c r="Y64" s="240">
        <f t="shared" si="0"/>
        <v>522</v>
      </c>
    </row>
    <row r="65" spans="1:25" x14ac:dyDescent="0.3">
      <c r="A65" s="14">
        <v>64</v>
      </c>
      <c r="B65" s="15">
        <v>10</v>
      </c>
      <c r="C65" s="10">
        <v>206</v>
      </c>
      <c r="D65" s="10" t="s">
        <v>757</v>
      </c>
      <c r="E65" s="243" t="s">
        <v>765</v>
      </c>
      <c r="F65" s="10">
        <v>1183</v>
      </c>
      <c r="G65" s="15" t="s">
        <v>73</v>
      </c>
      <c r="H65" s="10" t="s">
        <v>20</v>
      </c>
      <c r="I65" s="10">
        <v>639</v>
      </c>
      <c r="J65" s="245">
        <v>12</v>
      </c>
      <c r="K65" s="245">
        <v>209</v>
      </c>
      <c r="L65" s="245">
        <v>20</v>
      </c>
      <c r="M65" s="245">
        <v>6</v>
      </c>
      <c r="N65" s="245">
        <v>229</v>
      </c>
      <c r="O65" s="245">
        <v>2</v>
      </c>
      <c r="P65" s="245">
        <v>2</v>
      </c>
      <c r="Q65" s="245">
        <v>4</v>
      </c>
      <c r="R65" s="245">
        <v>0</v>
      </c>
      <c r="S65" s="245">
        <v>15</v>
      </c>
      <c r="T65" s="245">
        <v>1</v>
      </c>
      <c r="U65" s="245">
        <v>0</v>
      </c>
      <c r="V65" s="245">
        <v>2</v>
      </c>
      <c r="W65" s="245">
        <v>0</v>
      </c>
      <c r="X65" s="245">
        <v>23</v>
      </c>
      <c r="Y65" s="240">
        <f t="shared" si="0"/>
        <v>525</v>
      </c>
    </row>
    <row r="66" spans="1:25" x14ac:dyDescent="0.3">
      <c r="A66" s="14">
        <v>65</v>
      </c>
      <c r="B66" s="15">
        <v>10</v>
      </c>
      <c r="C66" s="10">
        <v>206</v>
      </c>
      <c r="D66" s="10" t="s">
        <v>757</v>
      </c>
      <c r="E66" s="243" t="s">
        <v>765</v>
      </c>
      <c r="F66" s="10">
        <v>1183</v>
      </c>
      <c r="G66" s="15" t="s">
        <v>73</v>
      </c>
      <c r="H66" s="10" t="s">
        <v>22</v>
      </c>
      <c r="I66" s="10">
        <v>639</v>
      </c>
      <c r="J66" s="245">
        <v>8</v>
      </c>
      <c r="K66" s="245">
        <v>257</v>
      </c>
      <c r="L66" s="245">
        <v>21</v>
      </c>
      <c r="M66" s="245">
        <v>0</v>
      </c>
      <c r="N66" s="245">
        <v>198</v>
      </c>
      <c r="O66" s="245">
        <v>2</v>
      </c>
      <c r="P66" s="245">
        <v>0</v>
      </c>
      <c r="Q66" s="245">
        <v>2</v>
      </c>
      <c r="R66" s="245">
        <v>1</v>
      </c>
      <c r="S66" s="245">
        <v>21</v>
      </c>
      <c r="T66" s="245">
        <v>1</v>
      </c>
      <c r="U66" s="245">
        <v>2</v>
      </c>
      <c r="V66" s="245">
        <v>1</v>
      </c>
      <c r="W66" s="245">
        <v>0</v>
      </c>
      <c r="X66" s="245">
        <v>18</v>
      </c>
      <c r="Y66" s="240">
        <f t="shared" si="0"/>
        <v>532</v>
      </c>
    </row>
    <row r="67" spans="1:25" x14ac:dyDescent="0.3">
      <c r="A67" s="14">
        <v>66</v>
      </c>
      <c r="B67" s="15">
        <v>10</v>
      </c>
      <c r="C67" s="10">
        <v>206</v>
      </c>
      <c r="D67" s="10" t="s">
        <v>757</v>
      </c>
      <c r="E67" s="243" t="s">
        <v>766</v>
      </c>
      <c r="F67" s="10">
        <v>1183</v>
      </c>
      <c r="G67" s="15" t="s">
        <v>73</v>
      </c>
      <c r="H67" s="10" t="s">
        <v>21</v>
      </c>
      <c r="I67" s="10">
        <v>153</v>
      </c>
      <c r="J67" s="244">
        <v>0</v>
      </c>
      <c r="K67" s="244">
        <v>47</v>
      </c>
      <c r="L67" s="244">
        <v>2</v>
      </c>
      <c r="M67" s="244">
        <v>0</v>
      </c>
      <c r="N67" s="244">
        <v>54</v>
      </c>
      <c r="O67" s="244">
        <v>0</v>
      </c>
      <c r="P67" s="244">
        <v>0</v>
      </c>
      <c r="Q67" s="244">
        <v>1</v>
      </c>
      <c r="R67" s="244">
        <v>0</v>
      </c>
      <c r="S67" s="244">
        <v>0</v>
      </c>
      <c r="T67" s="244">
        <v>0</v>
      </c>
      <c r="U67" s="244">
        <v>1</v>
      </c>
      <c r="V67" s="244">
        <v>1</v>
      </c>
      <c r="W67" s="244">
        <v>0</v>
      </c>
      <c r="X67" s="244">
        <v>4</v>
      </c>
      <c r="Y67" s="240">
        <f t="shared" ref="Y67:Y130" si="1">SUM(J67:X67)</f>
        <v>110</v>
      </c>
    </row>
    <row r="68" spans="1:25" x14ac:dyDescent="0.3">
      <c r="A68" s="14">
        <v>67</v>
      </c>
      <c r="B68" s="15">
        <v>10</v>
      </c>
      <c r="C68" s="10">
        <v>207</v>
      </c>
      <c r="D68" s="10" t="s">
        <v>700</v>
      </c>
      <c r="E68" s="243" t="s">
        <v>767</v>
      </c>
      <c r="F68" s="10">
        <v>1184</v>
      </c>
      <c r="G68" s="15" t="s">
        <v>73</v>
      </c>
      <c r="H68" s="10" t="s">
        <v>19</v>
      </c>
      <c r="I68" s="10">
        <v>586</v>
      </c>
      <c r="J68" s="245">
        <v>33</v>
      </c>
      <c r="K68" s="245">
        <v>87</v>
      </c>
      <c r="L68" s="245">
        <v>60</v>
      </c>
      <c r="M68" s="245">
        <v>14</v>
      </c>
      <c r="N68" s="245">
        <v>73</v>
      </c>
      <c r="O68" s="245">
        <v>3</v>
      </c>
      <c r="P68" s="245">
        <v>5</v>
      </c>
      <c r="Q68" s="245">
        <v>9</v>
      </c>
      <c r="R68" s="245">
        <v>0</v>
      </c>
      <c r="S68" s="245">
        <v>34</v>
      </c>
      <c r="T68" s="245">
        <v>1</v>
      </c>
      <c r="U68" s="245">
        <v>1</v>
      </c>
      <c r="V68" s="245">
        <v>3</v>
      </c>
      <c r="W68" s="245">
        <v>0</v>
      </c>
      <c r="X68" s="245">
        <v>30</v>
      </c>
      <c r="Y68" s="240">
        <f t="shared" si="1"/>
        <v>353</v>
      </c>
    </row>
    <row r="69" spans="1:25" x14ac:dyDescent="0.3">
      <c r="A69" s="14">
        <v>68</v>
      </c>
      <c r="B69" s="15">
        <v>10</v>
      </c>
      <c r="C69" s="10">
        <v>207</v>
      </c>
      <c r="D69" s="10" t="s">
        <v>700</v>
      </c>
      <c r="E69" s="243" t="s">
        <v>767</v>
      </c>
      <c r="F69" s="10">
        <v>1184</v>
      </c>
      <c r="G69" s="15" t="s">
        <v>73</v>
      </c>
      <c r="H69" s="10" t="s">
        <v>20</v>
      </c>
      <c r="I69" s="10">
        <v>586</v>
      </c>
      <c r="J69" s="245">
        <v>29</v>
      </c>
      <c r="K69" s="245">
        <v>85</v>
      </c>
      <c r="L69" s="245">
        <v>44</v>
      </c>
      <c r="M69" s="245">
        <v>4</v>
      </c>
      <c r="N69" s="245">
        <v>68</v>
      </c>
      <c r="O69" s="245">
        <v>2</v>
      </c>
      <c r="P69" s="245">
        <v>3</v>
      </c>
      <c r="Q69" s="245">
        <v>5</v>
      </c>
      <c r="R69" s="245">
        <v>2</v>
      </c>
      <c r="S69" s="245">
        <v>23</v>
      </c>
      <c r="T69" s="245">
        <v>0</v>
      </c>
      <c r="U69" s="245">
        <v>2</v>
      </c>
      <c r="V69" s="245">
        <v>1</v>
      </c>
      <c r="W69" s="245">
        <v>0</v>
      </c>
      <c r="X69" s="245">
        <v>44</v>
      </c>
      <c r="Y69" s="240">
        <f t="shared" si="1"/>
        <v>312</v>
      </c>
    </row>
    <row r="70" spans="1:25" x14ac:dyDescent="0.3">
      <c r="A70" s="14">
        <v>69</v>
      </c>
      <c r="B70" s="15">
        <v>10</v>
      </c>
      <c r="C70" s="10">
        <v>207</v>
      </c>
      <c r="D70" s="10" t="s">
        <v>700</v>
      </c>
      <c r="E70" s="243" t="s">
        <v>768</v>
      </c>
      <c r="F70" s="10">
        <v>1184</v>
      </c>
      <c r="G70" s="15" t="s">
        <v>73</v>
      </c>
      <c r="H70" s="10" t="s">
        <v>21</v>
      </c>
      <c r="I70" s="10">
        <v>417</v>
      </c>
      <c r="J70" s="245">
        <v>31</v>
      </c>
      <c r="K70" s="245">
        <v>10</v>
      </c>
      <c r="L70" s="245">
        <v>11</v>
      </c>
      <c r="M70" s="245">
        <v>0</v>
      </c>
      <c r="N70" s="245">
        <v>164</v>
      </c>
      <c r="O70" s="245">
        <v>0</v>
      </c>
      <c r="P70" s="245">
        <v>0</v>
      </c>
      <c r="Q70" s="245">
        <v>2</v>
      </c>
      <c r="R70" s="245">
        <v>0</v>
      </c>
      <c r="S70" s="245">
        <v>4</v>
      </c>
      <c r="T70" s="245">
        <v>0</v>
      </c>
      <c r="U70" s="245">
        <v>1</v>
      </c>
      <c r="V70" s="245">
        <v>1</v>
      </c>
      <c r="W70" s="245">
        <v>0</v>
      </c>
      <c r="X70" s="245">
        <v>13</v>
      </c>
      <c r="Y70" s="240">
        <f t="shared" si="1"/>
        <v>237</v>
      </c>
    </row>
    <row r="71" spans="1:25" x14ac:dyDescent="0.3">
      <c r="A71" s="14">
        <v>70</v>
      </c>
      <c r="B71" s="15">
        <v>10</v>
      </c>
      <c r="C71" s="10">
        <v>207</v>
      </c>
      <c r="D71" s="10" t="s">
        <v>700</v>
      </c>
      <c r="E71" s="243" t="s">
        <v>769</v>
      </c>
      <c r="F71" s="10">
        <v>1185</v>
      </c>
      <c r="G71" s="15" t="s">
        <v>73</v>
      </c>
      <c r="H71" s="10" t="s">
        <v>19</v>
      </c>
      <c r="I71" s="10">
        <v>541</v>
      </c>
      <c r="J71" s="245">
        <v>6</v>
      </c>
      <c r="K71" s="245">
        <v>79</v>
      </c>
      <c r="L71" s="245">
        <v>11</v>
      </c>
      <c r="M71" s="245">
        <v>7</v>
      </c>
      <c r="N71" s="245">
        <v>18</v>
      </c>
      <c r="O71" s="245">
        <v>0</v>
      </c>
      <c r="P71" s="245">
        <v>0</v>
      </c>
      <c r="Q71" s="245">
        <v>4</v>
      </c>
      <c r="R71" s="245">
        <v>1</v>
      </c>
      <c r="S71" s="245">
        <v>24</v>
      </c>
      <c r="T71" s="245">
        <v>0</v>
      </c>
      <c r="U71" s="245">
        <v>0</v>
      </c>
      <c r="V71" s="245">
        <v>0</v>
      </c>
      <c r="W71" s="245">
        <v>0</v>
      </c>
      <c r="X71" s="245">
        <v>11</v>
      </c>
      <c r="Y71" s="240">
        <f t="shared" si="1"/>
        <v>161</v>
      </c>
    </row>
    <row r="72" spans="1:25" x14ac:dyDescent="0.3">
      <c r="A72" s="14">
        <v>71</v>
      </c>
      <c r="B72" s="15">
        <v>10</v>
      </c>
      <c r="C72" s="10">
        <v>207</v>
      </c>
      <c r="D72" s="10" t="s">
        <v>700</v>
      </c>
      <c r="E72" s="243" t="s">
        <v>769</v>
      </c>
      <c r="F72" s="10">
        <v>1185</v>
      </c>
      <c r="G72" s="15" t="s">
        <v>73</v>
      </c>
      <c r="H72" s="10" t="s">
        <v>20</v>
      </c>
      <c r="I72" s="10">
        <v>541</v>
      </c>
      <c r="J72" s="245">
        <v>19</v>
      </c>
      <c r="K72" s="245">
        <v>68</v>
      </c>
      <c r="L72" s="245">
        <v>20</v>
      </c>
      <c r="M72" s="245">
        <v>13</v>
      </c>
      <c r="N72" s="245">
        <v>26</v>
      </c>
      <c r="O72" s="245">
        <v>1</v>
      </c>
      <c r="P72" s="245">
        <v>1</v>
      </c>
      <c r="Q72" s="245">
        <v>4</v>
      </c>
      <c r="R72" s="245">
        <v>1</v>
      </c>
      <c r="S72" s="245">
        <v>41</v>
      </c>
      <c r="T72" s="245">
        <v>1</v>
      </c>
      <c r="U72" s="245">
        <v>2</v>
      </c>
      <c r="V72" s="245">
        <v>3</v>
      </c>
      <c r="W72" s="245">
        <v>0</v>
      </c>
      <c r="X72" s="245">
        <v>10</v>
      </c>
      <c r="Y72" s="240">
        <f t="shared" si="1"/>
        <v>210</v>
      </c>
    </row>
    <row r="73" spans="1:25" x14ac:dyDescent="0.3">
      <c r="A73" s="14">
        <v>72</v>
      </c>
      <c r="B73" s="15">
        <v>10</v>
      </c>
      <c r="C73" s="10">
        <v>207</v>
      </c>
      <c r="D73" s="10" t="s">
        <v>700</v>
      </c>
      <c r="E73" s="243" t="s">
        <v>769</v>
      </c>
      <c r="F73" s="10">
        <v>1185</v>
      </c>
      <c r="G73" s="15" t="s">
        <v>73</v>
      </c>
      <c r="H73" s="10" t="s">
        <v>22</v>
      </c>
      <c r="I73" s="10">
        <v>541</v>
      </c>
      <c r="J73" s="245">
        <v>16</v>
      </c>
      <c r="K73" s="245">
        <v>75</v>
      </c>
      <c r="L73" s="245">
        <v>17</v>
      </c>
      <c r="M73" s="245">
        <v>4</v>
      </c>
      <c r="N73" s="245">
        <v>41</v>
      </c>
      <c r="O73" s="245">
        <v>1</v>
      </c>
      <c r="P73" s="245">
        <v>0</v>
      </c>
      <c r="Q73" s="245">
        <v>3</v>
      </c>
      <c r="R73" s="245">
        <v>1</v>
      </c>
      <c r="S73" s="245">
        <v>32</v>
      </c>
      <c r="T73" s="245">
        <v>0</v>
      </c>
      <c r="U73" s="245">
        <v>0</v>
      </c>
      <c r="V73" s="245">
        <v>3</v>
      </c>
      <c r="W73" s="245">
        <v>0</v>
      </c>
      <c r="X73" s="245">
        <v>7</v>
      </c>
      <c r="Y73" s="240">
        <f t="shared" si="1"/>
        <v>200</v>
      </c>
    </row>
    <row r="74" spans="1:25" x14ac:dyDescent="0.3">
      <c r="A74" s="14">
        <v>73</v>
      </c>
      <c r="B74" s="15">
        <v>10</v>
      </c>
      <c r="C74" s="10">
        <v>207</v>
      </c>
      <c r="D74" s="10" t="s">
        <v>700</v>
      </c>
      <c r="E74" s="243" t="s">
        <v>770</v>
      </c>
      <c r="F74" s="10">
        <v>1186</v>
      </c>
      <c r="G74" s="15" t="s">
        <v>73</v>
      </c>
      <c r="H74" s="10" t="s">
        <v>19</v>
      </c>
      <c r="I74" s="10">
        <v>544</v>
      </c>
      <c r="J74" s="245">
        <v>16</v>
      </c>
      <c r="K74" s="245">
        <v>106</v>
      </c>
      <c r="L74" s="245">
        <v>10</v>
      </c>
      <c r="M74" s="245">
        <v>2</v>
      </c>
      <c r="N74" s="245">
        <v>56</v>
      </c>
      <c r="O74" s="245">
        <v>0</v>
      </c>
      <c r="P74" s="245">
        <v>4</v>
      </c>
      <c r="Q74" s="245">
        <v>1</v>
      </c>
      <c r="R74" s="245">
        <v>0</v>
      </c>
      <c r="S74" s="245">
        <v>43</v>
      </c>
      <c r="T74" s="245">
        <v>0</v>
      </c>
      <c r="U74" s="245">
        <v>0</v>
      </c>
      <c r="V74" s="245">
        <v>1</v>
      </c>
      <c r="W74" s="245">
        <v>0</v>
      </c>
      <c r="X74" s="245">
        <v>9</v>
      </c>
      <c r="Y74" s="240">
        <f t="shared" si="1"/>
        <v>248</v>
      </c>
    </row>
    <row r="75" spans="1:25" x14ac:dyDescent="0.3">
      <c r="A75" s="14">
        <v>74</v>
      </c>
      <c r="B75" s="15">
        <v>10</v>
      </c>
      <c r="C75" s="10">
        <v>207</v>
      </c>
      <c r="D75" s="10" t="s">
        <v>700</v>
      </c>
      <c r="E75" s="243" t="s">
        <v>770</v>
      </c>
      <c r="F75" s="10">
        <v>1186</v>
      </c>
      <c r="G75" s="15" t="s">
        <v>73</v>
      </c>
      <c r="H75" s="10" t="s">
        <v>20</v>
      </c>
      <c r="I75" s="10">
        <v>543</v>
      </c>
      <c r="J75" s="245">
        <v>15</v>
      </c>
      <c r="K75" s="245">
        <v>80</v>
      </c>
      <c r="L75" s="245">
        <v>7</v>
      </c>
      <c r="M75" s="245">
        <v>5</v>
      </c>
      <c r="N75" s="245">
        <v>60</v>
      </c>
      <c r="O75" s="245">
        <v>1</v>
      </c>
      <c r="P75" s="245">
        <v>7</v>
      </c>
      <c r="Q75" s="245">
        <v>7</v>
      </c>
      <c r="R75" s="245">
        <v>2</v>
      </c>
      <c r="S75" s="245">
        <v>46</v>
      </c>
      <c r="T75" s="245">
        <v>0</v>
      </c>
      <c r="U75" s="245">
        <v>0</v>
      </c>
      <c r="V75" s="245">
        <v>3</v>
      </c>
      <c r="W75" s="245">
        <v>0</v>
      </c>
      <c r="X75" s="245">
        <v>6</v>
      </c>
      <c r="Y75" s="240">
        <f t="shared" si="1"/>
        <v>239</v>
      </c>
    </row>
    <row r="76" spans="1:25" x14ac:dyDescent="0.3">
      <c r="A76" s="14">
        <v>75</v>
      </c>
      <c r="B76" s="15">
        <v>10</v>
      </c>
      <c r="C76" s="10">
        <v>207</v>
      </c>
      <c r="D76" s="10" t="s">
        <v>700</v>
      </c>
      <c r="E76" s="243" t="s">
        <v>771</v>
      </c>
      <c r="F76" s="10">
        <v>1186</v>
      </c>
      <c r="G76" s="15" t="s">
        <v>73</v>
      </c>
      <c r="H76" s="10" t="s">
        <v>21</v>
      </c>
      <c r="I76" s="10">
        <v>677</v>
      </c>
      <c r="J76" s="244">
        <v>4</v>
      </c>
      <c r="K76" s="244">
        <v>119</v>
      </c>
      <c r="L76" s="244">
        <v>5</v>
      </c>
      <c r="M76" s="244">
        <v>4</v>
      </c>
      <c r="N76" s="244">
        <v>213</v>
      </c>
      <c r="O76" s="244">
        <v>1</v>
      </c>
      <c r="P76" s="244">
        <v>23</v>
      </c>
      <c r="Q76" s="244">
        <v>6</v>
      </c>
      <c r="R76" s="244">
        <v>2</v>
      </c>
      <c r="S76" s="244">
        <v>15</v>
      </c>
      <c r="T76" s="244">
        <v>0</v>
      </c>
      <c r="U76" s="244">
        <v>0</v>
      </c>
      <c r="V76" s="244">
        <v>1</v>
      </c>
      <c r="W76" s="244">
        <v>0</v>
      </c>
      <c r="X76" s="244">
        <v>15</v>
      </c>
      <c r="Y76" s="240">
        <f t="shared" si="1"/>
        <v>408</v>
      </c>
    </row>
    <row r="77" spans="1:25" x14ac:dyDescent="0.3">
      <c r="A77" s="14">
        <v>76</v>
      </c>
      <c r="B77" s="15">
        <v>10</v>
      </c>
      <c r="C77" s="10">
        <v>207</v>
      </c>
      <c r="D77" s="10" t="s">
        <v>700</v>
      </c>
      <c r="E77" s="243" t="s">
        <v>772</v>
      </c>
      <c r="F77" s="10">
        <v>1187</v>
      </c>
      <c r="G77" s="15" t="s">
        <v>73</v>
      </c>
      <c r="H77" s="10" t="s">
        <v>19</v>
      </c>
      <c r="I77" s="10">
        <v>644</v>
      </c>
      <c r="J77" s="244">
        <v>10</v>
      </c>
      <c r="K77" s="244">
        <v>71</v>
      </c>
      <c r="L77" s="244">
        <v>5</v>
      </c>
      <c r="M77" s="244">
        <v>4</v>
      </c>
      <c r="N77" s="244">
        <v>206</v>
      </c>
      <c r="O77" s="244">
        <v>0</v>
      </c>
      <c r="P77" s="244">
        <v>1</v>
      </c>
      <c r="Q77" s="244">
        <v>2</v>
      </c>
      <c r="R77" s="244">
        <v>1</v>
      </c>
      <c r="S77" s="244">
        <v>19</v>
      </c>
      <c r="T77" s="244">
        <v>0</v>
      </c>
      <c r="U77" s="244">
        <v>0</v>
      </c>
      <c r="V77" s="244">
        <v>0</v>
      </c>
      <c r="W77" s="244">
        <v>0</v>
      </c>
      <c r="X77" s="244">
        <v>12</v>
      </c>
      <c r="Y77" s="240">
        <f t="shared" si="1"/>
        <v>331</v>
      </c>
    </row>
    <row r="78" spans="1:25" x14ac:dyDescent="0.3">
      <c r="A78" s="14">
        <v>77</v>
      </c>
      <c r="B78" s="15">
        <v>10</v>
      </c>
      <c r="C78" s="10">
        <v>207</v>
      </c>
      <c r="D78" s="10" t="s">
        <v>700</v>
      </c>
      <c r="E78" s="243" t="s">
        <v>759</v>
      </c>
      <c r="F78" s="10">
        <v>1187</v>
      </c>
      <c r="G78" s="15" t="s">
        <v>73</v>
      </c>
      <c r="H78" s="10" t="s">
        <v>21</v>
      </c>
      <c r="I78" s="10">
        <v>699</v>
      </c>
      <c r="J78" s="244">
        <v>8</v>
      </c>
      <c r="K78" s="244">
        <v>140</v>
      </c>
      <c r="L78" s="244">
        <v>12</v>
      </c>
      <c r="M78" s="244">
        <v>8</v>
      </c>
      <c r="N78" s="244">
        <v>94</v>
      </c>
      <c r="O78" s="244">
        <v>1</v>
      </c>
      <c r="P78" s="244">
        <v>48</v>
      </c>
      <c r="Q78" s="244">
        <v>6</v>
      </c>
      <c r="R78" s="244">
        <v>1</v>
      </c>
      <c r="S78" s="244">
        <v>21</v>
      </c>
      <c r="T78" s="244">
        <v>0</v>
      </c>
      <c r="U78" s="244">
        <v>2</v>
      </c>
      <c r="V78" s="244">
        <v>1</v>
      </c>
      <c r="W78" s="244">
        <v>0</v>
      </c>
      <c r="X78" s="244">
        <v>11</v>
      </c>
      <c r="Y78" s="240">
        <f t="shared" si="1"/>
        <v>353</v>
      </c>
    </row>
    <row r="79" spans="1:25" x14ac:dyDescent="0.3">
      <c r="A79" s="14">
        <v>78</v>
      </c>
      <c r="B79" s="15">
        <v>10</v>
      </c>
      <c r="C79" s="10">
        <v>207</v>
      </c>
      <c r="D79" s="10" t="s">
        <v>700</v>
      </c>
      <c r="E79" s="243" t="s">
        <v>680</v>
      </c>
      <c r="F79" s="10">
        <v>1187</v>
      </c>
      <c r="G79" s="15" t="s">
        <v>73</v>
      </c>
      <c r="H79" s="10" t="s">
        <v>236</v>
      </c>
      <c r="I79" s="10">
        <v>173</v>
      </c>
      <c r="J79" s="244">
        <v>7</v>
      </c>
      <c r="K79" s="244">
        <v>12</v>
      </c>
      <c r="L79" s="244">
        <v>2</v>
      </c>
      <c r="M79" s="244">
        <v>3</v>
      </c>
      <c r="N79" s="244">
        <v>0</v>
      </c>
      <c r="O79" s="244">
        <v>0</v>
      </c>
      <c r="P79" s="244">
        <v>0</v>
      </c>
      <c r="Q79" s="244">
        <v>1</v>
      </c>
      <c r="R79" s="244">
        <v>1</v>
      </c>
      <c r="S79" s="244">
        <v>56</v>
      </c>
      <c r="T79" s="244">
        <v>1</v>
      </c>
      <c r="U79" s="244">
        <v>0</v>
      </c>
      <c r="V79" s="244">
        <v>0</v>
      </c>
      <c r="W79" s="244">
        <v>0</v>
      </c>
      <c r="X79" s="244">
        <v>2</v>
      </c>
      <c r="Y79" s="240">
        <f t="shared" si="1"/>
        <v>85</v>
      </c>
    </row>
    <row r="80" spans="1:25" x14ac:dyDescent="0.3">
      <c r="A80" s="14">
        <v>79</v>
      </c>
      <c r="B80" s="15">
        <v>10</v>
      </c>
      <c r="C80" s="10">
        <v>207</v>
      </c>
      <c r="D80" s="10" t="s">
        <v>700</v>
      </c>
      <c r="E80" s="243" t="s">
        <v>773</v>
      </c>
      <c r="F80" s="10">
        <v>1187</v>
      </c>
      <c r="G80" s="15" t="s">
        <v>73</v>
      </c>
      <c r="H80" s="10" t="s">
        <v>702</v>
      </c>
      <c r="I80" s="10">
        <v>267</v>
      </c>
      <c r="J80" s="245">
        <v>9</v>
      </c>
      <c r="K80" s="245">
        <v>43</v>
      </c>
      <c r="L80" s="245">
        <v>1</v>
      </c>
      <c r="M80" s="245">
        <v>3</v>
      </c>
      <c r="N80" s="245">
        <v>6</v>
      </c>
      <c r="O80" s="245">
        <v>0</v>
      </c>
      <c r="P80" s="245">
        <v>3</v>
      </c>
      <c r="Q80" s="245">
        <v>17</v>
      </c>
      <c r="R80" s="245">
        <v>1</v>
      </c>
      <c r="S80" s="245">
        <v>59</v>
      </c>
      <c r="T80" s="245">
        <v>0</v>
      </c>
      <c r="U80" s="245">
        <v>0</v>
      </c>
      <c r="V80" s="245">
        <v>0</v>
      </c>
      <c r="W80" s="245">
        <v>0</v>
      </c>
      <c r="X80" s="245">
        <v>4</v>
      </c>
      <c r="Y80" s="240">
        <f t="shared" si="1"/>
        <v>146</v>
      </c>
    </row>
    <row r="81" spans="1:25" x14ac:dyDescent="0.3">
      <c r="A81" s="14">
        <v>80</v>
      </c>
      <c r="B81" s="15">
        <v>10</v>
      </c>
      <c r="C81" s="10">
        <v>207</v>
      </c>
      <c r="D81" s="10" t="s">
        <v>700</v>
      </c>
      <c r="E81" s="243" t="s">
        <v>774</v>
      </c>
      <c r="F81" s="10">
        <v>1188</v>
      </c>
      <c r="G81" s="15" t="s">
        <v>73</v>
      </c>
      <c r="H81" s="10" t="s">
        <v>19</v>
      </c>
      <c r="I81" s="10">
        <v>426</v>
      </c>
      <c r="J81" s="244">
        <v>1</v>
      </c>
      <c r="K81" s="244">
        <v>262</v>
      </c>
      <c r="L81" s="244">
        <v>1</v>
      </c>
      <c r="M81" s="244">
        <v>1</v>
      </c>
      <c r="N81" s="244">
        <v>76</v>
      </c>
      <c r="O81" s="244">
        <v>1</v>
      </c>
      <c r="P81" s="244">
        <v>1</v>
      </c>
      <c r="Q81" s="244">
        <v>1</v>
      </c>
      <c r="R81" s="244">
        <v>0</v>
      </c>
      <c r="S81" s="244">
        <v>0</v>
      </c>
      <c r="T81" s="244">
        <v>0</v>
      </c>
      <c r="U81" s="244">
        <v>0</v>
      </c>
      <c r="V81" s="244">
        <v>0</v>
      </c>
      <c r="W81" s="244">
        <v>0</v>
      </c>
      <c r="X81" s="244">
        <v>2</v>
      </c>
      <c r="Y81" s="240">
        <f t="shared" si="1"/>
        <v>346</v>
      </c>
    </row>
    <row r="82" spans="1:25" x14ac:dyDescent="0.3">
      <c r="A82" s="14">
        <v>81</v>
      </c>
      <c r="B82" s="15">
        <v>10</v>
      </c>
      <c r="C82" s="10">
        <v>207</v>
      </c>
      <c r="D82" s="10" t="s">
        <v>700</v>
      </c>
      <c r="E82" s="243" t="s">
        <v>775</v>
      </c>
      <c r="F82" s="10">
        <v>1190</v>
      </c>
      <c r="G82" s="15" t="s">
        <v>73</v>
      </c>
      <c r="H82" s="10" t="s">
        <v>19</v>
      </c>
      <c r="I82" s="10">
        <v>699</v>
      </c>
      <c r="J82" s="245">
        <v>0</v>
      </c>
      <c r="K82" s="245">
        <v>568</v>
      </c>
      <c r="L82" s="245">
        <v>0</v>
      </c>
      <c r="M82" s="245">
        <v>0</v>
      </c>
      <c r="N82" s="245">
        <v>0</v>
      </c>
      <c r="O82" s="245">
        <v>0</v>
      </c>
      <c r="P82" s="245">
        <v>0</v>
      </c>
      <c r="Q82" s="245">
        <v>0</v>
      </c>
      <c r="R82" s="245">
        <v>0</v>
      </c>
      <c r="S82" s="245">
        <v>0</v>
      </c>
      <c r="T82" s="245">
        <v>0</v>
      </c>
      <c r="U82" s="245">
        <v>0</v>
      </c>
      <c r="V82" s="245">
        <v>0</v>
      </c>
      <c r="W82" s="245">
        <v>0</v>
      </c>
      <c r="X82" s="245">
        <v>1</v>
      </c>
      <c r="Y82" s="240">
        <f t="shared" si="1"/>
        <v>569</v>
      </c>
    </row>
    <row r="83" spans="1:25" x14ac:dyDescent="0.3">
      <c r="A83" s="14">
        <v>82</v>
      </c>
      <c r="B83" s="15">
        <v>10</v>
      </c>
      <c r="C83" s="10">
        <v>207</v>
      </c>
      <c r="D83" s="10" t="s">
        <v>700</v>
      </c>
      <c r="E83" s="243" t="s">
        <v>776</v>
      </c>
      <c r="F83" s="10">
        <v>1190</v>
      </c>
      <c r="G83" s="15" t="s">
        <v>73</v>
      </c>
      <c r="H83" s="10" t="s">
        <v>21</v>
      </c>
      <c r="I83" s="10">
        <v>164</v>
      </c>
      <c r="J83" s="245">
        <v>8</v>
      </c>
      <c r="K83" s="245">
        <v>6</v>
      </c>
      <c r="L83" s="245">
        <v>15</v>
      </c>
      <c r="M83" s="245">
        <v>4</v>
      </c>
      <c r="N83" s="245">
        <v>3</v>
      </c>
      <c r="O83" s="245">
        <v>1</v>
      </c>
      <c r="P83" s="245">
        <v>1</v>
      </c>
      <c r="Q83" s="245">
        <v>6</v>
      </c>
      <c r="R83" s="245">
        <v>2</v>
      </c>
      <c r="S83" s="245">
        <v>47</v>
      </c>
      <c r="T83" s="245">
        <v>1</v>
      </c>
      <c r="U83" s="245">
        <v>1</v>
      </c>
      <c r="V83" s="245">
        <v>0</v>
      </c>
      <c r="W83" s="245">
        <v>0</v>
      </c>
      <c r="X83" s="245">
        <v>7</v>
      </c>
      <c r="Y83" s="240">
        <f t="shared" si="1"/>
        <v>102</v>
      </c>
    </row>
    <row r="84" spans="1:25" x14ac:dyDescent="0.3">
      <c r="A84" s="14">
        <v>83</v>
      </c>
      <c r="B84" s="15">
        <v>10</v>
      </c>
      <c r="C84" s="10">
        <v>207</v>
      </c>
      <c r="D84" s="10" t="s">
        <v>700</v>
      </c>
      <c r="E84" s="243" t="s">
        <v>777</v>
      </c>
      <c r="F84" s="10">
        <v>1191</v>
      </c>
      <c r="G84" s="15" t="s">
        <v>73</v>
      </c>
      <c r="H84" s="10" t="s">
        <v>19</v>
      </c>
      <c r="I84" s="10">
        <v>658</v>
      </c>
      <c r="J84" s="245">
        <v>13</v>
      </c>
      <c r="K84" s="245">
        <v>229</v>
      </c>
      <c r="L84" s="245">
        <v>13</v>
      </c>
      <c r="M84" s="245">
        <v>10</v>
      </c>
      <c r="N84" s="245">
        <v>3</v>
      </c>
      <c r="O84" s="245">
        <v>0</v>
      </c>
      <c r="P84" s="245">
        <v>0</v>
      </c>
      <c r="Q84" s="245">
        <v>2</v>
      </c>
      <c r="R84" s="245">
        <v>0</v>
      </c>
      <c r="S84" s="245">
        <v>11</v>
      </c>
      <c r="T84" s="245">
        <v>0</v>
      </c>
      <c r="U84" s="245">
        <v>2</v>
      </c>
      <c r="V84" s="245">
        <v>2</v>
      </c>
      <c r="W84" s="245">
        <v>0</v>
      </c>
      <c r="X84" s="245">
        <v>19</v>
      </c>
      <c r="Y84" s="240">
        <f t="shared" si="1"/>
        <v>304</v>
      </c>
    </row>
    <row r="85" spans="1:25" x14ac:dyDescent="0.3">
      <c r="A85" s="14">
        <v>84</v>
      </c>
      <c r="B85" s="15">
        <v>10</v>
      </c>
      <c r="C85" s="10">
        <v>207</v>
      </c>
      <c r="D85" s="10" t="s">
        <v>700</v>
      </c>
      <c r="E85" s="243" t="s">
        <v>778</v>
      </c>
      <c r="F85" s="10">
        <v>1191</v>
      </c>
      <c r="G85" s="15" t="s">
        <v>73</v>
      </c>
      <c r="H85" s="10" t="s">
        <v>21</v>
      </c>
      <c r="I85" s="10">
        <v>517</v>
      </c>
      <c r="J85" s="244">
        <v>10</v>
      </c>
      <c r="K85" s="244">
        <v>147</v>
      </c>
      <c r="L85" s="244">
        <v>13</v>
      </c>
      <c r="M85" s="244">
        <v>12</v>
      </c>
      <c r="N85" s="244">
        <v>9</v>
      </c>
      <c r="O85" s="244">
        <v>1</v>
      </c>
      <c r="P85" s="244">
        <v>1</v>
      </c>
      <c r="Q85" s="244">
        <v>1</v>
      </c>
      <c r="R85" s="244">
        <v>5</v>
      </c>
      <c r="S85" s="244">
        <v>59</v>
      </c>
      <c r="T85" s="244">
        <v>2</v>
      </c>
      <c r="U85" s="244">
        <v>4</v>
      </c>
      <c r="V85" s="244">
        <v>7</v>
      </c>
      <c r="W85" s="244">
        <v>0</v>
      </c>
      <c r="X85" s="244">
        <v>20</v>
      </c>
      <c r="Y85" s="240">
        <f t="shared" si="1"/>
        <v>291</v>
      </c>
    </row>
    <row r="86" spans="1:25" x14ac:dyDescent="0.3">
      <c r="A86" s="14">
        <v>85</v>
      </c>
      <c r="B86" s="15">
        <v>10</v>
      </c>
      <c r="C86" s="10">
        <v>231</v>
      </c>
      <c r="D86" s="10" t="s">
        <v>779</v>
      </c>
      <c r="E86" s="243" t="s">
        <v>780</v>
      </c>
      <c r="F86" s="10">
        <v>1253</v>
      </c>
      <c r="G86" s="15" t="s">
        <v>73</v>
      </c>
      <c r="H86" s="10" t="s">
        <v>19</v>
      </c>
      <c r="I86" s="10">
        <v>549</v>
      </c>
      <c r="J86" s="245">
        <v>19</v>
      </c>
      <c r="K86" s="245">
        <v>54</v>
      </c>
      <c r="L86" s="245">
        <v>7</v>
      </c>
      <c r="M86" s="245">
        <v>4</v>
      </c>
      <c r="N86" s="245">
        <v>5</v>
      </c>
      <c r="O86" s="245">
        <v>0</v>
      </c>
      <c r="P86" s="245">
        <v>1</v>
      </c>
      <c r="Q86" s="245">
        <v>1</v>
      </c>
      <c r="R86" s="245">
        <v>0</v>
      </c>
      <c r="S86" s="245">
        <v>26</v>
      </c>
      <c r="T86" s="245">
        <v>1</v>
      </c>
      <c r="U86" s="245">
        <v>14</v>
      </c>
      <c r="V86" s="245">
        <v>1</v>
      </c>
      <c r="W86" s="245">
        <v>0</v>
      </c>
      <c r="X86" s="245">
        <v>14</v>
      </c>
      <c r="Y86" s="240">
        <f t="shared" si="1"/>
        <v>147</v>
      </c>
    </row>
    <row r="87" spans="1:25" x14ac:dyDescent="0.3">
      <c r="A87" s="14">
        <v>86</v>
      </c>
      <c r="B87" s="15">
        <v>10</v>
      </c>
      <c r="C87" s="10">
        <v>231</v>
      </c>
      <c r="D87" s="10" t="s">
        <v>779</v>
      </c>
      <c r="E87" s="243" t="s">
        <v>780</v>
      </c>
      <c r="F87" s="10">
        <v>1253</v>
      </c>
      <c r="G87" s="15" t="s">
        <v>73</v>
      </c>
      <c r="H87" s="10" t="s">
        <v>20</v>
      </c>
      <c r="I87" s="10">
        <v>549</v>
      </c>
      <c r="J87" s="245">
        <v>15</v>
      </c>
      <c r="K87" s="245">
        <v>69</v>
      </c>
      <c r="L87" s="245">
        <v>6</v>
      </c>
      <c r="M87" s="245">
        <v>2</v>
      </c>
      <c r="N87" s="245">
        <v>3</v>
      </c>
      <c r="O87" s="245">
        <v>0</v>
      </c>
      <c r="P87" s="245">
        <v>0</v>
      </c>
      <c r="Q87" s="245">
        <v>0</v>
      </c>
      <c r="R87" s="245">
        <v>1</v>
      </c>
      <c r="S87" s="245">
        <v>14</v>
      </c>
      <c r="T87" s="245">
        <v>0</v>
      </c>
      <c r="U87" s="245">
        <v>9</v>
      </c>
      <c r="V87" s="245">
        <v>0</v>
      </c>
      <c r="W87" s="245">
        <v>0</v>
      </c>
      <c r="X87" s="245">
        <v>10</v>
      </c>
      <c r="Y87" s="240">
        <f t="shared" si="1"/>
        <v>129</v>
      </c>
    </row>
    <row r="88" spans="1:25" x14ac:dyDescent="0.3">
      <c r="A88" s="14">
        <v>87</v>
      </c>
      <c r="B88" s="15">
        <v>10</v>
      </c>
      <c r="C88" s="10">
        <v>231</v>
      </c>
      <c r="D88" s="10" t="s">
        <v>779</v>
      </c>
      <c r="E88" s="243" t="s">
        <v>780</v>
      </c>
      <c r="F88" s="10">
        <v>1253</v>
      </c>
      <c r="G88" s="15" t="s">
        <v>73</v>
      </c>
      <c r="H88" s="10" t="s">
        <v>22</v>
      </c>
      <c r="I88" s="10">
        <v>548</v>
      </c>
      <c r="J88" s="245">
        <v>10</v>
      </c>
      <c r="K88" s="245">
        <v>59</v>
      </c>
      <c r="L88" s="245">
        <v>6</v>
      </c>
      <c r="M88" s="245">
        <v>1</v>
      </c>
      <c r="N88" s="245">
        <v>7</v>
      </c>
      <c r="O88" s="245">
        <v>0</v>
      </c>
      <c r="P88" s="245">
        <v>2</v>
      </c>
      <c r="Q88" s="245">
        <v>2</v>
      </c>
      <c r="R88" s="245">
        <v>1</v>
      </c>
      <c r="S88" s="245">
        <v>16</v>
      </c>
      <c r="T88" s="245">
        <v>0</v>
      </c>
      <c r="U88" s="245">
        <v>21</v>
      </c>
      <c r="V88" s="245">
        <v>0</v>
      </c>
      <c r="W88" s="245">
        <v>0</v>
      </c>
      <c r="X88" s="245">
        <v>11</v>
      </c>
      <c r="Y88" s="240">
        <f t="shared" si="1"/>
        <v>136</v>
      </c>
    </row>
    <row r="89" spans="1:25" x14ac:dyDescent="0.3">
      <c r="A89" s="14">
        <v>88</v>
      </c>
      <c r="B89" s="15">
        <v>10</v>
      </c>
      <c r="C89" s="10">
        <v>274</v>
      </c>
      <c r="D89" s="10" t="s">
        <v>781</v>
      </c>
      <c r="E89" s="243" t="s">
        <v>781</v>
      </c>
      <c r="F89" s="10">
        <v>1368</v>
      </c>
      <c r="G89" s="15" t="s">
        <v>73</v>
      </c>
      <c r="H89" s="10" t="s">
        <v>19</v>
      </c>
      <c r="I89" s="10">
        <v>542</v>
      </c>
      <c r="J89" s="245">
        <v>19</v>
      </c>
      <c r="K89" s="245">
        <v>80</v>
      </c>
      <c r="L89" s="245">
        <v>8</v>
      </c>
      <c r="M89" s="245">
        <v>4</v>
      </c>
      <c r="N89" s="245">
        <v>15</v>
      </c>
      <c r="O89" s="245">
        <v>1</v>
      </c>
      <c r="P89" s="245">
        <v>10</v>
      </c>
      <c r="Q89" s="245">
        <v>2</v>
      </c>
      <c r="R89" s="245">
        <v>0</v>
      </c>
      <c r="S89" s="245">
        <v>14</v>
      </c>
      <c r="T89" s="245">
        <v>0</v>
      </c>
      <c r="U89" s="245">
        <v>1</v>
      </c>
      <c r="V89" s="245">
        <v>3</v>
      </c>
      <c r="W89" s="245">
        <v>0</v>
      </c>
      <c r="X89" s="245">
        <v>10</v>
      </c>
      <c r="Y89" s="240">
        <f t="shared" si="1"/>
        <v>167</v>
      </c>
    </row>
    <row r="90" spans="1:25" x14ac:dyDescent="0.3">
      <c r="A90" s="14">
        <v>89</v>
      </c>
      <c r="B90" s="15">
        <v>10</v>
      </c>
      <c r="C90" s="10">
        <v>274</v>
      </c>
      <c r="D90" s="10" t="s">
        <v>781</v>
      </c>
      <c r="E90" s="243" t="s">
        <v>781</v>
      </c>
      <c r="F90" s="10">
        <v>1368</v>
      </c>
      <c r="G90" s="15" t="s">
        <v>73</v>
      </c>
      <c r="H90" s="10" t="s">
        <v>20</v>
      </c>
      <c r="I90" s="10">
        <v>542</v>
      </c>
      <c r="J90" s="245">
        <v>28</v>
      </c>
      <c r="K90" s="245">
        <v>85</v>
      </c>
      <c r="L90" s="245">
        <v>8</v>
      </c>
      <c r="M90" s="245">
        <v>5</v>
      </c>
      <c r="N90" s="245">
        <v>19</v>
      </c>
      <c r="O90" s="245">
        <v>3</v>
      </c>
      <c r="P90" s="245">
        <v>11</v>
      </c>
      <c r="Q90" s="245">
        <v>5</v>
      </c>
      <c r="R90" s="245">
        <v>0</v>
      </c>
      <c r="S90" s="245">
        <v>5</v>
      </c>
      <c r="T90" s="245">
        <v>0</v>
      </c>
      <c r="U90" s="245">
        <v>3</v>
      </c>
      <c r="V90" s="245">
        <v>2</v>
      </c>
      <c r="W90" s="245">
        <v>0</v>
      </c>
      <c r="X90" s="245">
        <v>9</v>
      </c>
      <c r="Y90" s="240">
        <f t="shared" si="1"/>
        <v>183</v>
      </c>
    </row>
    <row r="91" spans="1:25" x14ac:dyDescent="0.3">
      <c r="A91" s="14">
        <v>90</v>
      </c>
      <c r="B91" s="15">
        <v>10</v>
      </c>
      <c r="C91" s="10">
        <v>274</v>
      </c>
      <c r="D91" s="10" t="s">
        <v>781</v>
      </c>
      <c r="E91" s="243" t="s">
        <v>781</v>
      </c>
      <c r="F91" s="10">
        <v>1368</v>
      </c>
      <c r="G91" s="15" t="s">
        <v>73</v>
      </c>
      <c r="H91" s="10" t="s">
        <v>22</v>
      </c>
      <c r="I91" s="10">
        <v>541</v>
      </c>
      <c r="J91" s="244">
        <v>20</v>
      </c>
      <c r="K91" s="244">
        <v>98</v>
      </c>
      <c r="L91" s="244">
        <v>10</v>
      </c>
      <c r="M91" s="244">
        <v>7</v>
      </c>
      <c r="N91" s="244">
        <v>14</v>
      </c>
      <c r="O91" s="244">
        <v>6</v>
      </c>
      <c r="P91" s="244">
        <v>5</v>
      </c>
      <c r="Q91" s="244">
        <v>1</v>
      </c>
      <c r="R91" s="244">
        <v>0</v>
      </c>
      <c r="S91" s="244">
        <v>6</v>
      </c>
      <c r="T91" s="244">
        <v>0</v>
      </c>
      <c r="U91" s="244">
        <v>3</v>
      </c>
      <c r="V91" s="244">
        <v>5</v>
      </c>
      <c r="W91" s="244">
        <v>0</v>
      </c>
      <c r="X91" s="244">
        <v>5</v>
      </c>
      <c r="Y91" s="240">
        <f t="shared" si="1"/>
        <v>180</v>
      </c>
    </row>
    <row r="92" spans="1:25" x14ac:dyDescent="0.3">
      <c r="A92" s="14">
        <v>91</v>
      </c>
      <c r="B92" s="15">
        <v>10</v>
      </c>
      <c r="C92" s="10">
        <v>274</v>
      </c>
      <c r="D92" s="10" t="s">
        <v>781</v>
      </c>
      <c r="E92" s="243" t="s">
        <v>782</v>
      </c>
      <c r="F92" s="10">
        <v>1368</v>
      </c>
      <c r="G92" s="15" t="s">
        <v>73</v>
      </c>
      <c r="H92" s="10" t="s">
        <v>21</v>
      </c>
      <c r="I92" s="10">
        <v>585</v>
      </c>
      <c r="J92" s="244">
        <v>67</v>
      </c>
      <c r="K92" s="244">
        <v>115</v>
      </c>
      <c r="L92" s="244">
        <v>7</v>
      </c>
      <c r="M92" s="244">
        <v>2</v>
      </c>
      <c r="N92" s="244">
        <v>4</v>
      </c>
      <c r="O92" s="244">
        <v>1</v>
      </c>
      <c r="P92" s="244">
        <v>64</v>
      </c>
      <c r="Q92" s="244">
        <v>1</v>
      </c>
      <c r="R92" s="244">
        <v>0</v>
      </c>
      <c r="S92" s="244">
        <v>10</v>
      </c>
      <c r="T92" s="244">
        <v>0</v>
      </c>
      <c r="U92" s="244">
        <v>2</v>
      </c>
      <c r="V92" s="244">
        <v>1</v>
      </c>
      <c r="W92" s="244">
        <v>0</v>
      </c>
      <c r="X92" s="244">
        <v>35</v>
      </c>
      <c r="Y92" s="240">
        <f t="shared" si="1"/>
        <v>309</v>
      </c>
    </row>
    <row r="93" spans="1:25" x14ac:dyDescent="0.3">
      <c r="A93" s="14">
        <v>92</v>
      </c>
      <c r="B93" s="15">
        <v>10</v>
      </c>
      <c r="C93" s="10">
        <v>274</v>
      </c>
      <c r="D93" s="10" t="s">
        <v>781</v>
      </c>
      <c r="E93" s="243" t="s">
        <v>781</v>
      </c>
      <c r="F93" s="10">
        <v>1369</v>
      </c>
      <c r="G93" s="15" t="s">
        <v>73</v>
      </c>
      <c r="H93" s="10" t="s">
        <v>19</v>
      </c>
      <c r="I93" s="10">
        <v>547</v>
      </c>
      <c r="J93" s="244">
        <v>9</v>
      </c>
      <c r="K93" s="244">
        <v>108</v>
      </c>
      <c r="L93" s="244">
        <v>3</v>
      </c>
      <c r="M93" s="244">
        <v>20</v>
      </c>
      <c r="N93" s="244">
        <v>15</v>
      </c>
      <c r="O93" s="244">
        <v>2</v>
      </c>
      <c r="P93" s="244">
        <v>5</v>
      </c>
      <c r="Q93" s="244">
        <v>2</v>
      </c>
      <c r="R93" s="244">
        <v>2</v>
      </c>
      <c r="S93" s="244">
        <v>15</v>
      </c>
      <c r="T93" s="244">
        <v>0</v>
      </c>
      <c r="U93" s="244">
        <v>1</v>
      </c>
      <c r="V93" s="244">
        <v>8</v>
      </c>
      <c r="W93" s="244">
        <v>0</v>
      </c>
      <c r="X93" s="244">
        <v>12</v>
      </c>
      <c r="Y93" s="240">
        <f t="shared" si="1"/>
        <v>202</v>
      </c>
    </row>
    <row r="94" spans="1:25" x14ac:dyDescent="0.3">
      <c r="A94" s="14">
        <v>93</v>
      </c>
      <c r="B94" s="15">
        <v>10</v>
      </c>
      <c r="C94" s="10">
        <v>274</v>
      </c>
      <c r="D94" s="10" t="s">
        <v>781</v>
      </c>
      <c r="E94" s="243" t="s">
        <v>781</v>
      </c>
      <c r="F94" s="10">
        <v>1369</v>
      </c>
      <c r="G94" s="15" t="s">
        <v>73</v>
      </c>
      <c r="H94" s="10" t="s">
        <v>20</v>
      </c>
      <c r="I94" s="10">
        <v>547</v>
      </c>
      <c r="J94" s="244">
        <v>17</v>
      </c>
      <c r="K94" s="244">
        <v>119</v>
      </c>
      <c r="L94" s="244">
        <v>6</v>
      </c>
      <c r="M94" s="244">
        <v>8</v>
      </c>
      <c r="N94" s="244">
        <v>11</v>
      </c>
      <c r="O94" s="244">
        <v>4</v>
      </c>
      <c r="P94" s="244">
        <v>8</v>
      </c>
      <c r="Q94" s="244">
        <v>2</v>
      </c>
      <c r="R94" s="244">
        <v>0</v>
      </c>
      <c r="S94" s="244">
        <v>6</v>
      </c>
      <c r="T94" s="244">
        <v>0</v>
      </c>
      <c r="U94" s="244">
        <v>1</v>
      </c>
      <c r="V94" s="244">
        <v>10</v>
      </c>
      <c r="W94" s="244">
        <v>0</v>
      </c>
      <c r="X94" s="244">
        <v>7</v>
      </c>
      <c r="Y94" s="240">
        <f t="shared" si="1"/>
        <v>199</v>
      </c>
    </row>
    <row r="95" spans="1:25" x14ac:dyDescent="0.3">
      <c r="A95" s="14">
        <v>94</v>
      </c>
      <c r="B95" s="15">
        <v>10</v>
      </c>
      <c r="C95" s="10">
        <v>274</v>
      </c>
      <c r="D95" s="10" t="s">
        <v>781</v>
      </c>
      <c r="E95" s="243" t="s">
        <v>781</v>
      </c>
      <c r="F95" s="10">
        <v>1369</v>
      </c>
      <c r="G95" s="15" t="s">
        <v>73</v>
      </c>
      <c r="H95" s="10" t="s">
        <v>22</v>
      </c>
      <c r="I95" s="10">
        <v>546</v>
      </c>
      <c r="J95" s="245">
        <v>18</v>
      </c>
      <c r="K95" s="245">
        <v>114</v>
      </c>
      <c r="L95" s="245">
        <v>7</v>
      </c>
      <c r="M95" s="245">
        <v>8</v>
      </c>
      <c r="N95" s="245">
        <v>14</v>
      </c>
      <c r="O95" s="245">
        <v>3</v>
      </c>
      <c r="P95" s="245">
        <v>3</v>
      </c>
      <c r="Q95" s="245">
        <v>2</v>
      </c>
      <c r="R95" s="245">
        <v>0</v>
      </c>
      <c r="S95" s="245">
        <v>6</v>
      </c>
      <c r="T95" s="245">
        <v>1</v>
      </c>
      <c r="U95" s="245">
        <v>0</v>
      </c>
      <c r="V95" s="245">
        <v>5</v>
      </c>
      <c r="W95" s="245">
        <v>0</v>
      </c>
      <c r="X95" s="245">
        <v>16</v>
      </c>
      <c r="Y95" s="240">
        <f t="shared" si="1"/>
        <v>197</v>
      </c>
    </row>
    <row r="96" spans="1:25" x14ac:dyDescent="0.3">
      <c r="A96" s="14">
        <v>95</v>
      </c>
      <c r="B96" s="15">
        <v>10</v>
      </c>
      <c r="C96" s="10">
        <v>274</v>
      </c>
      <c r="D96" s="10" t="s">
        <v>781</v>
      </c>
      <c r="E96" s="243" t="s">
        <v>783</v>
      </c>
      <c r="F96" s="10">
        <v>1370</v>
      </c>
      <c r="G96" s="15" t="s">
        <v>73</v>
      </c>
      <c r="H96" s="10" t="s">
        <v>19</v>
      </c>
      <c r="I96" s="10">
        <v>409</v>
      </c>
      <c r="J96" s="244">
        <v>13</v>
      </c>
      <c r="K96" s="244">
        <v>76</v>
      </c>
      <c r="L96" s="244">
        <v>9</v>
      </c>
      <c r="M96" s="244">
        <v>12</v>
      </c>
      <c r="N96" s="244">
        <v>42</v>
      </c>
      <c r="O96" s="244">
        <v>3</v>
      </c>
      <c r="P96" s="244">
        <v>0</v>
      </c>
      <c r="Q96" s="244">
        <v>3</v>
      </c>
      <c r="R96" s="244">
        <v>0</v>
      </c>
      <c r="S96" s="244">
        <v>11</v>
      </c>
      <c r="T96" s="244">
        <v>0</v>
      </c>
      <c r="U96" s="244">
        <v>0</v>
      </c>
      <c r="V96" s="244">
        <v>2</v>
      </c>
      <c r="W96" s="244">
        <v>0</v>
      </c>
      <c r="X96" s="244">
        <v>13</v>
      </c>
      <c r="Y96" s="240">
        <f t="shared" si="1"/>
        <v>184</v>
      </c>
    </row>
    <row r="97" spans="1:25" x14ac:dyDescent="0.3">
      <c r="A97" s="14">
        <v>96</v>
      </c>
      <c r="B97" s="15">
        <v>10</v>
      </c>
      <c r="C97" s="10">
        <v>274</v>
      </c>
      <c r="D97" s="10" t="s">
        <v>781</v>
      </c>
      <c r="E97" s="243" t="s">
        <v>784</v>
      </c>
      <c r="F97" s="10">
        <v>1370</v>
      </c>
      <c r="G97" s="15" t="s">
        <v>73</v>
      </c>
      <c r="H97" s="10" t="s">
        <v>21</v>
      </c>
      <c r="I97" s="10">
        <v>679</v>
      </c>
      <c r="J97" s="245">
        <v>28</v>
      </c>
      <c r="K97" s="245">
        <v>176</v>
      </c>
      <c r="L97" s="245">
        <v>7</v>
      </c>
      <c r="M97" s="245">
        <v>7</v>
      </c>
      <c r="N97" s="245">
        <v>75</v>
      </c>
      <c r="O97" s="245">
        <v>3</v>
      </c>
      <c r="P97" s="245">
        <v>2</v>
      </c>
      <c r="Q97" s="245">
        <v>3</v>
      </c>
      <c r="R97" s="245">
        <v>4</v>
      </c>
      <c r="S97" s="245">
        <v>52</v>
      </c>
      <c r="T97" s="245">
        <v>15</v>
      </c>
      <c r="U97" s="245">
        <v>2</v>
      </c>
      <c r="V97" s="245">
        <v>6</v>
      </c>
      <c r="W97" s="245">
        <v>0</v>
      </c>
      <c r="X97" s="245">
        <v>17</v>
      </c>
      <c r="Y97" s="240">
        <f t="shared" si="1"/>
        <v>397</v>
      </c>
    </row>
    <row r="98" spans="1:25" x14ac:dyDescent="0.3">
      <c r="A98" s="14">
        <v>97</v>
      </c>
      <c r="B98" s="15">
        <v>10</v>
      </c>
      <c r="C98" s="10">
        <v>321</v>
      </c>
      <c r="D98" s="10" t="s">
        <v>785</v>
      </c>
      <c r="E98" s="243" t="s">
        <v>785</v>
      </c>
      <c r="F98" s="10">
        <v>1515</v>
      </c>
      <c r="G98" s="15" t="s">
        <v>73</v>
      </c>
      <c r="H98" s="10" t="s">
        <v>19</v>
      </c>
      <c r="I98" s="10">
        <v>402</v>
      </c>
      <c r="J98" s="245">
        <v>49</v>
      </c>
      <c r="K98" s="245">
        <v>64</v>
      </c>
      <c r="L98" s="245">
        <v>8</v>
      </c>
      <c r="M98" s="245">
        <v>2</v>
      </c>
      <c r="N98" s="245">
        <v>13</v>
      </c>
      <c r="O98" s="245">
        <v>0</v>
      </c>
      <c r="P98" s="245">
        <v>0</v>
      </c>
      <c r="Q98" s="245">
        <v>3</v>
      </c>
      <c r="R98" s="245">
        <v>0</v>
      </c>
      <c r="S98" s="245">
        <v>9</v>
      </c>
      <c r="T98" s="245">
        <v>0</v>
      </c>
      <c r="U98" s="245">
        <v>7</v>
      </c>
      <c r="V98" s="245">
        <v>1</v>
      </c>
      <c r="W98" s="245">
        <v>0</v>
      </c>
      <c r="X98" s="245">
        <v>9</v>
      </c>
      <c r="Y98" s="240">
        <f t="shared" si="1"/>
        <v>165</v>
      </c>
    </row>
    <row r="99" spans="1:25" x14ac:dyDescent="0.3">
      <c r="A99" s="14">
        <v>98</v>
      </c>
      <c r="B99" s="15">
        <v>10</v>
      </c>
      <c r="C99" s="10">
        <v>321</v>
      </c>
      <c r="D99" s="10" t="s">
        <v>785</v>
      </c>
      <c r="E99" s="243" t="s">
        <v>785</v>
      </c>
      <c r="F99" s="10">
        <v>1515</v>
      </c>
      <c r="G99" s="15" t="s">
        <v>73</v>
      </c>
      <c r="H99" s="10" t="s">
        <v>20</v>
      </c>
      <c r="I99" s="10">
        <v>401</v>
      </c>
      <c r="J99" s="244">
        <v>58</v>
      </c>
      <c r="K99" s="244">
        <v>51</v>
      </c>
      <c r="L99" s="244">
        <v>4</v>
      </c>
      <c r="M99" s="244">
        <v>0</v>
      </c>
      <c r="N99" s="244">
        <v>22</v>
      </c>
      <c r="O99" s="244">
        <v>0</v>
      </c>
      <c r="P99" s="244">
        <v>0</v>
      </c>
      <c r="Q99" s="244">
        <v>0</v>
      </c>
      <c r="R99" s="244">
        <v>1</v>
      </c>
      <c r="S99" s="244">
        <v>11</v>
      </c>
      <c r="T99" s="244">
        <v>0</v>
      </c>
      <c r="U99" s="244">
        <v>2</v>
      </c>
      <c r="V99" s="244">
        <v>0</v>
      </c>
      <c r="W99" s="244">
        <v>0</v>
      </c>
      <c r="X99" s="244">
        <v>9</v>
      </c>
      <c r="Y99" s="240">
        <f t="shared" si="1"/>
        <v>158</v>
      </c>
    </row>
    <row r="100" spans="1:25" x14ac:dyDescent="0.3">
      <c r="A100" s="14">
        <v>99</v>
      </c>
      <c r="B100" s="15">
        <v>10</v>
      </c>
      <c r="C100" s="10">
        <v>321</v>
      </c>
      <c r="D100" s="10" t="s">
        <v>785</v>
      </c>
      <c r="E100" s="243" t="s">
        <v>786</v>
      </c>
      <c r="F100" s="10">
        <v>1515</v>
      </c>
      <c r="G100" s="15" t="s">
        <v>73</v>
      </c>
      <c r="H100" s="10" t="s">
        <v>21</v>
      </c>
      <c r="I100" s="10">
        <v>493</v>
      </c>
      <c r="J100" s="245">
        <v>13</v>
      </c>
      <c r="K100" s="245">
        <v>25</v>
      </c>
      <c r="L100" s="245">
        <v>9</v>
      </c>
      <c r="M100" s="245">
        <v>6</v>
      </c>
      <c r="N100" s="245">
        <v>3</v>
      </c>
      <c r="O100" s="245">
        <v>8</v>
      </c>
      <c r="P100" s="245">
        <v>2</v>
      </c>
      <c r="Q100" s="245">
        <v>3</v>
      </c>
      <c r="R100" s="245">
        <v>2</v>
      </c>
      <c r="S100" s="245">
        <v>34</v>
      </c>
      <c r="T100" s="245">
        <v>0</v>
      </c>
      <c r="U100" s="245">
        <v>0</v>
      </c>
      <c r="V100" s="245">
        <v>0</v>
      </c>
      <c r="W100" s="245">
        <v>0</v>
      </c>
      <c r="X100" s="245">
        <v>6</v>
      </c>
      <c r="Y100" s="240">
        <f t="shared" si="1"/>
        <v>111</v>
      </c>
    </row>
    <row r="101" spans="1:25" x14ac:dyDescent="0.3">
      <c r="A101" s="14">
        <v>100</v>
      </c>
      <c r="B101" s="15">
        <v>10</v>
      </c>
      <c r="C101" s="10">
        <v>333</v>
      </c>
      <c r="D101" s="10" t="s">
        <v>787</v>
      </c>
      <c r="E101" s="243" t="s">
        <v>787</v>
      </c>
      <c r="F101" s="10">
        <v>1585</v>
      </c>
      <c r="G101" s="15" t="s">
        <v>73</v>
      </c>
      <c r="H101" s="10" t="s">
        <v>19</v>
      </c>
      <c r="I101" s="10">
        <v>526</v>
      </c>
      <c r="J101" s="244">
        <v>22</v>
      </c>
      <c r="K101" s="244">
        <v>51</v>
      </c>
      <c r="L101" s="244">
        <v>13</v>
      </c>
      <c r="M101" s="244">
        <v>2</v>
      </c>
      <c r="N101" s="244">
        <v>72</v>
      </c>
      <c r="O101" s="244">
        <v>19</v>
      </c>
      <c r="P101" s="244">
        <v>1</v>
      </c>
      <c r="Q101" s="244">
        <v>5</v>
      </c>
      <c r="R101" s="244">
        <v>1</v>
      </c>
      <c r="S101" s="244">
        <v>30</v>
      </c>
      <c r="T101" s="244">
        <v>0</v>
      </c>
      <c r="U101" s="244">
        <v>0</v>
      </c>
      <c r="V101" s="244">
        <v>1</v>
      </c>
      <c r="W101" s="244">
        <v>0</v>
      </c>
      <c r="X101" s="244">
        <v>15</v>
      </c>
      <c r="Y101" s="240">
        <f t="shared" si="1"/>
        <v>232</v>
      </c>
    </row>
    <row r="102" spans="1:25" x14ac:dyDescent="0.3">
      <c r="A102" s="14">
        <v>101</v>
      </c>
      <c r="B102" s="15">
        <v>10</v>
      </c>
      <c r="C102" s="10">
        <v>333</v>
      </c>
      <c r="D102" s="10" t="s">
        <v>787</v>
      </c>
      <c r="E102" s="243" t="s">
        <v>787</v>
      </c>
      <c r="F102" s="10">
        <v>1585</v>
      </c>
      <c r="G102" s="15" t="s">
        <v>73</v>
      </c>
      <c r="H102" s="10" t="s">
        <v>20</v>
      </c>
      <c r="I102" s="10">
        <v>525</v>
      </c>
      <c r="J102" s="245">
        <v>33</v>
      </c>
      <c r="K102" s="245">
        <v>58</v>
      </c>
      <c r="L102" s="245">
        <v>8</v>
      </c>
      <c r="M102" s="245">
        <v>2</v>
      </c>
      <c r="N102" s="245">
        <v>68</v>
      </c>
      <c r="O102" s="245">
        <v>17</v>
      </c>
      <c r="P102" s="245">
        <v>2</v>
      </c>
      <c r="Q102" s="245">
        <v>1</v>
      </c>
      <c r="R102" s="245">
        <v>0</v>
      </c>
      <c r="S102" s="245">
        <v>31</v>
      </c>
      <c r="T102" s="245">
        <v>0</v>
      </c>
      <c r="U102" s="245">
        <v>3</v>
      </c>
      <c r="V102" s="245">
        <v>1</v>
      </c>
      <c r="W102" s="245">
        <v>0</v>
      </c>
      <c r="X102" s="245">
        <v>23</v>
      </c>
      <c r="Y102" s="240">
        <f t="shared" si="1"/>
        <v>247</v>
      </c>
    </row>
    <row r="103" spans="1:25" x14ac:dyDescent="0.3">
      <c r="A103" s="14">
        <v>102</v>
      </c>
      <c r="B103" s="15">
        <v>10</v>
      </c>
      <c r="C103" s="10">
        <v>333</v>
      </c>
      <c r="D103" s="10" t="s">
        <v>787</v>
      </c>
      <c r="E103" s="243" t="s">
        <v>787</v>
      </c>
      <c r="F103" s="10">
        <v>1586</v>
      </c>
      <c r="G103" s="15" t="s">
        <v>73</v>
      </c>
      <c r="H103" s="10" t="s">
        <v>19</v>
      </c>
      <c r="I103" s="10">
        <v>659</v>
      </c>
      <c r="J103" s="245">
        <v>30</v>
      </c>
      <c r="K103" s="245">
        <v>80</v>
      </c>
      <c r="L103" s="245">
        <v>8</v>
      </c>
      <c r="M103" s="245">
        <v>8</v>
      </c>
      <c r="N103" s="245">
        <v>68</v>
      </c>
      <c r="O103" s="245">
        <v>24</v>
      </c>
      <c r="P103" s="245">
        <v>5</v>
      </c>
      <c r="Q103" s="245">
        <v>3</v>
      </c>
      <c r="R103" s="245">
        <v>2</v>
      </c>
      <c r="S103" s="245">
        <v>81</v>
      </c>
      <c r="T103" s="245">
        <v>0</v>
      </c>
      <c r="U103" s="245">
        <v>11</v>
      </c>
      <c r="V103" s="245">
        <v>4</v>
      </c>
      <c r="W103" s="245">
        <v>0</v>
      </c>
      <c r="X103" s="245">
        <v>22</v>
      </c>
      <c r="Y103" s="240">
        <f t="shared" si="1"/>
        <v>346</v>
      </c>
    </row>
    <row r="104" spans="1:25" x14ac:dyDescent="0.3">
      <c r="A104" s="14">
        <v>103</v>
      </c>
      <c r="B104" s="15">
        <v>10</v>
      </c>
      <c r="C104" s="10">
        <v>333</v>
      </c>
      <c r="D104" s="10" t="s">
        <v>787</v>
      </c>
      <c r="E104" s="243" t="s">
        <v>787</v>
      </c>
      <c r="F104" s="10">
        <v>1586</v>
      </c>
      <c r="G104" s="15" t="s">
        <v>73</v>
      </c>
      <c r="H104" s="10" t="s">
        <v>20</v>
      </c>
      <c r="I104" s="10">
        <v>658</v>
      </c>
      <c r="J104" s="244">
        <v>19</v>
      </c>
      <c r="K104" s="244">
        <v>82</v>
      </c>
      <c r="L104" s="244">
        <v>9</v>
      </c>
      <c r="M104" s="244">
        <v>5</v>
      </c>
      <c r="N104" s="244">
        <v>61</v>
      </c>
      <c r="O104" s="244">
        <v>39</v>
      </c>
      <c r="P104" s="244">
        <v>1</v>
      </c>
      <c r="Q104" s="244">
        <v>2</v>
      </c>
      <c r="R104" s="244">
        <v>2</v>
      </c>
      <c r="S104" s="244">
        <v>50</v>
      </c>
      <c r="T104" s="244">
        <v>0</v>
      </c>
      <c r="U104" s="244">
        <v>1</v>
      </c>
      <c r="V104" s="244">
        <v>1</v>
      </c>
      <c r="W104" s="244">
        <v>0</v>
      </c>
      <c r="X104" s="244">
        <v>25</v>
      </c>
      <c r="Y104" s="240">
        <f t="shared" si="1"/>
        <v>297</v>
      </c>
    </row>
    <row r="105" spans="1:25" x14ac:dyDescent="0.3">
      <c r="A105" s="14">
        <v>104</v>
      </c>
      <c r="B105" s="15">
        <v>10</v>
      </c>
      <c r="C105" s="10">
        <v>333</v>
      </c>
      <c r="D105" s="10" t="s">
        <v>787</v>
      </c>
      <c r="E105" s="243" t="s">
        <v>787</v>
      </c>
      <c r="F105" s="10">
        <v>1586</v>
      </c>
      <c r="G105" s="15" t="s">
        <v>193</v>
      </c>
      <c r="H105" s="10" t="s">
        <v>27</v>
      </c>
      <c r="I105" s="10"/>
      <c r="J105" s="245">
        <v>15</v>
      </c>
      <c r="K105" s="245">
        <v>44</v>
      </c>
      <c r="L105" s="245">
        <v>19</v>
      </c>
      <c r="M105" s="245">
        <v>1</v>
      </c>
      <c r="N105" s="245">
        <v>22</v>
      </c>
      <c r="O105" s="245">
        <v>4</v>
      </c>
      <c r="P105" s="245">
        <v>1</v>
      </c>
      <c r="Q105" s="245">
        <v>0</v>
      </c>
      <c r="R105" s="245">
        <v>1</v>
      </c>
      <c r="S105" s="245">
        <v>17</v>
      </c>
      <c r="T105" s="245">
        <v>0</v>
      </c>
      <c r="U105" s="245">
        <v>5</v>
      </c>
      <c r="V105" s="245">
        <v>2</v>
      </c>
      <c r="W105" s="245">
        <v>0</v>
      </c>
      <c r="X105" s="245">
        <v>5</v>
      </c>
      <c r="Y105" s="240">
        <f t="shared" si="1"/>
        <v>136</v>
      </c>
    </row>
    <row r="106" spans="1:25" x14ac:dyDescent="0.3">
      <c r="A106" s="14">
        <v>105</v>
      </c>
      <c r="B106" s="15">
        <v>10</v>
      </c>
      <c r="C106" s="10">
        <v>333</v>
      </c>
      <c r="D106" s="10" t="s">
        <v>787</v>
      </c>
      <c r="E106" s="243" t="s">
        <v>788</v>
      </c>
      <c r="F106" s="10">
        <v>1587</v>
      </c>
      <c r="G106" s="15" t="s">
        <v>73</v>
      </c>
      <c r="H106" s="10" t="s">
        <v>19</v>
      </c>
      <c r="I106" s="10">
        <v>585</v>
      </c>
      <c r="J106" s="244">
        <v>29</v>
      </c>
      <c r="K106" s="244">
        <v>106</v>
      </c>
      <c r="L106" s="244">
        <v>8</v>
      </c>
      <c r="M106" s="244">
        <v>5</v>
      </c>
      <c r="N106" s="244">
        <v>20</v>
      </c>
      <c r="O106" s="244">
        <v>21</v>
      </c>
      <c r="P106" s="244">
        <v>0</v>
      </c>
      <c r="Q106" s="244">
        <v>3</v>
      </c>
      <c r="R106" s="244">
        <v>2</v>
      </c>
      <c r="S106" s="244">
        <v>16</v>
      </c>
      <c r="T106" s="244">
        <v>0</v>
      </c>
      <c r="U106" s="244">
        <v>3</v>
      </c>
      <c r="V106" s="244">
        <v>7</v>
      </c>
      <c r="W106" s="244">
        <v>3</v>
      </c>
      <c r="X106" s="244">
        <v>11</v>
      </c>
      <c r="Y106" s="240">
        <f t="shared" si="1"/>
        <v>234</v>
      </c>
    </row>
    <row r="107" spans="1:25" x14ac:dyDescent="0.3">
      <c r="A107" s="14">
        <v>106</v>
      </c>
      <c r="B107" s="15">
        <v>10</v>
      </c>
      <c r="C107" s="10">
        <v>333</v>
      </c>
      <c r="D107" s="10" t="s">
        <v>787</v>
      </c>
      <c r="E107" s="243" t="s">
        <v>789</v>
      </c>
      <c r="F107" s="10">
        <v>1587</v>
      </c>
      <c r="G107" s="15" t="s">
        <v>73</v>
      </c>
      <c r="H107" s="10" t="s">
        <v>21</v>
      </c>
      <c r="I107" s="10">
        <v>422</v>
      </c>
      <c r="J107" s="245">
        <v>5</v>
      </c>
      <c r="K107" s="245">
        <v>33</v>
      </c>
      <c r="L107" s="245">
        <v>8</v>
      </c>
      <c r="M107" s="245">
        <v>4</v>
      </c>
      <c r="N107" s="245">
        <v>28</v>
      </c>
      <c r="O107" s="245">
        <v>21</v>
      </c>
      <c r="P107" s="245">
        <v>2</v>
      </c>
      <c r="Q107" s="245">
        <v>0</v>
      </c>
      <c r="R107" s="245">
        <v>1</v>
      </c>
      <c r="S107" s="245">
        <v>5</v>
      </c>
      <c r="T107" s="245">
        <v>0</v>
      </c>
      <c r="U107" s="245">
        <v>12</v>
      </c>
      <c r="V107" s="245">
        <v>1</v>
      </c>
      <c r="W107" s="245">
        <v>0</v>
      </c>
      <c r="X107" s="245">
        <v>19</v>
      </c>
      <c r="Y107" s="240">
        <f t="shared" si="1"/>
        <v>139</v>
      </c>
    </row>
    <row r="108" spans="1:25" x14ac:dyDescent="0.3">
      <c r="A108" s="14">
        <v>107</v>
      </c>
      <c r="B108" s="15">
        <v>10</v>
      </c>
      <c r="C108" s="10">
        <v>333</v>
      </c>
      <c r="D108" s="10" t="s">
        <v>787</v>
      </c>
      <c r="E108" s="243" t="s">
        <v>790</v>
      </c>
      <c r="F108" s="10">
        <v>1588</v>
      </c>
      <c r="G108" s="15" t="s">
        <v>73</v>
      </c>
      <c r="H108" s="10" t="s">
        <v>19</v>
      </c>
      <c r="I108" s="10">
        <v>328</v>
      </c>
      <c r="J108" s="244">
        <v>19</v>
      </c>
      <c r="K108" s="244">
        <v>60</v>
      </c>
      <c r="L108" s="244">
        <v>8</v>
      </c>
      <c r="M108" s="244">
        <v>11</v>
      </c>
      <c r="N108" s="244">
        <v>28</v>
      </c>
      <c r="O108" s="244">
        <v>7</v>
      </c>
      <c r="P108" s="244">
        <v>1</v>
      </c>
      <c r="Q108" s="244">
        <v>6</v>
      </c>
      <c r="R108" s="244">
        <v>1</v>
      </c>
      <c r="S108" s="244">
        <v>20</v>
      </c>
      <c r="T108" s="244">
        <v>0</v>
      </c>
      <c r="U108" s="244">
        <v>1</v>
      </c>
      <c r="V108" s="244">
        <v>0</v>
      </c>
      <c r="W108" s="244">
        <v>0</v>
      </c>
      <c r="X108" s="244">
        <v>16</v>
      </c>
      <c r="Y108" s="240">
        <f t="shared" si="1"/>
        <v>178</v>
      </c>
    </row>
    <row r="109" spans="1:25" x14ac:dyDescent="0.3">
      <c r="A109" s="14">
        <v>108</v>
      </c>
      <c r="B109" s="15">
        <v>10</v>
      </c>
      <c r="C109" s="10">
        <v>397</v>
      </c>
      <c r="D109" s="10" t="s">
        <v>791</v>
      </c>
      <c r="E109" s="243" t="s">
        <v>792</v>
      </c>
      <c r="F109" s="10">
        <v>1778</v>
      </c>
      <c r="G109" s="15" t="s">
        <v>73</v>
      </c>
      <c r="H109" s="10" t="s">
        <v>19</v>
      </c>
      <c r="I109" s="10">
        <v>385</v>
      </c>
      <c r="J109" s="245">
        <v>20</v>
      </c>
      <c r="K109" s="245">
        <v>53</v>
      </c>
      <c r="L109" s="245">
        <v>17</v>
      </c>
      <c r="M109" s="245">
        <v>0</v>
      </c>
      <c r="N109" s="245">
        <v>20</v>
      </c>
      <c r="O109" s="245">
        <v>3</v>
      </c>
      <c r="P109" s="245">
        <v>3</v>
      </c>
      <c r="Q109" s="245">
        <v>1</v>
      </c>
      <c r="R109" s="245">
        <v>5</v>
      </c>
      <c r="S109" s="245">
        <v>11</v>
      </c>
      <c r="T109" s="245">
        <v>3</v>
      </c>
      <c r="U109" s="245">
        <v>2</v>
      </c>
      <c r="V109" s="245">
        <v>2</v>
      </c>
      <c r="W109" s="245">
        <v>0</v>
      </c>
      <c r="X109" s="245">
        <v>30</v>
      </c>
      <c r="Y109" s="240">
        <f t="shared" si="1"/>
        <v>170</v>
      </c>
    </row>
    <row r="110" spans="1:25" x14ac:dyDescent="0.3">
      <c r="A110" s="14">
        <v>109</v>
      </c>
      <c r="B110" s="15">
        <v>10</v>
      </c>
      <c r="C110" s="10">
        <v>397</v>
      </c>
      <c r="D110" s="10" t="s">
        <v>791</v>
      </c>
      <c r="E110" s="243" t="s">
        <v>792</v>
      </c>
      <c r="F110" s="10">
        <v>1778</v>
      </c>
      <c r="G110" s="15" t="s">
        <v>73</v>
      </c>
      <c r="H110" s="10" t="s">
        <v>20</v>
      </c>
      <c r="I110" s="10">
        <v>385</v>
      </c>
      <c r="J110" s="245">
        <v>17</v>
      </c>
      <c r="K110" s="245">
        <v>32</v>
      </c>
      <c r="L110" s="245">
        <v>10</v>
      </c>
      <c r="M110" s="245">
        <v>6</v>
      </c>
      <c r="N110" s="245">
        <v>29</v>
      </c>
      <c r="O110" s="245">
        <v>2</v>
      </c>
      <c r="P110" s="245">
        <v>4</v>
      </c>
      <c r="Q110" s="245">
        <v>2</v>
      </c>
      <c r="R110" s="245">
        <v>9</v>
      </c>
      <c r="S110" s="245">
        <v>18</v>
      </c>
      <c r="T110" s="245">
        <v>0</v>
      </c>
      <c r="U110" s="245">
        <v>2</v>
      </c>
      <c r="V110" s="245">
        <v>2</v>
      </c>
      <c r="W110" s="245">
        <v>0</v>
      </c>
      <c r="X110" s="245">
        <v>41</v>
      </c>
      <c r="Y110" s="240">
        <f t="shared" si="1"/>
        <v>174</v>
      </c>
    </row>
    <row r="111" spans="1:25" x14ac:dyDescent="0.3">
      <c r="A111" s="14">
        <v>110</v>
      </c>
      <c r="B111" s="15">
        <v>10</v>
      </c>
      <c r="C111" s="10">
        <v>397</v>
      </c>
      <c r="D111" s="10" t="s">
        <v>791</v>
      </c>
      <c r="E111" s="243" t="s">
        <v>793</v>
      </c>
      <c r="F111" s="10">
        <v>1778</v>
      </c>
      <c r="G111" s="15" t="s">
        <v>73</v>
      </c>
      <c r="H111" s="10" t="s">
        <v>21</v>
      </c>
      <c r="I111" s="10">
        <v>361</v>
      </c>
      <c r="J111" s="244">
        <v>0</v>
      </c>
      <c r="K111" s="244">
        <v>3</v>
      </c>
      <c r="L111" s="244">
        <v>1</v>
      </c>
      <c r="M111" s="244">
        <v>0</v>
      </c>
      <c r="N111" s="244">
        <v>12</v>
      </c>
      <c r="O111" s="244">
        <v>12</v>
      </c>
      <c r="P111" s="244">
        <v>1</v>
      </c>
      <c r="Q111" s="244">
        <v>4</v>
      </c>
      <c r="R111" s="244">
        <v>3</v>
      </c>
      <c r="S111" s="244">
        <v>89</v>
      </c>
      <c r="T111" s="244">
        <v>0</v>
      </c>
      <c r="U111" s="244">
        <v>0</v>
      </c>
      <c r="V111" s="244">
        <v>0</v>
      </c>
      <c r="W111" s="244">
        <v>0</v>
      </c>
      <c r="X111" s="244">
        <v>4</v>
      </c>
      <c r="Y111" s="240">
        <f t="shared" si="1"/>
        <v>129</v>
      </c>
    </row>
    <row r="112" spans="1:25" x14ac:dyDescent="0.3">
      <c r="A112" s="14">
        <v>111</v>
      </c>
      <c r="B112" s="15">
        <v>10</v>
      </c>
      <c r="C112" s="10">
        <v>397</v>
      </c>
      <c r="D112" s="10" t="s">
        <v>791</v>
      </c>
      <c r="E112" s="243" t="s">
        <v>794</v>
      </c>
      <c r="F112" s="10">
        <v>1779</v>
      </c>
      <c r="G112" s="15" t="s">
        <v>73</v>
      </c>
      <c r="H112" s="10" t="s">
        <v>19</v>
      </c>
      <c r="I112" s="10">
        <v>412</v>
      </c>
      <c r="J112" s="537" t="s">
        <v>743</v>
      </c>
      <c r="K112" s="537"/>
      <c r="L112" s="537"/>
      <c r="M112" s="537"/>
      <c r="N112" s="537"/>
      <c r="O112" s="537"/>
      <c r="P112" s="537"/>
      <c r="Q112" s="537"/>
      <c r="R112" s="537"/>
      <c r="S112" s="537"/>
      <c r="T112" s="537"/>
      <c r="U112" s="537"/>
      <c r="V112" s="537"/>
      <c r="W112" s="537"/>
      <c r="X112" s="537"/>
      <c r="Y112" s="537"/>
    </row>
    <row r="113" spans="1:25" x14ac:dyDescent="0.3">
      <c r="A113" s="14">
        <v>112</v>
      </c>
      <c r="B113" s="15">
        <v>10</v>
      </c>
      <c r="C113" s="10">
        <v>397</v>
      </c>
      <c r="D113" s="10" t="s">
        <v>791</v>
      </c>
      <c r="E113" s="243" t="s">
        <v>794</v>
      </c>
      <c r="F113" s="10">
        <v>1779</v>
      </c>
      <c r="G113" s="15" t="s">
        <v>73</v>
      </c>
      <c r="H113" s="10" t="s">
        <v>20</v>
      </c>
      <c r="I113" s="10">
        <v>412</v>
      </c>
      <c r="J113" s="537" t="s">
        <v>743</v>
      </c>
      <c r="K113" s="537"/>
      <c r="L113" s="537"/>
      <c r="M113" s="537"/>
      <c r="N113" s="537"/>
      <c r="O113" s="537"/>
      <c r="P113" s="537"/>
      <c r="Q113" s="537"/>
      <c r="R113" s="537"/>
      <c r="S113" s="537"/>
      <c r="T113" s="537"/>
      <c r="U113" s="537"/>
      <c r="V113" s="537"/>
      <c r="W113" s="537"/>
      <c r="X113" s="537"/>
      <c r="Y113" s="537"/>
    </row>
    <row r="114" spans="1:25" x14ac:dyDescent="0.3">
      <c r="A114" s="14">
        <v>113</v>
      </c>
      <c r="B114" s="15">
        <v>10</v>
      </c>
      <c r="C114" s="10">
        <v>436</v>
      </c>
      <c r="D114" s="10" t="s">
        <v>795</v>
      </c>
      <c r="E114" s="243" t="s">
        <v>796</v>
      </c>
      <c r="F114" s="10">
        <v>1911</v>
      </c>
      <c r="G114" s="15" t="s">
        <v>73</v>
      </c>
      <c r="H114" s="10" t="s">
        <v>19</v>
      </c>
      <c r="I114" s="10">
        <v>607</v>
      </c>
      <c r="J114" s="244">
        <v>36</v>
      </c>
      <c r="K114" s="244">
        <v>94</v>
      </c>
      <c r="L114" s="244">
        <v>18</v>
      </c>
      <c r="M114" s="244">
        <v>11</v>
      </c>
      <c r="N114" s="244">
        <v>42</v>
      </c>
      <c r="O114" s="244">
        <v>2</v>
      </c>
      <c r="P114" s="244">
        <v>1</v>
      </c>
      <c r="Q114" s="244">
        <v>6</v>
      </c>
      <c r="R114" s="244">
        <v>2</v>
      </c>
      <c r="S114" s="244">
        <v>29</v>
      </c>
      <c r="T114" s="244">
        <v>0</v>
      </c>
      <c r="U114" s="244">
        <v>2</v>
      </c>
      <c r="V114" s="244">
        <v>2</v>
      </c>
      <c r="W114" s="244">
        <v>0</v>
      </c>
      <c r="X114" s="244">
        <v>19</v>
      </c>
      <c r="Y114" s="240">
        <f t="shared" si="1"/>
        <v>264</v>
      </c>
    </row>
    <row r="115" spans="1:25" x14ac:dyDescent="0.3">
      <c r="A115" s="14">
        <v>114</v>
      </c>
      <c r="B115" s="15">
        <v>10</v>
      </c>
      <c r="C115" s="10">
        <v>436</v>
      </c>
      <c r="D115" s="10" t="s">
        <v>795</v>
      </c>
      <c r="E115" s="243" t="s">
        <v>796</v>
      </c>
      <c r="F115" s="10">
        <v>1911</v>
      </c>
      <c r="G115" s="15" t="s">
        <v>73</v>
      </c>
      <c r="H115" s="10" t="s">
        <v>20</v>
      </c>
      <c r="I115" s="10">
        <v>607</v>
      </c>
      <c r="J115" s="244">
        <v>24</v>
      </c>
      <c r="K115" s="244">
        <v>93</v>
      </c>
      <c r="L115" s="244">
        <v>8</v>
      </c>
      <c r="M115" s="244">
        <v>5</v>
      </c>
      <c r="N115" s="244">
        <v>54</v>
      </c>
      <c r="O115" s="244">
        <v>3</v>
      </c>
      <c r="P115" s="244">
        <v>4</v>
      </c>
      <c r="Q115" s="244">
        <v>5</v>
      </c>
      <c r="R115" s="244">
        <v>1</v>
      </c>
      <c r="S115" s="244">
        <v>39</v>
      </c>
      <c r="T115" s="244">
        <v>2</v>
      </c>
      <c r="U115" s="244">
        <v>0</v>
      </c>
      <c r="V115" s="244">
        <v>1</v>
      </c>
      <c r="W115" s="244">
        <v>1</v>
      </c>
      <c r="X115" s="244">
        <v>18</v>
      </c>
      <c r="Y115" s="240">
        <f t="shared" si="1"/>
        <v>258</v>
      </c>
    </row>
    <row r="116" spans="1:25" x14ac:dyDescent="0.3">
      <c r="A116" s="14">
        <v>115</v>
      </c>
      <c r="B116" s="15">
        <v>10</v>
      </c>
      <c r="C116" s="10">
        <v>436</v>
      </c>
      <c r="D116" s="10" t="s">
        <v>795</v>
      </c>
      <c r="E116" s="243" t="s">
        <v>797</v>
      </c>
      <c r="F116" s="10">
        <v>1912</v>
      </c>
      <c r="G116" s="15" t="s">
        <v>73</v>
      </c>
      <c r="H116" s="10" t="s">
        <v>19</v>
      </c>
      <c r="I116" s="10">
        <v>413</v>
      </c>
      <c r="J116" s="245">
        <v>29</v>
      </c>
      <c r="K116" s="245">
        <v>117</v>
      </c>
      <c r="L116" s="245">
        <v>8</v>
      </c>
      <c r="M116" s="245">
        <v>9</v>
      </c>
      <c r="N116" s="245">
        <v>22</v>
      </c>
      <c r="O116" s="245">
        <v>1</v>
      </c>
      <c r="P116" s="245">
        <v>2</v>
      </c>
      <c r="Q116" s="245">
        <v>4</v>
      </c>
      <c r="R116" s="245">
        <v>2</v>
      </c>
      <c r="S116" s="245">
        <v>18</v>
      </c>
      <c r="T116" s="245">
        <v>1</v>
      </c>
      <c r="U116" s="245">
        <v>3</v>
      </c>
      <c r="V116" s="245">
        <v>2</v>
      </c>
      <c r="W116" s="245">
        <v>0</v>
      </c>
      <c r="X116" s="245">
        <v>15</v>
      </c>
      <c r="Y116" s="240">
        <f t="shared" si="1"/>
        <v>233</v>
      </c>
    </row>
    <row r="117" spans="1:25" x14ac:dyDescent="0.3">
      <c r="A117" s="14">
        <v>116</v>
      </c>
      <c r="B117" s="15">
        <v>10</v>
      </c>
      <c r="C117" s="10">
        <v>436</v>
      </c>
      <c r="D117" s="10" t="s">
        <v>795</v>
      </c>
      <c r="E117" s="243" t="s">
        <v>797</v>
      </c>
      <c r="F117" s="10">
        <v>1912</v>
      </c>
      <c r="G117" s="15" t="s">
        <v>73</v>
      </c>
      <c r="H117" s="10" t="s">
        <v>20</v>
      </c>
      <c r="I117" s="10">
        <v>413</v>
      </c>
      <c r="J117" s="245">
        <v>44</v>
      </c>
      <c r="K117" s="245">
        <v>126</v>
      </c>
      <c r="L117" s="245">
        <v>7</v>
      </c>
      <c r="M117" s="245">
        <v>12</v>
      </c>
      <c r="N117" s="245">
        <v>36</v>
      </c>
      <c r="O117" s="245">
        <v>4</v>
      </c>
      <c r="P117" s="245">
        <v>0</v>
      </c>
      <c r="Q117" s="245">
        <v>7</v>
      </c>
      <c r="R117" s="245">
        <v>0</v>
      </c>
      <c r="S117" s="245">
        <v>10</v>
      </c>
      <c r="T117" s="245">
        <v>0</v>
      </c>
      <c r="U117" s="245">
        <v>4</v>
      </c>
      <c r="V117" s="245">
        <v>0</v>
      </c>
      <c r="W117" s="245">
        <v>0</v>
      </c>
      <c r="X117" s="245">
        <v>19</v>
      </c>
      <c r="Y117" s="240">
        <f t="shared" si="1"/>
        <v>269</v>
      </c>
    </row>
    <row r="118" spans="1:25" x14ac:dyDescent="0.3">
      <c r="A118" s="14">
        <v>117</v>
      </c>
      <c r="B118" s="15">
        <v>10</v>
      </c>
      <c r="C118" s="10">
        <v>438</v>
      </c>
      <c r="D118" s="10" t="s">
        <v>798</v>
      </c>
      <c r="E118" s="243" t="s">
        <v>799</v>
      </c>
      <c r="F118" s="10">
        <v>1914</v>
      </c>
      <c r="G118" s="15" t="s">
        <v>73</v>
      </c>
      <c r="H118" s="10" t="s">
        <v>19</v>
      </c>
      <c r="I118" s="10">
        <v>502</v>
      </c>
      <c r="J118" s="245">
        <v>10</v>
      </c>
      <c r="K118" s="245">
        <v>16</v>
      </c>
      <c r="L118" s="245">
        <v>10</v>
      </c>
      <c r="M118" s="245">
        <v>8</v>
      </c>
      <c r="N118" s="245">
        <v>60</v>
      </c>
      <c r="O118" s="245">
        <v>2</v>
      </c>
      <c r="P118" s="245">
        <v>2</v>
      </c>
      <c r="Q118" s="245">
        <v>3</v>
      </c>
      <c r="R118" s="245">
        <v>3</v>
      </c>
      <c r="S118" s="245">
        <v>26</v>
      </c>
      <c r="T118" s="245">
        <v>1</v>
      </c>
      <c r="U118" s="245">
        <v>0</v>
      </c>
      <c r="V118" s="245">
        <v>0</v>
      </c>
      <c r="W118" s="245">
        <v>0</v>
      </c>
      <c r="X118" s="245">
        <v>13</v>
      </c>
      <c r="Y118" s="240">
        <f t="shared" si="1"/>
        <v>154</v>
      </c>
    </row>
    <row r="119" spans="1:25" x14ac:dyDescent="0.3">
      <c r="A119" s="14">
        <v>118</v>
      </c>
      <c r="B119" s="15">
        <v>10</v>
      </c>
      <c r="C119" s="10">
        <v>438</v>
      </c>
      <c r="D119" s="10" t="s">
        <v>798</v>
      </c>
      <c r="E119" s="243" t="s">
        <v>799</v>
      </c>
      <c r="F119" s="10">
        <v>1914</v>
      </c>
      <c r="G119" s="15" t="s">
        <v>73</v>
      </c>
      <c r="H119" s="10" t="s">
        <v>20</v>
      </c>
      <c r="I119" s="10">
        <v>501</v>
      </c>
      <c r="J119" s="244">
        <v>10</v>
      </c>
      <c r="K119" s="244">
        <v>10</v>
      </c>
      <c r="L119" s="244">
        <v>8</v>
      </c>
      <c r="M119" s="244">
        <v>4</v>
      </c>
      <c r="N119" s="244">
        <v>55</v>
      </c>
      <c r="O119" s="244">
        <v>3</v>
      </c>
      <c r="P119" s="244">
        <v>2</v>
      </c>
      <c r="Q119" s="244">
        <v>4</v>
      </c>
      <c r="R119" s="244">
        <v>1</v>
      </c>
      <c r="S119" s="244">
        <v>19</v>
      </c>
      <c r="T119" s="244">
        <v>1</v>
      </c>
      <c r="U119" s="244">
        <v>0</v>
      </c>
      <c r="V119" s="244">
        <v>0</v>
      </c>
      <c r="W119" s="244">
        <v>0</v>
      </c>
      <c r="X119" s="244">
        <v>18</v>
      </c>
      <c r="Y119" s="240">
        <f t="shared" si="1"/>
        <v>135</v>
      </c>
    </row>
    <row r="120" spans="1:25" x14ac:dyDescent="0.3">
      <c r="A120" s="14">
        <v>119</v>
      </c>
      <c r="B120" s="15">
        <v>10</v>
      </c>
      <c r="C120" s="10">
        <v>438</v>
      </c>
      <c r="D120" s="10" t="s">
        <v>798</v>
      </c>
      <c r="E120" s="243" t="s">
        <v>799</v>
      </c>
      <c r="F120" s="10">
        <v>1914</v>
      </c>
      <c r="G120" s="15" t="s">
        <v>73</v>
      </c>
      <c r="H120" s="10" t="s">
        <v>22</v>
      </c>
      <c r="I120" s="10">
        <v>501</v>
      </c>
      <c r="J120" s="244">
        <v>10</v>
      </c>
      <c r="K120" s="244">
        <v>9</v>
      </c>
      <c r="L120" s="244">
        <v>6</v>
      </c>
      <c r="M120" s="244">
        <v>8</v>
      </c>
      <c r="N120" s="244">
        <v>53</v>
      </c>
      <c r="O120" s="244">
        <v>3</v>
      </c>
      <c r="P120" s="244">
        <v>0</v>
      </c>
      <c r="Q120" s="244">
        <v>5</v>
      </c>
      <c r="R120" s="244">
        <v>5</v>
      </c>
      <c r="S120" s="244">
        <v>30</v>
      </c>
      <c r="T120" s="244">
        <v>3</v>
      </c>
      <c r="U120" s="244">
        <v>0</v>
      </c>
      <c r="V120" s="244">
        <v>0</v>
      </c>
      <c r="W120" s="244">
        <v>0</v>
      </c>
      <c r="X120" s="244">
        <v>5</v>
      </c>
      <c r="Y120" s="240">
        <f t="shared" si="1"/>
        <v>137</v>
      </c>
    </row>
    <row r="121" spans="1:25" x14ac:dyDescent="0.3">
      <c r="A121" s="14">
        <v>120</v>
      </c>
      <c r="B121" s="15">
        <v>10</v>
      </c>
      <c r="C121" s="10">
        <v>438</v>
      </c>
      <c r="D121" s="10" t="s">
        <v>798</v>
      </c>
      <c r="E121" s="243" t="s">
        <v>799</v>
      </c>
      <c r="F121" s="10">
        <v>1915</v>
      </c>
      <c r="G121" s="15" t="s">
        <v>73</v>
      </c>
      <c r="H121" s="10" t="s">
        <v>19</v>
      </c>
      <c r="I121" s="10">
        <v>689</v>
      </c>
      <c r="J121" s="244">
        <v>9</v>
      </c>
      <c r="K121" s="244">
        <v>8</v>
      </c>
      <c r="L121" s="244">
        <v>9</v>
      </c>
      <c r="M121" s="244">
        <v>9</v>
      </c>
      <c r="N121" s="244">
        <v>112</v>
      </c>
      <c r="O121" s="244">
        <v>5</v>
      </c>
      <c r="P121" s="244">
        <v>3</v>
      </c>
      <c r="Q121" s="244">
        <v>3</v>
      </c>
      <c r="R121" s="244">
        <v>2</v>
      </c>
      <c r="S121" s="244">
        <v>48</v>
      </c>
      <c r="T121" s="244">
        <v>4</v>
      </c>
      <c r="U121" s="244">
        <v>1</v>
      </c>
      <c r="V121" s="244">
        <v>1</v>
      </c>
      <c r="W121" s="244">
        <v>1</v>
      </c>
      <c r="X121" s="244">
        <v>17</v>
      </c>
      <c r="Y121" s="240">
        <f t="shared" si="1"/>
        <v>232</v>
      </c>
    </row>
    <row r="122" spans="1:25" x14ac:dyDescent="0.3">
      <c r="A122" s="14">
        <v>121</v>
      </c>
      <c r="B122" s="15">
        <v>10</v>
      </c>
      <c r="C122" s="10">
        <v>438</v>
      </c>
      <c r="D122" s="10" t="s">
        <v>798</v>
      </c>
      <c r="E122" s="243" t="s">
        <v>799</v>
      </c>
      <c r="F122" s="10">
        <v>1915</v>
      </c>
      <c r="G122" s="15" t="s">
        <v>73</v>
      </c>
      <c r="H122" s="10" t="s">
        <v>20</v>
      </c>
      <c r="I122" s="10">
        <v>689</v>
      </c>
      <c r="J122" s="244">
        <v>12</v>
      </c>
      <c r="K122" s="244">
        <v>12</v>
      </c>
      <c r="L122" s="244">
        <v>9</v>
      </c>
      <c r="M122" s="244">
        <v>10</v>
      </c>
      <c r="N122" s="244">
        <v>127</v>
      </c>
      <c r="O122" s="244">
        <v>5</v>
      </c>
      <c r="P122" s="244">
        <v>0</v>
      </c>
      <c r="Q122" s="244">
        <v>6</v>
      </c>
      <c r="R122" s="244">
        <v>3</v>
      </c>
      <c r="S122" s="244">
        <v>35</v>
      </c>
      <c r="T122" s="244">
        <v>5</v>
      </c>
      <c r="U122" s="244">
        <v>1</v>
      </c>
      <c r="V122" s="244">
        <v>1</v>
      </c>
      <c r="W122" s="244">
        <v>0</v>
      </c>
      <c r="X122" s="244">
        <v>21</v>
      </c>
      <c r="Y122" s="240">
        <f t="shared" si="1"/>
        <v>247</v>
      </c>
    </row>
    <row r="123" spans="1:25" x14ac:dyDescent="0.3">
      <c r="A123" s="14">
        <v>122</v>
      </c>
      <c r="B123" s="15">
        <v>10</v>
      </c>
      <c r="C123" s="10">
        <v>438</v>
      </c>
      <c r="D123" s="10" t="s">
        <v>798</v>
      </c>
      <c r="E123" s="243" t="s">
        <v>800</v>
      </c>
      <c r="F123" s="10">
        <v>1915</v>
      </c>
      <c r="G123" s="15" t="s">
        <v>73</v>
      </c>
      <c r="H123" s="10" t="s">
        <v>21</v>
      </c>
      <c r="I123" s="10">
        <v>576</v>
      </c>
      <c r="J123" s="245">
        <v>35</v>
      </c>
      <c r="K123" s="245">
        <v>80</v>
      </c>
      <c r="L123" s="245">
        <v>8</v>
      </c>
      <c r="M123" s="245">
        <v>9</v>
      </c>
      <c r="N123" s="245">
        <v>80</v>
      </c>
      <c r="O123" s="245">
        <v>10</v>
      </c>
      <c r="P123" s="245">
        <v>3</v>
      </c>
      <c r="Q123" s="245">
        <v>7</v>
      </c>
      <c r="R123" s="245">
        <v>6</v>
      </c>
      <c r="S123" s="245">
        <v>89</v>
      </c>
      <c r="T123" s="245">
        <v>4</v>
      </c>
      <c r="U123" s="245">
        <v>0</v>
      </c>
      <c r="V123" s="245">
        <v>2</v>
      </c>
      <c r="W123" s="245">
        <v>0</v>
      </c>
      <c r="X123" s="245">
        <v>16</v>
      </c>
      <c r="Y123" s="240">
        <f t="shared" si="1"/>
        <v>349</v>
      </c>
    </row>
    <row r="124" spans="1:25" x14ac:dyDescent="0.3">
      <c r="A124" s="14">
        <v>123</v>
      </c>
      <c r="B124" s="15">
        <v>10</v>
      </c>
      <c r="C124" s="10">
        <v>438</v>
      </c>
      <c r="D124" s="10" t="s">
        <v>798</v>
      </c>
      <c r="E124" s="243" t="s">
        <v>801</v>
      </c>
      <c r="F124" s="10">
        <v>1916</v>
      </c>
      <c r="G124" s="15" t="s">
        <v>73</v>
      </c>
      <c r="H124" s="10" t="s">
        <v>19</v>
      </c>
      <c r="I124" s="10">
        <v>465</v>
      </c>
      <c r="J124" s="244">
        <v>8</v>
      </c>
      <c r="K124" s="244">
        <v>11</v>
      </c>
      <c r="L124" s="244">
        <v>6</v>
      </c>
      <c r="M124" s="244">
        <v>8</v>
      </c>
      <c r="N124" s="244">
        <v>51</v>
      </c>
      <c r="O124" s="244">
        <v>2</v>
      </c>
      <c r="P124" s="244">
        <v>4</v>
      </c>
      <c r="Q124" s="244">
        <v>2</v>
      </c>
      <c r="R124" s="244">
        <v>2</v>
      </c>
      <c r="S124" s="244">
        <v>32</v>
      </c>
      <c r="T124" s="244">
        <v>1</v>
      </c>
      <c r="U124" s="244">
        <v>0</v>
      </c>
      <c r="V124" s="244">
        <v>2</v>
      </c>
      <c r="W124" s="244">
        <v>0</v>
      </c>
      <c r="X124" s="244">
        <v>11</v>
      </c>
      <c r="Y124" s="240">
        <f t="shared" si="1"/>
        <v>140</v>
      </c>
    </row>
    <row r="125" spans="1:25" x14ac:dyDescent="0.3">
      <c r="A125" s="14">
        <v>124</v>
      </c>
      <c r="B125" s="15">
        <v>10</v>
      </c>
      <c r="C125" s="10">
        <v>438</v>
      </c>
      <c r="D125" s="10" t="s">
        <v>798</v>
      </c>
      <c r="E125" s="243" t="s">
        <v>801</v>
      </c>
      <c r="F125" s="10">
        <v>1916</v>
      </c>
      <c r="G125" s="15" t="s">
        <v>73</v>
      </c>
      <c r="H125" s="10" t="s">
        <v>20</v>
      </c>
      <c r="I125" s="10">
        <v>464</v>
      </c>
      <c r="J125" s="244">
        <v>2</v>
      </c>
      <c r="K125" s="244">
        <v>29</v>
      </c>
      <c r="L125" s="244">
        <v>10</v>
      </c>
      <c r="M125" s="244">
        <v>7</v>
      </c>
      <c r="N125" s="244">
        <v>48</v>
      </c>
      <c r="O125" s="244">
        <v>1</v>
      </c>
      <c r="P125" s="244">
        <v>2</v>
      </c>
      <c r="Q125" s="244">
        <v>2</v>
      </c>
      <c r="R125" s="244">
        <v>2</v>
      </c>
      <c r="S125" s="244">
        <v>13</v>
      </c>
      <c r="T125" s="244">
        <v>4</v>
      </c>
      <c r="U125" s="244">
        <v>0</v>
      </c>
      <c r="V125" s="244">
        <v>0</v>
      </c>
      <c r="W125" s="244">
        <v>2</v>
      </c>
      <c r="X125" s="244">
        <v>8</v>
      </c>
      <c r="Y125" s="240">
        <f t="shared" si="1"/>
        <v>130</v>
      </c>
    </row>
    <row r="126" spans="1:25" x14ac:dyDescent="0.3">
      <c r="A126" s="14">
        <v>125</v>
      </c>
      <c r="B126" s="15">
        <v>10</v>
      </c>
      <c r="C126" s="10">
        <v>438</v>
      </c>
      <c r="D126" s="10" t="s">
        <v>798</v>
      </c>
      <c r="E126" s="243" t="s">
        <v>802</v>
      </c>
      <c r="F126" s="10">
        <v>1917</v>
      </c>
      <c r="G126" s="15" t="s">
        <v>73</v>
      </c>
      <c r="H126" s="10" t="s">
        <v>19</v>
      </c>
      <c r="I126" s="10">
        <v>621</v>
      </c>
      <c r="J126" s="244">
        <v>11</v>
      </c>
      <c r="K126" s="244">
        <v>15</v>
      </c>
      <c r="L126" s="244">
        <v>12</v>
      </c>
      <c r="M126" s="244">
        <v>4</v>
      </c>
      <c r="N126" s="244">
        <v>76</v>
      </c>
      <c r="O126" s="244">
        <v>2</v>
      </c>
      <c r="P126" s="244">
        <v>3</v>
      </c>
      <c r="Q126" s="244">
        <v>0</v>
      </c>
      <c r="R126" s="244">
        <v>0</v>
      </c>
      <c r="S126" s="244">
        <v>27</v>
      </c>
      <c r="T126" s="244">
        <v>0</v>
      </c>
      <c r="U126" s="244">
        <v>0</v>
      </c>
      <c r="V126" s="244">
        <v>0</v>
      </c>
      <c r="W126" s="244">
        <v>0</v>
      </c>
      <c r="X126" s="244">
        <v>17</v>
      </c>
      <c r="Y126" s="240">
        <f t="shared" si="1"/>
        <v>167</v>
      </c>
    </row>
    <row r="127" spans="1:25" x14ac:dyDescent="0.3">
      <c r="A127" s="14">
        <v>126</v>
      </c>
      <c r="B127" s="15">
        <v>10</v>
      </c>
      <c r="C127" s="10">
        <v>438</v>
      </c>
      <c r="D127" s="10" t="s">
        <v>798</v>
      </c>
      <c r="E127" s="243" t="s">
        <v>802</v>
      </c>
      <c r="F127" s="10">
        <v>1917</v>
      </c>
      <c r="G127" s="15" t="s">
        <v>73</v>
      </c>
      <c r="H127" s="10" t="s">
        <v>20</v>
      </c>
      <c r="I127" s="10">
        <v>620</v>
      </c>
      <c r="J127" s="244">
        <v>4</v>
      </c>
      <c r="K127" s="244">
        <v>13</v>
      </c>
      <c r="L127" s="244">
        <v>10</v>
      </c>
      <c r="M127" s="244">
        <v>10</v>
      </c>
      <c r="N127" s="244">
        <v>61</v>
      </c>
      <c r="O127" s="244">
        <v>5</v>
      </c>
      <c r="P127" s="244">
        <v>1</v>
      </c>
      <c r="Q127" s="244">
        <v>3</v>
      </c>
      <c r="R127" s="244">
        <v>0</v>
      </c>
      <c r="S127" s="244">
        <v>34</v>
      </c>
      <c r="T127" s="244">
        <v>3</v>
      </c>
      <c r="U127" s="244">
        <v>2</v>
      </c>
      <c r="V127" s="244">
        <v>1</v>
      </c>
      <c r="W127" s="244">
        <v>0</v>
      </c>
      <c r="X127" s="244">
        <v>27</v>
      </c>
      <c r="Y127" s="240">
        <f t="shared" si="1"/>
        <v>174</v>
      </c>
    </row>
    <row r="128" spans="1:25" x14ac:dyDescent="0.3">
      <c r="A128" s="14">
        <v>127</v>
      </c>
      <c r="B128" s="15">
        <v>10</v>
      </c>
      <c r="C128" s="10">
        <v>455</v>
      </c>
      <c r="D128" s="10" t="s">
        <v>803</v>
      </c>
      <c r="E128" s="243" t="s">
        <v>804</v>
      </c>
      <c r="F128" s="10">
        <v>1969</v>
      </c>
      <c r="G128" s="15" t="s">
        <v>73</v>
      </c>
      <c r="H128" s="10" t="s">
        <v>19</v>
      </c>
      <c r="I128" s="10">
        <v>558</v>
      </c>
      <c r="J128" s="244">
        <v>21</v>
      </c>
      <c r="K128" s="244">
        <v>111</v>
      </c>
      <c r="L128" s="244">
        <v>6</v>
      </c>
      <c r="M128" s="244">
        <v>3</v>
      </c>
      <c r="N128" s="244">
        <v>10</v>
      </c>
      <c r="O128" s="244">
        <v>5</v>
      </c>
      <c r="P128" s="244">
        <v>53</v>
      </c>
      <c r="Q128" s="244">
        <v>1</v>
      </c>
      <c r="R128" s="244">
        <v>2</v>
      </c>
      <c r="S128" s="244">
        <v>35</v>
      </c>
      <c r="T128" s="244">
        <v>1</v>
      </c>
      <c r="U128" s="244">
        <v>4</v>
      </c>
      <c r="V128" s="244">
        <v>6</v>
      </c>
      <c r="W128" s="244">
        <v>0</v>
      </c>
      <c r="X128" s="244">
        <v>19</v>
      </c>
      <c r="Y128" s="240">
        <f t="shared" si="1"/>
        <v>277</v>
      </c>
    </row>
    <row r="129" spans="1:25" x14ac:dyDescent="0.3">
      <c r="A129" s="14">
        <v>128</v>
      </c>
      <c r="B129" s="15">
        <v>10</v>
      </c>
      <c r="C129" s="10">
        <v>455</v>
      </c>
      <c r="D129" s="10" t="s">
        <v>803</v>
      </c>
      <c r="E129" s="243" t="s">
        <v>804</v>
      </c>
      <c r="F129" s="10">
        <v>1969</v>
      </c>
      <c r="G129" s="15" t="s">
        <v>73</v>
      </c>
      <c r="H129" s="10" t="s">
        <v>20</v>
      </c>
      <c r="I129" s="10">
        <v>557</v>
      </c>
      <c r="J129" s="245">
        <v>22</v>
      </c>
      <c r="K129" s="245">
        <v>93</v>
      </c>
      <c r="L129" s="245">
        <v>10</v>
      </c>
      <c r="M129" s="245">
        <v>4</v>
      </c>
      <c r="N129" s="245">
        <v>15</v>
      </c>
      <c r="O129" s="245">
        <v>7</v>
      </c>
      <c r="P129" s="245">
        <v>43</v>
      </c>
      <c r="Q129" s="245">
        <v>5</v>
      </c>
      <c r="R129" s="245">
        <v>7</v>
      </c>
      <c r="S129" s="245">
        <v>37</v>
      </c>
      <c r="T129" s="245">
        <v>0</v>
      </c>
      <c r="U129" s="245">
        <v>3</v>
      </c>
      <c r="V129" s="245">
        <v>2</v>
      </c>
      <c r="W129" s="245">
        <v>0</v>
      </c>
      <c r="X129" s="245">
        <v>18</v>
      </c>
      <c r="Y129" s="240">
        <f t="shared" si="1"/>
        <v>266</v>
      </c>
    </row>
    <row r="130" spans="1:25" x14ac:dyDescent="0.3">
      <c r="A130" s="14">
        <v>129</v>
      </c>
      <c r="B130" s="15">
        <v>10</v>
      </c>
      <c r="C130" s="10">
        <v>455</v>
      </c>
      <c r="D130" s="10" t="s">
        <v>803</v>
      </c>
      <c r="E130" s="243" t="s">
        <v>805</v>
      </c>
      <c r="F130" s="10">
        <v>1970</v>
      </c>
      <c r="G130" s="15" t="s">
        <v>73</v>
      </c>
      <c r="H130" s="10" t="s">
        <v>19</v>
      </c>
      <c r="I130" s="10">
        <v>384</v>
      </c>
      <c r="J130" s="244">
        <v>50</v>
      </c>
      <c r="K130" s="244">
        <v>41</v>
      </c>
      <c r="L130" s="244">
        <v>11</v>
      </c>
      <c r="M130" s="244">
        <v>5</v>
      </c>
      <c r="N130" s="244">
        <v>9</v>
      </c>
      <c r="O130" s="244">
        <v>1</v>
      </c>
      <c r="P130" s="244">
        <v>9</v>
      </c>
      <c r="Q130" s="244">
        <v>3</v>
      </c>
      <c r="R130" s="244">
        <v>1</v>
      </c>
      <c r="S130" s="244">
        <v>10</v>
      </c>
      <c r="T130" s="244">
        <v>0</v>
      </c>
      <c r="U130" s="244">
        <v>16</v>
      </c>
      <c r="V130" s="244">
        <v>1</v>
      </c>
      <c r="W130" s="244">
        <v>0</v>
      </c>
      <c r="X130" s="244">
        <v>10</v>
      </c>
      <c r="Y130" s="240">
        <f t="shared" si="1"/>
        <v>167</v>
      </c>
    </row>
    <row r="131" spans="1:25" x14ac:dyDescent="0.3">
      <c r="A131" s="14">
        <v>130</v>
      </c>
      <c r="B131" s="15">
        <v>10</v>
      </c>
      <c r="C131" s="10">
        <v>455</v>
      </c>
      <c r="D131" s="10" t="s">
        <v>803</v>
      </c>
      <c r="E131" s="243" t="s">
        <v>806</v>
      </c>
      <c r="F131" s="10">
        <v>1970</v>
      </c>
      <c r="G131" s="15" t="s">
        <v>73</v>
      </c>
      <c r="H131" s="10" t="s">
        <v>21</v>
      </c>
      <c r="I131" s="10">
        <v>599</v>
      </c>
      <c r="J131" s="245">
        <v>11</v>
      </c>
      <c r="K131" s="245">
        <v>46</v>
      </c>
      <c r="L131" s="245">
        <v>16</v>
      </c>
      <c r="M131" s="245">
        <v>3</v>
      </c>
      <c r="N131" s="245">
        <v>122</v>
      </c>
      <c r="O131" s="245">
        <v>8</v>
      </c>
      <c r="P131" s="245">
        <v>0</v>
      </c>
      <c r="Q131" s="245">
        <v>8</v>
      </c>
      <c r="R131" s="245">
        <v>3</v>
      </c>
      <c r="S131" s="245">
        <v>80</v>
      </c>
      <c r="T131" s="245">
        <v>1</v>
      </c>
      <c r="U131" s="245">
        <v>0</v>
      </c>
      <c r="V131" s="245">
        <v>1</v>
      </c>
      <c r="W131" s="245">
        <v>0</v>
      </c>
      <c r="X131" s="245">
        <v>10</v>
      </c>
      <c r="Y131" s="240">
        <f t="shared" ref="Y131:Y180" si="2">SUM(J131:X131)</f>
        <v>309</v>
      </c>
    </row>
    <row r="132" spans="1:25" x14ac:dyDescent="0.3">
      <c r="A132" s="14">
        <v>131</v>
      </c>
      <c r="B132" s="15">
        <v>10</v>
      </c>
      <c r="C132" s="10">
        <v>460</v>
      </c>
      <c r="D132" s="10" t="s">
        <v>807</v>
      </c>
      <c r="E132" s="243" t="s">
        <v>807</v>
      </c>
      <c r="F132" s="10">
        <v>1987</v>
      </c>
      <c r="G132" s="15" t="s">
        <v>73</v>
      </c>
      <c r="H132" s="10" t="s">
        <v>19</v>
      </c>
      <c r="I132" s="10"/>
      <c r="J132" s="537" t="s">
        <v>743</v>
      </c>
      <c r="K132" s="537"/>
      <c r="L132" s="537"/>
      <c r="M132" s="537"/>
      <c r="N132" s="537"/>
      <c r="O132" s="537"/>
      <c r="P132" s="537"/>
      <c r="Q132" s="537"/>
      <c r="R132" s="537"/>
      <c r="S132" s="537"/>
      <c r="T132" s="537"/>
      <c r="U132" s="537"/>
      <c r="V132" s="537"/>
      <c r="W132" s="537"/>
      <c r="X132" s="537"/>
      <c r="Y132" s="537"/>
    </row>
    <row r="133" spans="1:25" x14ac:dyDescent="0.3">
      <c r="A133" s="14">
        <v>132</v>
      </c>
      <c r="B133" s="15">
        <v>10</v>
      </c>
      <c r="C133" s="10">
        <v>460</v>
      </c>
      <c r="D133" s="10" t="s">
        <v>807</v>
      </c>
      <c r="E133" s="243" t="s">
        <v>807</v>
      </c>
      <c r="F133" s="10">
        <v>1987</v>
      </c>
      <c r="G133" s="15" t="s">
        <v>73</v>
      </c>
      <c r="H133" s="10" t="s">
        <v>20</v>
      </c>
      <c r="I133" s="10"/>
      <c r="J133" s="537" t="s">
        <v>743</v>
      </c>
      <c r="K133" s="537"/>
      <c r="L133" s="537"/>
      <c r="M133" s="537"/>
      <c r="N133" s="537"/>
      <c r="O133" s="537"/>
      <c r="P133" s="537"/>
      <c r="Q133" s="537"/>
      <c r="R133" s="537"/>
      <c r="S133" s="537"/>
      <c r="T133" s="537"/>
      <c r="U133" s="537"/>
      <c r="V133" s="537"/>
      <c r="W133" s="537"/>
      <c r="X133" s="537"/>
      <c r="Y133" s="537"/>
    </row>
    <row r="134" spans="1:25" x14ac:dyDescent="0.3">
      <c r="A134" s="14">
        <v>133</v>
      </c>
      <c r="B134" s="15">
        <v>10</v>
      </c>
      <c r="C134" s="10">
        <v>460</v>
      </c>
      <c r="D134" s="10" t="s">
        <v>807</v>
      </c>
      <c r="E134" s="243" t="s">
        <v>808</v>
      </c>
      <c r="F134" s="10">
        <v>1988</v>
      </c>
      <c r="G134" s="15" t="s">
        <v>73</v>
      </c>
      <c r="H134" s="10" t="s">
        <v>19</v>
      </c>
      <c r="I134" s="10">
        <v>514</v>
      </c>
      <c r="J134" s="244">
        <v>4</v>
      </c>
      <c r="K134" s="244">
        <v>131</v>
      </c>
      <c r="L134" s="244">
        <v>16</v>
      </c>
      <c r="M134" s="244">
        <v>1</v>
      </c>
      <c r="N134" s="244">
        <v>62</v>
      </c>
      <c r="O134" s="244">
        <v>1</v>
      </c>
      <c r="P134" s="244">
        <v>1</v>
      </c>
      <c r="Q134" s="244">
        <v>2</v>
      </c>
      <c r="R134" s="244">
        <v>1</v>
      </c>
      <c r="S134" s="244">
        <v>39</v>
      </c>
      <c r="T134" s="244">
        <v>3</v>
      </c>
      <c r="U134" s="244">
        <v>1</v>
      </c>
      <c r="V134" s="244">
        <v>2</v>
      </c>
      <c r="W134" s="244">
        <v>0</v>
      </c>
      <c r="X134" s="244">
        <v>13</v>
      </c>
      <c r="Y134" s="240">
        <f t="shared" si="2"/>
        <v>277</v>
      </c>
    </row>
    <row r="135" spans="1:25" x14ac:dyDescent="0.3">
      <c r="A135" s="14">
        <v>134</v>
      </c>
      <c r="B135" s="15">
        <v>10</v>
      </c>
      <c r="C135" s="10">
        <v>460</v>
      </c>
      <c r="D135" s="10" t="s">
        <v>807</v>
      </c>
      <c r="E135" s="243" t="s">
        <v>808</v>
      </c>
      <c r="F135" s="10">
        <v>1988</v>
      </c>
      <c r="G135" s="15" t="s">
        <v>73</v>
      </c>
      <c r="H135" s="10" t="s">
        <v>20</v>
      </c>
      <c r="I135" s="10">
        <v>514</v>
      </c>
      <c r="J135" s="244">
        <v>3</v>
      </c>
      <c r="K135" s="244">
        <v>158</v>
      </c>
      <c r="L135" s="244">
        <v>19</v>
      </c>
      <c r="M135" s="244">
        <v>4</v>
      </c>
      <c r="N135" s="244">
        <v>58</v>
      </c>
      <c r="O135" s="244">
        <v>1</v>
      </c>
      <c r="P135" s="244">
        <v>1</v>
      </c>
      <c r="Q135" s="244">
        <v>0</v>
      </c>
      <c r="R135" s="244">
        <v>0</v>
      </c>
      <c r="S135" s="244">
        <v>24</v>
      </c>
      <c r="T135" s="244">
        <v>0</v>
      </c>
      <c r="U135" s="244">
        <v>0</v>
      </c>
      <c r="V135" s="244">
        <v>3</v>
      </c>
      <c r="W135" s="244">
        <v>0</v>
      </c>
      <c r="X135" s="244">
        <v>12</v>
      </c>
      <c r="Y135" s="240">
        <f t="shared" si="2"/>
        <v>283</v>
      </c>
    </row>
    <row r="136" spans="1:25" x14ac:dyDescent="0.3">
      <c r="A136" s="14">
        <v>135</v>
      </c>
      <c r="B136" s="15">
        <v>10</v>
      </c>
      <c r="C136" s="10">
        <v>460</v>
      </c>
      <c r="D136" s="10" t="s">
        <v>807</v>
      </c>
      <c r="E136" s="243" t="s">
        <v>809</v>
      </c>
      <c r="F136" s="10">
        <v>1989</v>
      </c>
      <c r="G136" s="15" t="s">
        <v>73</v>
      </c>
      <c r="H136" s="10" t="s">
        <v>19</v>
      </c>
      <c r="I136" s="10">
        <v>312</v>
      </c>
      <c r="J136" s="244">
        <v>1</v>
      </c>
      <c r="K136" s="244">
        <v>121</v>
      </c>
      <c r="L136" s="244">
        <v>4</v>
      </c>
      <c r="M136" s="244">
        <v>3</v>
      </c>
      <c r="N136" s="244">
        <v>6</v>
      </c>
      <c r="O136" s="244">
        <v>0</v>
      </c>
      <c r="P136" s="244">
        <v>0</v>
      </c>
      <c r="Q136" s="244">
        <v>4</v>
      </c>
      <c r="R136" s="244">
        <v>4</v>
      </c>
      <c r="S136" s="244">
        <v>57</v>
      </c>
      <c r="T136" s="244">
        <v>0</v>
      </c>
      <c r="U136" s="244">
        <v>0</v>
      </c>
      <c r="V136" s="244">
        <v>5</v>
      </c>
      <c r="W136" s="244">
        <v>0</v>
      </c>
      <c r="X136" s="244">
        <v>9</v>
      </c>
      <c r="Y136" s="240">
        <f t="shared" si="2"/>
        <v>214</v>
      </c>
    </row>
    <row r="137" spans="1:25" x14ac:dyDescent="0.3">
      <c r="A137" s="14">
        <v>136</v>
      </c>
      <c r="B137" s="15">
        <v>10</v>
      </c>
      <c r="C137" s="10">
        <v>460</v>
      </c>
      <c r="D137" s="10" t="s">
        <v>807</v>
      </c>
      <c r="E137" s="243" t="s">
        <v>810</v>
      </c>
      <c r="F137" s="10">
        <v>1990</v>
      </c>
      <c r="G137" s="15" t="s">
        <v>73</v>
      </c>
      <c r="H137" s="10" t="s">
        <v>19</v>
      </c>
      <c r="I137" s="10">
        <v>421</v>
      </c>
      <c r="J137" s="244">
        <v>25</v>
      </c>
      <c r="K137" s="244">
        <v>145</v>
      </c>
      <c r="L137" s="244">
        <v>27</v>
      </c>
      <c r="M137" s="244">
        <v>3</v>
      </c>
      <c r="N137" s="244">
        <v>4</v>
      </c>
      <c r="O137" s="244">
        <v>0</v>
      </c>
      <c r="P137" s="244">
        <v>1</v>
      </c>
      <c r="Q137" s="244">
        <v>1</v>
      </c>
      <c r="R137" s="244">
        <v>0</v>
      </c>
      <c r="S137" s="244">
        <v>13</v>
      </c>
      <c r="T137" s="244">
        <v>0</v>
      </c>
      <c r="U137" s="244">
        <v>10</v>
      </c>
      <c r="V137" s="244">
        <v>3</v>
      </c>
      <c r="W137" s="244">
        <v>1</v>
      </c>
      <c r="X137" s="244">
        <v>13</v>
      </c>
      <c r="Y137" s="240">
        <f t="shared" si="2"/>
        <v>246</v>
      </c>
    </row>
    <row r="138" spans="1:25" x14ac:dyDescent="0.3">
      <c r="A138" s="14">
        <v>137</v>
      </c>
      <c r="B138" s="15">
        <v>10</v>
      </c>
      <c r="C138" s="10">
        <v>460</v>
      </c>
      <c r="D138" s="10" t="s">
        <v>807</v>
      </c>
      <c r="E138" s="243" t="s">
        <v>810</v>
      </c>
      <c r="F138" s="10">
        <v>1990</v>
      </c>
      <c r="G138" s="15" t="s">
        <v>73</v>
      </c>
      <c r="H138" s="10" t="s">
        <v>20</v>
      </c>
      <c r="I138" s="10">
        <v>421</v>
      </c>
      <c r="J138" s="244">
        <v>18</v>
      </c>
      <c r="K138" s="244">
        <v>196</v>
      </c>
      <c r="L138" s="244">
        <v>13</v>
      </c>
      <c r="M138" s="244">
        <v>1</v>
      </c>
      <c r="N138" s="244">
        <v>1</v>
      </c>
      <c r="O138" s="244">
        <v>2</v>
      </c>
      <c r="P138" s="244">
        <v>2</v>
      </c>
      <c r="Q138" s="244">
        <v>2</v>
      </c>
      <c r="R138" s="244">
        <v>1</v>
      </c>
      <c r="S138" s="244">
        <v>10</v>
      </c>
      <c r="T138" s="244">
        <v>0</v>
      </c>
      <c r="U138" s="244">
        <v>7</v>
      </c>
      <c r="V138" s="244">
        <v>4</v>
      </c>
      <c r="W138" s="244">
        <v>1</v>
      </c>
      <c r="X138" s="244">
        <v>10</v>
      </c>
      <c r="Y138" s="240">
        <f t="shared" si="2"/>
        <v>268</v>
      </c>
    </row>
    <row r="139" spans="1:25" x14ac:dyDescent="0.3">
      <c r="A139" s="14">
        <v>138</v>
      </c>
      <c r="B139" s="15">
        <v>10</v>
      </c>
      <c r="C139" s="10">
        <v>466</v>
      </c>
      <c r="D139" s="10" t="s">
        <v>811</v>
      </c>
      <c r="E139" s="243" t="s">
        <v>811</v>
      </c>
      <c r="F139" s="10">
        <v>2004</v>
      </c>
      <c r="G139" s="15" t="s">
        <v>73</v>
      </c>
      <c r="H139" s="10" t="s">
        <v>19</v>
      </c>
      <c r="I139" s="10">
        <v>478</v>
      </c>
      <c r="J139" s="244">
        <v>34</v>
      </c>
      <c r="K139" s="244">
        <v>154</v>
      </c>
      <c r="L139" s="244">
        <v>21</v>
      </c>
      <c r="M139" s="244">
        <v>2</v>
      </c>
      <c r="N139" s="244">
        <v>14</v>
      </c>
      <c r="O139" s="244">
        <v>1</v>
      </c>
      <c r="P139" s="244">
        <v>0</v>
      </c>
      <c r="Q139" s="244">
        <v>3</v>
      </c>
      <c r="R139" s="244">
        <v>1</v>
      </c>
      <c r="S139" s="244">
        <v>35</v>
      </c>
      <c r="T139" s="244">
        <v>0</v>
      </c>
      <c r="U139" s="244">
        <v>2</v>
      </c>
      <c r="V139" s="244">
        <v>1</v>
      </c>
      <c r="W139" s="244">
        <v>0</v>
      </c>
      <c r="X139" s="244">
        <v>7</v>
      </c>
      <c r="Y139" s="240">
        <f t="shared" si="2"/>
        <v>275</v>
      </c>
    </row>
    <row r="140" spans="1:25" x14ac:dyDescent="0.3">
      <c r="A140" s="14">
        <v>139</v>
      </c>
      <c r="B140" s="15">
        <v>10</v>
      </c>
      <c r="C140" s="10">
        <v>466</v>
      </c>
      <c r="D140" s="10" t="s">
        <v>811</v>
      </c>
      <c r="E140" s="243" t="s">
        <v>811</v>
      </c>
      <c r="F140" s="10">
        <v>2004</v>
      </c>
      <c r="G140" s="15" t="s">
        <v>73</v>
      </c>
      <c r="H140" s="10" t="s">
        <v>20</v>
      </c>
      <c r="I140" s="10">
        <v>477</v>
      </c>
      <c r="J140" s="244">
        <v>22</v>
      </c>
      <c r="K140" s="244">
        <v>154</v>
      </c>
      <c r="L140" s="244">
        <v>15</v>
      </c>
      <c r="M140" s="244">
        <v>1</v>
      </c>
      <c r="N140" s="244">
        <v>21</v>
      </c>
      <c r="O140" s="244">
        <v>0</v>
      </c>
      <c r="P140" s="244">
        <v>0</v>
      </c>
      <c r="Q140" s="244">
        <v>0</v>
      </c>
      <c r="R140" s="244">
        <v>0</v>
      </c>
      <c r="S140" s="244">
        <v>30</v>
      </c>
      <c r="T140" s="244">
        <v>0</v>
      </c>
      <c r="U140" s="244">
        <v>0</v>
      </c>
      <c r="V140" s="244">
        <v>1</v>
      </c>
      <c r="W140" s="244">
        <v>0</v>
      </c>
      <c r="X140" s="244">
        <v>0</v>
      </c>
      <c r="Y140" s="240">
        <f t="shared" si="2"/>
        <v>244</v>
      </c>
    </row>
    <row r="141" spans="1:25" x14ac:dyDescent="0.3">
      <c r="A141" s="14">
        <v>140</v>
      </c>
      <c r="B141" s="15">
        <v>10</v>
      </c>
      <c r="C141" s="10">
        <v>499</v>
      </c>
      <c r="D141" s="10" t="s">
        <v>812</v>
      </c>
      <c r="E141" s="243" t="s">
        <v>812</v>
      </c>
      <c r="F141" s="10">
        <v>2151</v>
      </c>
      <c r="G141" s="15" t="s">
        <v>73</v>
      </c>
      <c r="H141" s="10" t="s">
        <v>19</v>
      </c>
      <c r="I141" s="10">
        <v>601</v>
      </c>
      <c r="J141" s="244">
        <v>26</v>
      </c>
      <c r="K141" s="244">
        <v>98</v>
      </c>
      <c r="L141" s="244">
        <v>20</v>
      </c>
      <c r="M141" s="244">
        <v>2</v>
      </c>
      <c r="N141" s="73">
        <v>176</v>
      </c>
      <c r="O141" s="244">
        <v>0</v>
      </c>
      <c r="P141" s="244">
        <v>1</v>
      </c>
      <c r="Q141" s="244">
        <v>1</v>
      </c>
      <c r="R141" s="244">
        <v>1</v>
      </c>
      <c r="S141" s="244">
        <v>23</v>
      </c>
      <c r="T141" s="244">
        <v>0</v>
      </c>
      <c r="U141" s="244">
        <v>6</v>
      </c>
      <c r="V141" s="244">
        <v>2</v>
      </c>
      <c r="W141" s="244">
        <v>0</v>
      </c>
      <c r="X141" s="244">
        <v>20</v>
      </c>
      <c r="Y141" s="240">
        <f t="shared" si="2"/>
        <v>376</v>
      </c>
    </row>
    <row r="142" spans="1:25" x14ac:dyDescent="0.3">
      <c r="A142" s="14">
        <v>141</v>
      </c>
      <c r="B142" s="15">
        <v>10</v>
      </c>
      <c r="C142" s="10">
        <v>499</v>
      </c>
      <c r="D142" s="10" t="s">
        <v>812</v>
      </c>
      <c r="E142" s="243" t="s">
        <v>813</v>
      </c>
      <c r="F142" s="10">
        <v>2152</v>
      </c>
      <c r="G142" s="15" t="s">
        <v>73</v>
      </c>
      <c r="H142" s="10" t="s">
        <v>19</v>
      </c>
      <c r="I142" s="10">
        <v>218</v>
      </c>
      <c r="J142" s="244">
        <v>24</v>
      </c>
      <c r="K142" s="244">
        <v>68</v>
      </c>
      <c r="L142" s="244">
        <v>4</v>
      </c>
      <c r="M142" s="244">
        <v>0</v>
      </c>
      <c r="N142" s="244">
        <v>9</v>
      </c>
      <c r="O142" s="244">
        <v>0</v>
      </c>
      <c r="P142" s="244">
        <v>0</v>
      </c>
      <c r="Q142" s="244">
        <v>3</v>
      </c>
      <c r="R142" s="244">
        <v>0</v>
      </c>
      <c r="S142" s="244">
        <v>20</v>
      </c>
      <c r="T142" s="244">
        <v>0</v>
      </c>
      <c r="U142" s="244">
        <v>0</v>
      </c>
      <c r="V142" s="244">
        <v>3</v>
      </c>
      <c r="W142" s="244">
        <v>0</v>
      </c>
      <c r="X142" s="244">
        <v>3</v>
      </c>
      <c r="Y142" s="240">
        <f t="shared" si="2"/>
        <v>134</v>
      </c>
    </row>
    <row r="143" spans="1:25" x14ac:dyDescent="0.3">
      <c r="A143" s="14">
        <v>142</v>
      </c>
      <c r="B143" s="15">
        <v>10</v>
      </c>
      <c r="C143" s="10">
        <v>499</v>
      </c>
      <c r="D143" s="10" t="s">
        <v>812</v>
      </c>
      <c r="E143" s="243" t="s">
        <v>814</v>
      </c>
      <c r="F143" s="10">
        <v>2152</v>
      </c>
      <c r="G143" s="15" t="s">
        <v>73</v>
      </c>
      <c r="H143" s="10" t="s">
        <v>21</v>
      </c>
      <c r="I143" s="10">
        <v>272</v>
      </c>
      <c r="J143" s="244">
        <v>24</v>
      </c>
      <c r="K143" s="244">
        <v>92</v>
      </c>
      <c r="L143" s="244">
        <v>9</v>
      </c>
      <c r="M143" s="244">
        <v>1</v>
      </c>
      <c r="N143" s="244">
        <v>3</v>
      </c>
      <c r="O143" s="244">
        <v>0</v>
      </c>
      <c r="P143" s="244">
        <v>0</v>
      </c>
      <c r="Q143" s="244">
        <v>0</v>
      </c>
      <c r="R143" s="244">
        <v>0</v>
      </c>
      <c r="S143" s="244">
        <v>32</v>
      </c>
      <c r="T143" s="244">
        <v>0</v>
      </c>
      <c r="U143" s="244">
        <v>0</v>
      </c>
      <c r="V143" s="244">
        <v>2</v>
      </c>
      <c r="W143" s="244">
        <v>0</v>
      </c>
      <c r="X143" s="244">
        <v>2</v>
      </c>
      <c r="Y143" s="240">
        <f t="shared" si="2"/>
        <v>165</v>
      </c>
    </row>
    <row r="144" spans="1:25" x14ac:dyDescent="0.3">
      <c r="A144" s="14">
        <v>143</v>
      </c>
      <c r="B144" s="15">
        <v>10</v>
      </c>
      <c r="C144" s="10">
        <v>499</v>
      </c>
      <c r="D144" s="10" t="s">
        <v>812</v>
      </c>
      <c r="E144" s="243" t="s">
        <v>815</v>
      </c>
      <c r="F144" s="10">
        <v>2153</v>
      </c>
      <c r="G144" s="15" t="s">
        <v>73</v>
      </c>
      <c r="H144" s="10" t="s">
        <v>19</v>
      </c>
      <c r="I144" s="10">
        <v>550</v>
      </c>
      <c r="J144" s="245">
        <v>15</v>
      </c>
      <c r="K144" s="245">
        <v>81</v>
      </c>
      <c r="L144" s="245">
        <v>7</v>
      </c>
      <c r="M144" s="245">
        <v>1</v>
      </c>
      <c r="N144" s="245">
        <v>131</v>
      </c>
      <c r="O144" s="245">
        <v>1</v>
      </c>
      <c r="P144" s="245">
        <v>1</v>
      </c>
      <c r="Q144" s="245">
        <v>1</v>
      </c>
      <c r="R144" s="245">
        <v>0</v>
      </c>
      <c r="S144" s="245">
        <v>8</v>
      </c>
      <c r="T144" s="245">
        <v>1</v>
      </c>
      <c r="U144" s="245">
        <v>0</v>
      </c>
      <c r="V144" s="245">
        <v>1</v>
      </c>
      <c r="W144" s="245">
        <v>0</v>
      </c>
      <c r="X144" s="245">
        <v>8</v>
      </c>
      <c r="Y144" s="240">
        <f t="shared" si="2"/>
        <v>256</v>
      </c>
    </row>
    <row r="145" spans="1:25" x14ac:dyDescent="0.3">
      <c r="A145" s="14">
        <v>144</v>
      </c>
      <c r="B145" s="15">
        <v>10</v>
      </c>
      <c r="C145" s="10">
        <v>499</v>
      </c>
      <c r="D145" s="10" t="s">
        <v>812</v>
      </c>
      <c r="E145" s="243" t="s">
        <v>815</v>
      </c>
      <c r="F145" s="10">
        <v>2153</v>
      </c>
      <c r="G145" s="15" t="s">
        <v>73</v>
      </c>
      <c r="H145" s="10" t="s">
        <v>20</v>
      </c>
      <c r="I145" s="10">
        <v>550</v>
      </c>
      <c r="J145" s="245">
        <v>16</v>
      </c>
      <c r="K145" s="245">
        <v>79</v>
      </c>
      <c r="L145" s="245">
        <v>7</v>
      </c>
      <c r="M145" s="245">
        <v>3</v>
      </c>
      <c r="N145" s="245">
        <v>135</v>
      </c>
      <c r="O145" s="245">
        <v>1</v>
      </c>
      <c r="P145" s="245">
        <v>1</v>
      </c>
      <c r="Q145" s="245">
        <v>1</v>
      </c>
      <c r="R145" s="245">
        <v>0</v>
      </c>
      <c r="S145" s="245">
        <v>5</v>
      </c>
      <c r="T145" s="245">
        <v>2</v>
      </c>
      <c r="U145" s="245">
        <v>1</v>
      </c>
      <c r="V145" s="245">
        <v>2</v>
      </c>
      <c r="W145" s="245">
        <v>0</v>
      </c>
      <c r="X145" s="245">
        <v>10</v>
      </c>
      <c r="Y145" s="240">
        <f t="shared" si="2"/>
        <v>263</v>
      </c>
    </row>
    <row r="146" spans="1:25" x14ac:dyDescent="0.3">
      <c r="A146" s="14">
        <v>145</v>
      </c>
      <c r="B146" s="15">
        <v>10</v>
      </c>
      <c r="C146" s="10">
        <v>499</v>
      </c>
      <c r="D146" s="10" t="s">
        <v>812</v>
      </c>
      <c r="E146" s="243" t="s">
        <v>815</v>
      </c>
      <c r="F146" s="10">
        <v>2153</v>
      </c>
      <c r="G146" s="15" t="s">
        <v>73</v>
      </c>
      <c r="H146" s="10" t="s">
        <v>22</v>
      </c>
      <c r="I146" s="10">
        <v>550</v>
      </c>
      <c r="J146" s="245">
        <v>9</v>
      </c>
      <c r="K146" s="245">
        <v>81</v>
      </c>
      <c r="L146" s="245">
        <v>11</v>
      </c>
      <c r="M146" s="245">
        <v>6</v>
      </c>
      <c r="N146" s="245">
        <v>134</v>
      </c>
      <c r="O146" s="245">
        <v>2</v>
      </c>
      <c r="P146" s="245">
        <v>0</v>
      </c>
      <c r="Q146" s="245">
        <v>1</v>
      </c>
      <c r="R146" s="245">
        <v>0</v>
      </c>
      <c r="S146" s="245">
        <v>7</v>
      </c>
      <c r="T146" s="245">
        <v>0</v>
      </c>
      <c r="U146" s="245">
        <v>1</v>
      </c>
      <c r="V146" s="245">
        <v>1</v>
      </c>
      <c r="W146" s="245">
        <v>0</v>
      </c>
      <c r="X146" s="245">
        <v>4</v>
      </c>
      <c r="Y146" s="240">
        <f t="shared" si="2"/>
        <v>257</v>
      </c>
    </row>
    <row r="147" spans="1:25" x14ac:dyDescent="0.3">
      <c r="A147" s="14">
        <v>146</v>
      </c>
      <c r="B147" s="15">
        <v>10</v>
      </c>
      <c r="C147" s="10">
        <v>499</v>
      </c>
      <c r="D147" s="10" t="s">
        <v>812</v>
      </c>
      <c r="E147" s="243" t="s">
        <v>816</v>
      </c>
      <c r="F147" s="10">
        <v>2154</v>
      </c>
      <c r="G147" s="15" t="s">
        <v>73</v>
      </c>
      <c r="H147" s="10" t="s">
        <v>19</v>
      </c>
      <c r="I147" s="10">
        <v>739</v>
      </c>
      <c r="J147" s="245">
        <v>42</v>
      </c>
      <c r="K147" s="245">
        <v>170</v>
      </c>
      <c r="L147" s="245">
        <v>8</v>
      </c>
      <c r="M147" s="245">
        <v>7</v>
      </c>
      <c r="N147" s="245">
        <v>111</v>
      </c>
      <c r="O147" s="245">
        <v>0</v>
      </c>
      <c r="P147" s="245">
        <v>0</v>
      </c>
      <c r="Q147" s="245">
        <v>1</v>
      </c>
      <c r="R147" s="245">
        <v>3</v>
      </c>
      <c r="S147" s="245">
        <v>17</v>
      </c>
      <c r="T147" s="245">
        <v>0</v>
      </c>
      <c r="U147" s="245">
        <v>9</v>
      </c>
      <c r="V147" s="245">
        <v>1</v>
      </c>
      <c r="W147" s="245">
        <v>1</v>
      </c>
      <c r="X147" s="245">
        <v>19</v>
      </c>
      <c r="Y147" s="240">
        <f t="shared" si="2"/>
        <v>389</v>
      </c>
    </row>
    <row r="148" spans="1:25" x14ac:dyDescent="0.3">
      <c r="A148" s="14">
        <v>147</v>
      </c>
      <c r="B148" s="15">
        <v>10</v>
      </c>
      <c r="C148" s="10">
        <v>499</v>
      </c>
      <c r="D148" s="10" t="s">
        <v>812</v>
      </c>
      <c r="E148" s="243" t="s">
        <v>817</v>
      </c>
      <c r="F148" s="10">
        <v>2154</v>
      </c>
      <c r="G148" s="15" t="s">
        <v>73</v>
      </c>
      <c r="H148" s="10" t="s">
        <v>21</v>
      </c>
      <c r="I148" s="10">
        <v>167</v>
      </c>
      <c r="J148" s="245">
        <v>5</v>
      </c>
      <c r="K148" s="245">
        <v>10</v>
      </c>
      <c r="L148" s="245">
        <v>4</v>
      </c>
      <c r="M148" s="245">
        <v>0</v>
      </c>
      <c r="N148" s="245">
        <v>86</v>
      </c>
      <c r="O148" s="245">
        <v>0</v>
      </c>
      <c r="P148" s="245">
        <v>0</v>
      </c>
      <c r="Q148" s="245">
        <v>0</v>
      </c>
      <c r="R148" s="245">
        <v>0</v>
      </c>
      <c r="S148" s="245">
        <v>3</v>
      </c>
      <c r="T148" s="245">
        <v>0</v>
      </c>
      <c r="U148" s="245">
        <v>0</v>
      </c>
      <c r="V148" s="245">
        <v>0</v>
      </c>
      <c r="W148" s="245">
        <v>0</v>
      </c>
      <c r="X148" s="245">
        <v>2</v>
      </c>
      <c r="Y148" s="240">
        <f t="shared" si="2"/>
        <v>110</v>
      </c>
    </row>
    <row r="149" spans="1:25" x14ac:dyDescent="0.3">
      <c r="A149" s="14">
        <v>148</v>
      </c>
      <c r="B149" s="15">
        <v>10</v>
      </c>
      <c r="C149" s="10">
        <v>499</v>
      </c>
      <c r="D149" s="10" t="s">
        <v>812</v>
      </c>
      <c r="E149" s="243" t="s">
        <v>818</v>
      </c>
      <c r="F149" s="10">
        <v>2155</v>
      </c>
      <c r="G149" s="15" t="s">
        <v>73</v>
      </c>
      <c r="H149" s="10" t="s">
        <v>19</v>
      </c>
      <c r="I149" s="10">
        <v>407</v>
      </c>
      <c r="J149" s="244">
        <v>21</v>
      </c>
      <c r="K149" s="244">
        <v>26</v>
      </c>
      <c r="L149" s="244">
        <v>37</v>
      </c>
      <c r="M149" s="244">
        <v>1</v>
      </c>
      <c r="N149" s="244">
        <v>140</v>
      </c>
      <c r="O149" s="244">
        <v>0</v>
      </c>
      <c r="P149" s="244">
        <v>0</v>
      </c>
      <c r="Q149" s="244">
        <v>0</v>
      </c>
      <c r="R149" s="244">
        <v>1</v>
      </c>
      <c r="S149" s="244">
        <v>6</v>
      </c>
      <c r="T149" s="244">
        <v>0</v>
      </c>
      <c r="U149" s="244">
        <v>12</v>
      </c>
      <c r="V149" s="244">
        <v>2</v>
      </c>
      <c r="W149" s="244">
        <v>0</v>
      </c>
      <c r="X149" s="244">
        <v>24</v>
      </c>
      <c r="Y149" s="240">
        <f t="shared" si="2"/>
        <v>270</v>
      </c>
    </row>
    <row r="150" spans="1:25" x14ac:dyDescent="0.3">
      <c r="A150" s="14">
        <v>149</v>
      </c>
      <c r="B150" s="15">
        <v>10</v>
      </c>
      <c r="C150" s="10">
        <v>499</v>
      </c>
      <c r="D150" s="10" t="s">
        <v>812</v>
      </c>
      <c r="E150" s="243" t="s">
        <v>819</v>
      </c>
      <c r="F150" s="10">
        <v>2155</v>
      </c>
      <c r="G150" s="15" t="s">
        <v>73</v>
      </c>
      <c r="H150" s="10" t="s">
        <v>20</v>
      </c>
      <c r="I150" s="10">
        <v>406</v>
      </c>
      <c r="J150" s="244">
        <v>29</v>
      </c>
      <c r="K150" s="244">
        <v>39</v>
      </c>
      <c r="L150" s="244">
        <v>30</v>
      </c>
      <c r="M150" s="244">
        <v>1</v>
      </c>
      <c r="N150" s="244">
        <v>125</v>
      </c>
      <c r="O150" s="244">
        <v>0</v>
      </c>
      <c r="P150" s="244">
        <v>0</v>
      </c>
      <c r="Q150" s="244">
        <v>0</v>
      </c>
      <c r="R150" s="244">
        <v>0</v>
      </c>
      <c r="S150" s="244">
        <v>10</v>
      </c>
      <c r="T150" s="244">
        <v>0</v>
      </c>
      <c r="U150" s="244">
        <v>8</v>
      </c>
      <c r="V150" s="244">
        <v>0</v>
      </c>
      <c r="W150" s="244">
        <v>0</v>
      </c>
      <c r="X150" s="244">
        <v>11</v>
      </c>
      <c r="Y150" s="240">
        <f t="shared" si="2"/>
        <v>253</v>
      </c>
    </row>
    <row r="151" spans="1:25" x14ac:dyDescent="0.3">
      <c r="A151" s="14">
        <v>150</v>
      </c>
      <c r="B151" s="15">
        <v>10</v>
      </c>
      <c r="C151" s="10">
        <v>503</v>
      </c>
      <c r="D151" s="10" t="s">
        <v>820</v>
      </c>
      <c r="E151" s="243" t="s">
        <v>821</v>
      </c>
      <c r="F151" s="10">
        <v>2167</v>
      </c>
      <c r="G151" s="15" t="s">
        <v>73</v>
      </c>
      <c r="H151" s="10" t="s">
        <v>19</v>
      </c>
      <c r="I151" s="10">
        <v>705</v>
      </c>
      <c r="J151" s="245">
        <v>39</v>
      </c>
      <c r="K151" s="245">
        <v>96</v>
      </c>
      <c r="L151" s="245">
        <v>31</v>
      </c>
      <c r="M151" s="245">
        <v>12</v>
      </c>
      <c r="N151" s="245">
        <v>52</v>
      </c>
      <c r="O151" s="245">
        <v>2</v>
      </c>
      <c r="P151" s="245">
        <v>0</v>
      </c>
      <c r="Q151" s="245">
        <v>2</v>
      </c>
      <c r="R151" s="245">
        <v>3</v>
      </c>
      <c r="S151" s="245">
        <v>44</v>
      </c>
      <c r="T151" s="245">
        <v>0</v>
      </c>
      <c r="U151" s="245">
        <v>8</v>
      </c>
      <c r="V151" s="245">
        <v>7</v>
      </c>
      <c r="W151" s="245">
        <v>0</v>
      </c>
      <c r="X151" s="245">
        <v>16</v>
      </c>
      <c r="Y151" s="240">
        <f t="shared" si="2"/>
        <v>312</v>
      </c>
    </row>
    <row r="152" spans="1:25" x14ac:dyDescent="0.3">
      <c r="A152" s="14">
        <v>151</v>
      </c>
      <c r="B152" s="15">
        <v>10</v>
      </c>
      <c r="C152" s="10">
        <v>503</v>
      </c>
      <c r="D152" s="10" t="s">
        <v>820</v>
      </c>
      <c r="E152" s="243" t="s">
        <v>821</v>
      </c>
      <c r="F152" s="10">
        <v>2168</v>
      </c>
      <c r="G152" s="15" t="s">
        <v>73</v>
      </c>
      <c r="H152" s="10" t="s">
        <v>19</v>
      </c>
      <c r="I152" s="10">
        <v>451</v>
      </c>
      <c r="J152" s="244">
        <v>21</v>
      </c>
      <c r="K152" s="244">
        <v>69</v>
      </c>
      <c r="L152" s="244">
        <v>23</v>
      </c>
      <c r="M152" s="244">
        <v>2</v>
      </c>
      <c r="N152" s="244">
        <v>33</v>
      </c>
      <c r="O152" s="244">
        <v>0</v>
      </c>
      <c r="P152" s="244">
        <v>0</v>
      </c>
      <c r="Q152" s="244">
        <v>3</v>
      </c>
      <c r="R152" s="244">
        <v>0</v>
      </c>
      <c r="S152" s="244">
        <v>21</v>
      </c>
      <c r="T152" s="244">
        <v>0</v>
      </c>
      <c r="U152" s="244">
        <v>3</v>
      </c>
      <c r="V152" s="244">
        <v>3</v>
      </c>
      <c r="W152" s="244">
        <v>0</v>
      </c>
      <c r="X152" s="244">
        <v>12</v>
      </c>
      <c r="Y152" s="240">
        <f t="shared" si="2"/>
        <v>190</v>
      </c>
    </row>
    <row r="153" spans="1:25" x14ac:dyDescent="0.3">
      <c r="A153" s="14">
        <v>152</v>
      </c>
      <c r="B153" s="15">
        <v>10</v>
      </c>
      <c r="C153" s="10">
        <v>503</v>
      </c>
      <c r="D153" s="10" t="s">
        <v>820</v>
      </c>
      <c r="E153" s="243" t="s">
        <v>820</v>
      </c>
      <c r="F153" s="10">
        <v>2168</v>
      </c>
      <c r="G153" s="15" t="s">
        <v>73</v>
      </c>
      <c r="H153" s="10" t="s">
        <v>20</v>
      </c>
      <c r="I153" s="10">
        <v>451</v>
      </c>
      <c r="J153" s="244">
        <v>15</v>
      </c>
      <c r="K153" s="244">
        <v>70</v>
      </c>
      <c r="L153" s="244">
        <v>33</v>
      </c>
      <c r="M153" s="244">
        <v>6</v>
      </c>
      <c r="N153" s="244">
        <v>45</v>
      </c>
      <c r="O153" s="244">
        <v>0</v>
      </c>
      <c r="P153" s="244">
        <v>1</v>
      </c>
      <c r="Q153" s="244">
        <v>1</v>
      </c>
      <c r="R153" s="244">
        <v>0</v>
      </c>
      <c r="S153" s="244">
        <v>15</v>
      </c>
      <c r="T153" s="244">
        <v>1</v>
      </c>
      <c r="U153" s="244">
        <v>4</v>
      </c>
      <c r="V153" s="244">
        <v>3</v>
      </c>
      <c r="W153" s="244">
        <v>0</v>
      </c>
      <c r="X153" s="244">
        <v>13</v>
      </c>
      <c r="Y153" s="240">
        <f t="shared" si="2"/>
        <v>207</v>
      </c>
    </row>
    <row r="154" spans="1:25" x14ac:dyDescent="0.3">
      <c r="A154" s="14">
        <v>153</v>
      </c>
      <c r="B154" s="15">
        <v>10</v>
      </c>
      <c r="C154" s="10">
        <v>503</v>
      </c>
      <c r="D154" s="10" t="s">
        <v>820</v>
      </c>
      <c r="E154" s="243" t="s">
        <v>822</v>
      </c>
      <c r="F154" s="10">
        <v>2169</v>
      </c>
      <c r="G154" s="15" t="s">
        <v>73</v>
      </c>
      <c r="H154" s="10" t="s">
        <v>19</v>
      </c>
      <c r="I154" s="10">
        <v>401</v>
      </c>
      <c r="J154" s="245">
        <v>7</v>
      </c>
      <c r="K154" s="245">
        <v>37</v>
      </c>
      <c r="L154" s="245">
        <v>3</v>
      </c>
      <c r="M154" s="245">
        <v>4</v>
      </c>
      <c r="N154" s="245">
        <v>16</v>
      </c>
      <c r="O154" s="245">
        <v>1</v>
      </c>
      <c r="P154" s="245">
        <v>7</v>
      </c>
      <c r="Q154" s="245">
        <v>4</v>
      </c>
      <c r="R154" s="245">
        <v>1</v>
      </c>
      <c r="S154" s="245">
        <v>33</v>
      </c>
      <c r="T154" s="245">
        <v>0</v>
      </c>
      <c r="U154" s="245">
        <v>0</v>
      </c>
      <c r="V154" s="245">
        <v>2</v>
      </c>
      <c r="W154" s="245">
        <v>0</v>
      </c>
      <c r="X154" s="245">
        <v>22</v>
      </c>
      <c r="Y154" s="240">
        <f t="shared" si="2"/>
        <v>137</v>
      </c>
    </row>
    <row r="155" spans="1:25" x14ac:dyDescent="0.3">
      <c r="A155" s="14">
        <v>154</v>
      </c>
      <c r="B155" s="15">
        <v>10</v>
      </c>
      <c r="C155" s="10">
        <v>503</v>
      </c>
      <c r="D155" s="10" t="s">
        <v>820</v>
      </c>
      <c r="E155" s="243" t="s">
        <v>822</v>
      </c>
      <c r="F155" s="10">
        <v>2169</v>
      </c>
      <c r="G155" s="15" t="s">
        <v>73</v>
      </c>
      <c r="H155" s="10" t="s">
        <v>20</v>
      </c>
      <c r="I155" s="10">
        <v>400</v>
      </c>
      <c r="J155" s="245">
        <v>11</v>
      </c>
      <c r="K155" s="245">
        <v>47</v>
      </c>
      <c r="L155" s="245">
        <v>4</v>
      </c>
      <c r="M155" s="245">
        <v>5</v>
      </c>
      <c r="N155" s="245">
        <v>17</v>
      </c>
      <c r="O155" s="245">
        <v>0</v>
      </c>
      <c r="P155" s="245">
        <v>8</v>
      </c>
      <c r="Q155" s="245">
        <v>8</v>
      </c>
      <c r="R155" s="245">
        <v>6</v>
      </c>
      <c r="S155" s="245">
        <v>38</v>
      </c>
      <c r="T155" s="245">
        <v>3</v>
      </c>
      <c r="U155" s="245">
        <v>0</v>
      </c>
      <c r="V155" s="245">
        <v>0</v>
      </c>
      <c r="W155" s="245">
        <v>0</v>
      </c>
      <c r="X155" s="245">
        <v>15</v>
      </c>
      <c r="Y155" s="240">
        <f t="shared" si="2"/>
        <v>162</v>
      </c>
    </row>
    <row r="156" spans="1:25" x14ac:dyDescent="0.3">
      <c r="A156" s="14">
        <v>155</v>
      </c>
      <c r="B156" s="15">
        <v>10</v>
      </c>
      <c r="C156" s="10">
        <v>503</v>
      </c>
      <c r="D156" s="10" t="s">
        <v>820</v>
      </c>
      <c r="E156" s="243" t="s">
        <v>823</v>
      </c>
      <c r="F156" s="10">
        <v>2170</v>
      </c>
      <c r="G156" s="15" t="s">
        <v>73</v>
      </c>
      <c r="H156" s="10" t="s">
        <v>19</v>
      </c>
      <c r="I156" s="10">
        <v>391</v>
      </c>
      <c r="J156" s="244">
        <v>12</v>
      </c>
      <c r="K156" s="244">
        <v>24</v>
      </c>
      <c r="L156" s="244">
        <v>10</v>
      </c>
      <c r="M156" s="244">
        <v>4</v>
      </c>
      <c r="N156" s="244">
        <v>73</v>
      </c>
      <c r="O156" s="244">
        <v>0</v>
      </c>
      <c r="P156" s="244">
        <v>0</v>
      </c>
      <c r="Q156" s="244">
        <v>3</v>
      </c>
      <c r="R156" s="244">
        <v>3</v>
      </c>
      <c r="S156" s="244">
        <v>51</v>
      </c>
      <c r="T156" s="244">
        <v>0</v>
      </c>
      <c r="U156" s="244">
        <v>2</v>
      </c>
      <c r="V156" s="244">
        <v>0</v>
      </c>
      <c r="W156" s="244">
        <v>0</v>
      </c>
      <c r="X156" s="244">
        <v>9</v>
      </c>
      <c r="Y156" s="240">
        <f t="shared" si="2"/>
        <v>191</v>
      </c>
    </row>
    <row r="157" spans="1:25" x14ac:dyDescent="0.3">
      <c r="A157" s="14">
        <v>156</v>
      </c>
      <c r="B157" s="15">
        <v>10</v>
      </c>
      <c r="C157" s="10">
        <v>503</v>
      </c>
      <c r="D157" s="10" t="s">
        <v>820</v>
      </c>
      <c r="E157" s="243" t="s">
        <v>823</v>
      </c>
      <c r="F157" s="10">
        <v>2170</v>
      </c>
      <c r="G157" s="15" t="s">
        <v>73</v>
      </c>
      <c r="H157" s="10" t="s">
        <v>20</v>
      </c>
      <c r="I157" s="10">
        <v>390</v>
      </c>
      <c r="J157" s="244">
        <v>8</v>
      </c>
      <c r="K157" s="244">
        <v>28</v>
      </c>
      <c r="L157" s="244">
        <v>12</v>
      </c>
      <c r="M157" s="244">
        <v>2</v>
      </c>
      <c r="N157" s="244">
        <v>80</v>
      </c>
      <c r="O157" s="244">
        <v>2</v>
      </c>
      <c r="P157" s="244">
        <v>0</v>
      </c>
      <c r="Q157" s="244">
        <v>3</v>
      </c>
      <c r="R157" s="244">
        <v>3</v>
      </c>
      <c r="S157" s="244">
        <v>38</v>
      </c>
      <c r="T157" s="244">
        <v>0</v>
      </c>
      <c r="U157" s="244">
        <v>0</v>
      </c>
      <c r="V157" s="244">
        <v>0</v>
      </c>
      <c r="W157" s="244">
        <v>0</v>
      </c>
      <c r="X157" s="244">
        <v>8</v>
      </c>
      <c r="Y157" s="240">
        <f t="shared" si="2"/>
        <v>184</v>
      </c>
    </row>
    <row r="158" spans="1:25" x14ac:dyDescent="0.3">
      <c r="A158" s="14">
        <v>157</v>
      </c>
      <c r="B158" s="15">
        <v>10</v>
      </c>
      <c r="C158" s="10">
        <v>517</v>
      </c>
      <c r="D158" s="10" t="s">
        <v>824</v>
      </c>
      <c r="E158" s="243" t="s">
        <v>824</v>
      </c>
      <c r="F158" s="10">
        <v>2231</v>
      </c>
      <c r="G158" s="15" t="s">
        <v>73</v>
      </c>
      <c r="H158" s="10" t="s">
        <v>19</v>
      </c>
      <c r="I158" s="10">
        <v>691</v>
      </c>
      <c r="J158" s="244">
        <v>18</v>
      </c>
      <c r="K158" s="244">
        <v>81</v>
      </c>
      <c r="L158" s="244">
        <v>7</v>
      </c>
      <c r="M158" s="244">
        <v>14</v>
      </c>
      <c r="N158" s="244">
        <v>45</v>
      </c>
      <c r="O158" s="244">
        <v>5</v>
      </c>
      <c r="P158" s="244">
        <v>2</v>
      </c>
      <c r="Q158" s="244">
        <v>53</v>
      </c>
      <c r="R158" s="244">
        <v>1</v>
      </c>
      <c r="S158" s="244">
        <v>27</v>
      </c>
      <c r="T158" s="244">
        <v>0</v>
      </c>
      <c r="U158" s="244">
        <v>0</v>
      </c>
      <c r="V158" s="244">
        <v>0</v>
      </c>
      <c r="W158" s="244">
        <v>0</v>
      </c>
      <c r="X158" s="244">
        <v>21</v>
      </c>
      <c r="Y158" s="240">
        <f t="shared" si="2"/>
        <v>274</v>
      </c>
    </row>
    <row r="159" spans="1:25" x14ac:dyDescent="0.3">
      <c r="A159" s="14">
        <v>158</v>
      </c>
      <c r="B159" s="15">
        <v>10</v>
      </c>
      <c r="C159" s="10">
        <v>517</v>
      </c>
      <c r="D159" s="10" t="s">
        <v>824</v>
      </c>
      <c r="E159" s="243" t="s">
        <v>824</v>
      </c>
      <c r="F159" s="10">
        <v>2231</v>
      </c>
      <c r="G159" s="15" t="s">
        <v>73</v>
      </c>
      <c r="H159" s="10" t="s">
        <v>20</v>
      </c>
      <c r="I159" s="10">
        <v>691</v>
      </c>
      <c r="J159" s="244">
        <v>13</v>
      </c>
      <c r="K159" s="244">
        <v>82</v>
      </c>
      <c r="L159" s="244">
        <v>5</v>
      </c>
      <c r="M159" s="244">
        <v>9</v>
      </c>
      <c r="N159" s="244">
        <v>55</v>
      </c>
      <c r="O159" s="244">
        <v>0</v>
      </c>
      <c r="P159" s="244">
        <v>3</v>
      </c>
      <c r="Q159" s="244">
        <v>43</v>
      </c>
      <c r="R159" s="244">
        <v>0</v>
      </c>
      <c r="S159" s="244">
        <v>17</v>
      </c>
      <c r="T159" s="244">
        <v>0</v>
      </c>
      <c r="U159" s="244">
        <v>0</v>
      </c>
      <c r="V159" s="244">
        <v>1</v>
      </c>
      <c r="W159" s="244">
        <v>0</v>
      </c>
      <c r="X159" s="244">
        <v>28</v>
      </c>
      <c r="Y159" s="240">
        <f t="shared" si="2"/>
        <v>256</v>
      </c>
    </row>
    <row r="160" spans="1:25" x14ac:dyDescent="0.3">
      <c r="A160" s="14">
        <v>159</v>
      </c>
      <c r="B160" s="15">
        <v>10</v>
      </c>
      <c r="C160" s="10">
        <v>517</v>
      </c>
      <c r="D160" s="10" t="s">
        <v>824</v>
      </c>
      <c r="E160" s="243" t="s">
        <v>824</v>
      </c>
      <c r="F160" s="10">
        <v>2231</v>
      </c>
      <c r="G160" s="15" t="s">
        <v>73</v>
      </c>
      <c r="H160" s="10" t="s">
        <v>22</v>
      </c>
      <c r="I160" s="10">
        <v>691</v>
      </c>
      <c r="J160" s="244">
        <v>16</v>
      </c>
      <c r="K160" s="244">
        <v>92</v>
      </c>
      <c r="L160" s="244">
        <v>5</v>
      </c>
      <c r="M160" s="244">
        <v>14</v>
      </c>
      <c r="N160" s="244">
        <v>34</v>
      </c>
      <c r="O160" s="244">
        <v>2</v>
      </c>
      <c r="P160" s="244">
        <v>0</v>
      </c>
      <c r="Q160" s="244">
        <v>57</v>
      </c>
      <c r="R160" s="244">
        <v>0</v>
      </c>
      <c r="S160" s="244">
        <v>20</v>
      </c>
      <c r="T160" s="244">
        <v>0</v>
      </c>
      <c r="U160" s="244">
        <v>1</v>
      </c>
      <c r="V160" s="244">
        <v>2</v>
      </c>
      <c r="W160" s="244">
        <v>0</v>
      </c>
      <c r="X160" s="244">
        <v>24</v>
      </c>
      <c r="Y160" s="240">
        <f t="shared" si="2"/>
        <v>267</v>
      </c>
    </row>
    <row r="161" spans="1:25" x14ac:dyDescent="0.3">
      <c r="A161" s="14">
        <v>160</v>
      </c>
      <c r="B161" s="15">
        <v>10</v>
      </c>
      <c r="C161" s="10">
        <v>517</v>
      </c>
      <c r="D161" s="10" t="s">
        <v>824</v>
      </c>
      <c r="E161" s="243" t="s">
        <v>825</v>
      </c>
      <c r="F161" s="10">
        <v>2232</v>
      </c>
      <c r="G161" s="15" t="s">
        <v>73</v>
      </c>
      <c r="H161" s="10" t="s">
        <v>19</v>
      </c>
      <c r="I161" s="10">
        <v>488</v>
      </c>
      <c r="J161" s="245">
        <v>12</v>
      </c>
      <c r="K161" s="245">
        <v>114</v>
      </c>
      <c r="L161" s="245">
        <v>7</v>
      </c>
      <c r="M161" s="245">
        <v>6</v>
      </c>
      <c r="N161" s="245">
        <v>10</v>
      </c>
      <c r="O161" s="245">
        <v>0</v>
      </c>
      <c r="P161" s="245">
        <v>3</v>
      </c>
      <c r="Q161" s="245">
        <v>24</v>
      </c>
      <c r="R161" s="245">
        <v>1</v>
      </c>
      <c r="S161" s="245">
        <v>10</v>
      </c>
      <c r="T161" s="245">
        <v>1</v>
      </c>
      <c r="U161" s="245">
        <v>1</v>
      </c>
      <c r="V161" s="245">
        <v>3</v>
      </c>
      <c r="W161" s="245">
        <v>0</v>
      </c>
      <c r="X161" s="245">
        <v>12</v>
      </c>
      <c r="Y161" s="240">
        <f t="shared" si="2"/>
        <v>204</v>
      </c>
    </row>
    <row r="162" spans="1:25" x14ac:dyDescent="0.3">
      <c r="A162" s="14">
        <v>161</v>
      </c>
      <c r="B162" s="15">
        <v>10</v>
      </c>
      <c r="C162" s="10">
        <v>517</v>
      </c>
      <c r="D162" s="10" t="s">
        <v>824</v>
      </c>
      <c r="E162" s="243" t="s">
        <v>825</v>
      </c>
      <c r="F162" s="10">
        <v>2232</v>
      </c>
      <c r="G162" s="15" t="s">
        <v>73</v>
      </c>
      <c r="H162" s="10" t="s">
        <v>20</v>
      </c>
      <c r="I162" s="10">
        <v>488</v>
      </c>
      <c r="J162" s="245">
        <v>32</v>
      </c>
      <c r="K162" s="245">
        <v>124</v>
      </c>
      <c r="L162" s="245">
        <v>6</v>
      </c>
      <c r="M162" s="245">
        <v>6</v>
      </c>
      <c r="N162" s="245">
        <v>6</v>
      </c>
      <c r="O162" s="245">
        <v>0</v>
      </c>
      <c r="P162" s="245">
        <v>0</v>
      </c>
      <c r="Q162" s="245">
        <v>14</v>
      </c>
      <c r="R162" s="245">
        <v>1</v>
      </c>
      <c r="S162" s="245">
        <v>7</v>
      </c>
      <c r="T162" s="245">
        <v>0</v>
      </c>
      <c r="U162" s="245">
        <v>0</v>
      </c>
      <c r="V162" s="245">
        <v>5</v>
      </c>
      <c r="W162" s="245">
        <v>0</v>
      </c>
      <c r="X162" s="245">
        <v>17</v>
      </c>
      <c r="Y162" s="240">
        <f t="shared" si="2"/>
        <v>218</v>
      </c>
    </row>
    <row r="163" spans="1:25" x14ac:dyDescent="0.3">
      <c r="A163" s="14">
        <v>162</v>
      </c>
      <c r="B163" s="15">
        <v>10</v>
      </c>
      <c r="C163" s="10">
        <v>517</v>
      </c>
      <c r="D163" s="10" t="s">
        <v>824</v>
      </c>
      <c r="E163" s="243" t="s">
        <v>826</v>
      </c>
      <c r="F163" s="10">
        <v>2233</v>
      </c>
      <c r="G163" s="15" t="s">
        <v>73</v>
      </c>
      <c r="H163" s="10" t="s">
        <v>19</v>
      </c>
      <c r="I163" s="10">
        <v>367</v>
      </c>
      <c r="J163" s="245">
        <v>15</v>
      </c>
      <c r="K163" s="245">
        <v>40</v>
      </c>
      <c r="L163" s="245">
        <v>7</v>
      </c>
      <c r="M163" s="245">
        <v>6</v>
      </c>
      <c r="N163" s="245">
        <v>17</v>
      </c>
      <c r="O163" s="245">
        <v>3</v>
      </c>
      <c r="P163" s="245">
        <v>3</v>
      </c>
      <c r="Q163" s="245">
        <v>22</v>
      </c>
      <c r="R163" s="245">
        <v>1</v>
      </c>
      <c r="S163" s="245">
        <v>22</v>
      </c>
      <c r="T163" s="245">
        <v>1</v>
      </c>
      <c r="U163" s="245">
        <v>1</v>
      </c>
      <c r="V163" s="245">
        <v>1</v>
      </c>
      <c r="W163" s="245">
        <v>0</v>
      </c>
      <c r="X163" s="245">
        <v>8</v>
      </c>
      <c r="Y163" s="240">
        <f t="shared" si="2"/>
        <v>147</v>
      </c>
    </row>
    <row r="164" spans="1:25" x14ac:dyDescent="0.3">
      <c r="A164" s="14">
        <v>163</v>
      </c>
      <c r="B164" s="15">
        <v>10</v>
      </c>
      <c r="C164" s="10">
        <v>540</v>
      </c>
      <c r="D164" s="10" t="s">
        <v>827</v>
      </c>
      <c r="E164" s="243" t="s">
        <v>828</v>
      </c>
      <c r="F164" s="10">
        <v>2311</v>
      </c>
      <c r="G164" s="15" t="s">
        <v>73</v>
      </c>
      <c r="H164" s="10" t="s">
        <v>19</v>
      </c>
      <c r="I164" s="10">
        <v>543</v>
      </c>
      <c r="J164" s="245">
        <v>11</v>
      </c>
      <c r="K164" s="245">
        <v>14</v>
      </c>
      <c r="L164" s="245">
        <v>16</v>
      </c>
      <c r="M164" s="245">
        <v>5</v>
      </c>
      <c r="N164" s="245">
        <v>75</v>
      </c>
      <c r="O164" s="245">
        <v>2</v>
      </c>
      <c r="P164" s="245">
        <v>1</v>
      </c>
      <c r="Q164" s="245">
        <v>5</v>
      </c>
      <c r="R164" s="245">
        <v>18</v>
      </c>
      <c r="S164" s="245">
        <v>25</v>
      </c>
      <c r="T164" s="245">
        <v>0</v>
      </c>
      <c r="U164" s="245">
        <v>2</v>
      </c>
      <c r="V164" s="245">
        <v>0</v>
      </c>
      <c r="W164" s="245">
        <v>0</v>
      </c>
      <c r="X164" s="245">
        <v>10</v>
      </c>
      <c r="Y164" s="240">
        <f t="shared" si="2"/>
        <v>184</v>
      </c>
    </row>
    <row r="165" spans="1:25" x14ac:dyDescent="0.3">
      <c r="A165" s="14">
        <v>164</v>
      </c>
      <c r="B165" s="15">
        <v>10</v>
      </c>
      <c r="C165" s="10">
        <v>540</v>
      </c>
      <c r="D165" s="10" t="s">
        <v>827</v>
      </c>
      <c r="E165" s="243" t="s">
        <v>828</v>
      </c>
      <c r="F165" s="10">
        <v>2311</v>
      </c>
      <c r="G165" s="15" t="s">
        <v>73</v>
      </c>
      <c r="H165" s="10" t="s">
        <v>20</v>
      </c>
      <c r="I165" s="10">
        <v>542</v>
      </c>
      <c r="J165" s="245">
        <v>13</v>
      </c>
      <c r="K165" s="245">
        <v>9</v>
      </c>
      <c r="L165" s="245">
        <v>19</v>
      </c>
      <c r="M165" s="245">
        <v>3</v>
      </c>
      <c r="N165" s="245">
        <v>69</v>
      </c>
      <c r="O165" s="245">
        <v>3</v>
      </c>
      <c r="P165" s="245">
        <v>2</v>
      </c>
      <c r="Q165" s="245">
        <v>8</v>
      </c>
      <c r="R165" s="245">
        <v>24</v>
      </c>
      <c r="S165" s="245">
        <v>35</v>
      </c>
      <c r="T165" s="245">
        <v>0</v>
      </c>
      <c r="U165" s="245">
        <v>1</v>
      </c>
      <c r="V165" s="245">
        <v>0</v>
      </c>
      <c r="W165" s="245">
        <v>0</v>
      </c>
      <c r="X165" s="245">
        <v>6</v>
      </c>
      <c r="Y165" s="240">
        <f t="shared" si="2"/>
        <v>192</v>
      </c>
    </row>
    <row r="166" spans="1:25" x14ac:dyDescent="0.3">
      <c r="A166" s="14">
        <v>165</v>
      </c>
      <c r="B166" s="15">
        <v>10</v>
      </c>
      <c r="C166" s="10">
        <v>540</v>
      </c>
      <c r="D166" s="10" t="s">
        <v>827</v>
      </c>
      <c r="E166" s="243" t="s">
        <v>828</v>
      </c>
      <c r="F166" s="10">
        <v>2311</v>
      </c>
      <c r="G166" s="15" t="s">
        <v>73</v>
      </c>
      <c r="H166" s="10" t="s">
        <v>22</v>
      </c>
      <c r="I166" s="10">
        <v>542</v>
      </c>
      <c r="J166" s="244">
        <v>9</v>
      </c>
      <c r="K166" s="244">
        <v>14</v>
      </c>
      <c r="L166" s="244">
        <v>11</v>
      </c>
      <c r="M166" s="244">
        <v>5</v>
      </c>
      <c r="N166" s="244">
        <v>85</v>
      </c>
      <c r="O166" s="244">
        <v>2</v>
      </c>
      <c r="P166" s="244">
        <v>0</v>
      </c>
      <c r="Q166" s="244">
        <v>6</v>
      </c>
      <c r="R166" s="244">
        <v>18</v>
      </c>
      <c r="S166" s="244">
        <v>34</v>
      </c>
      <c r="T166" s="244">
        <v>2</v>
      </c>
      <c r="U166" s="244">
        <v>0</v>
      </c>
      <c r="V166" s="244">
        <v>0</v>
      </c>
      <c r="W166" s="244">
        <v>0</v>
      </c>
      <c r="X166" s="244">
        <v>23</v>
      </c>
      <c r="Y166" s="240">
        <f t="shared" si="2"/>
        <v>209</v>
      </c>
    </row>
    <row r="167" spans="1:25" x14ac:dyDescent="0.3">
      <c r="A167" s="14">
        <v>166</v>
      </c>
      <c r="B167" s="15">
        <v>10</v>
      </c>
      <c r="C167" s="10">
        <v>540</v>
      </c>
      <c r="D167" s="10" t="s">
        <v>827</v>
      </c>
      <c r="E167" s="243" t="s">
        <v>828</v>
      </c>
      <c r="F167" s="10">
        <v>2312</v>
      </c>
      <c r="G167" s="15" t="s">
        <v>73</v>
      </c>
      <c r="H167" s="10" t="s">
        <v>19</v>
      </c>
      <c r="I167" s="10">
        <v>528</v>
      </c>
      <c r="J167" s="244">
        <v>13</v>
      </c>
      <c r="K167" s="244">
        <v>11</v>
      </c>
      <c r="L167" s="244">
        <v>23</v>
      </c>
      <c r="M167" s="244">
        <v>1</v>
      </c>
      <c r="N167" s="244">
        <v>59</v>
      </c>
      <c r="O167" s="244">
        <v>0</v>
      </c>
      <c r="P167" s="244">
        <v>0</v>
      </c>
      <c r="Q167" s="244">
        <v>9</v>
      </c>
      <c r="R167" s="244">
        <v>26</v>
      </c>
      <c r="S167" s="244">
        <v>36</v>
      </c>
      <c r="T167" s="244">
        <v>1</v>
      </c>
      <c r="U167" s="244">
        <v>2</v>
      </c>
      <c r="V167" s="244">
        <v>0</v>
      </c>
      <c r="W167" s="244">
        <v>0</v>
      </c>
      <c r="X167" s="244">
        <v>18</v>
      </c>
      <c r="Y167" s="240">
        <f t="shared" si="2"/>
        <v>199</v>
      </c>
    </row>
    <row r="168" spans="1:25" x14ac:dyDescent="0.3">
      <c r="A168" s="14">
        <v>167</v>
      </c>
      <c r="B168" s="15">
        <v>10</v>
      </c>
      <c r="C168" s="10">
        <v>540</v>
      </c>
      <c r="D168" s="10" t="s">
        <v>827</v>
      </c>
      <c r="E168" s="243" t="s">
        <v>828</v>
      </c>
      <c r="F168" s="10">
        <v>2312</v>
      </c>
      <c r="G168" s="15" t="s">
        <v>73</v>
      </c>
      <c r="H168" s="10" t="s">
        <v>20</v>
      </c>
      <c r="I168" s="10">
        <v>527</v>
      </c>
      <c r="J168" s="244">
        <v>17</v>
      </c>
      <c r="K168" s="244">
        <v>17</v>
      </c>
      <c r="L168" s="244">
        <v>13</v>
      </c>
      <c r="M168" s="244">
        <v>6</v>
      </c>
      <c r="N168" s="244">
        <v>65</v>
      </c>
      <c r="O168" s="244">
        <v>1</v>
      </c>
      <c r="P168" s="244">
        <v>2</v>
      </c>
      <c r="Q168" s="244">
        <v>7</v>
      </c>
      <c r="R168" s="244">
        <v>26</v>
      </c>
      <c r="S168" s="244">
        <v>45</v>
      </c>
      <c r="T168" s="244">
        <v>1</v>
      </c>
      <c r="U168" s="244">
        <v>0</v>
      </c>
      <c r="V168" s="244">
        <v>0</v>
      </c>
      <c r="W168" s="244">
        <v>2</v>
      </c>
      <c r="X168" s="244">
        <v>10</v>
      </c>
      <c r="Y168" s="240">
        <f t="shared" si="2"/>
        <v>212</v>
      </c>
    </row>
    <row r="169" spans="1:25" x14ac:dyDescent="0.3">
      <c r="A169" s="14">
        <v>168</v>
      </c>
      <c r="B169" s="15">
        <v>10</v>
      </c>
      <c r="C169" s="10">
        <v>540</v>
      </c>
      <c r="D169" s="10" t="s">
        <v>827</v>
      </c>
      <c r="E169" s="243" t="s">
        <v>829</v>
      </c>
      <c r="F169" s="10">
        <v>2313</v>
      </c>
      <c r="G169" s="15" t="s">
        <v>73</v>
      </c>
      <c r="H169" s="10" t="s">
        <v>19</v>
      </c>
      <c r="I169" s="10">
        <v>665</v>
      </c>
      <c r="J169" s="245">
        <v>53</v>
      </c>
      <c r="K169" s="245">
        <v>26</v>
      </c>
      <c r="L169" s="245">
        <v>24</v>
      </c>
      <c r="M169" s="245">
        <v>4</v>
      </c>
      <c r="N169" s="245">
        <v>108</v>
      </c>
      <c r="O169" s="245">
        <v>1</v>
      </c>
      <c r="P169" s="245">
        <v>1</v>
      </c>
      <c r="Q169" s="245">
        <v>2</v>
      </c>
      <c r="R169" s="245">
        <v>4</v>
      </c>
      <c r="S169" s="245">
        <v>17</v>
      </c>
      <c r="T169" s="245">
        <v>0</v>
      </c>
      <c r="U169" s="245">
        <v>6</v>
      </c>
      <c r="V169" s="245">
        <v>0</v>
      </c>
      <c r="W169" s="245">
        <v>0</v>
      </c>
      <c r="X169" s="245">
        <v>16</v>
      </c>
      <c r="Y169" s="240">
        <f t="shared" si="2"/>
        <v>262</v>
      </c>
    </row>
    <row r="170" spans="1:25" x14ac:dyDescent="0.3">
      <c r="A170" s="14">
        <v>169</v>
      </c>
      <c r="B170" s="15">
        <v>10</v>
      </c>
      <c r="C170" s="10">
        <v>540</v>
      </c>
      <c r="D170" s="10" t="s">
        <v>827</v>
      </c>
      <c r="E170" s="243" t="s">
        <v>830</v>
      </c>
      <c r="F170" s="10">
        <v>2314</v>
      </c>
      <c r="G170" s="15" t="s">
        <v>73</v>
      </c>
      <c r="H170" s="10" t="s">
        <v>19</v>
      </c>
      <c r="I170" s="10">
        <v>428</v>
      </c>
      <c r="J170" s="245">
        <v>27</v>
      </c>
      <c r="K170" s="245">
        <v>32</v>
      </c>
      <c r="L170" s="245">
        <v>12</v>
      </c>
      <c r="M170" s="245">
        <v>2</v>
      </c>
      <c r="N170" s="245">
        <v>30</v>
      </c>
      <c r="O170" s="245">
        <v>1</v>
      </c>
      <c r="P170" s="245">
        <v>3</v>
      </c>
      <c r="Q170" s="245">
        <v>6</v>
      </c>
      <c r="R170" s="245">
        <v>6</v>
      </c>
      <c r="S170" s="245">
        <v>25</v>
      </c>
      <c r="T170" s="245">
        <v>0</v>
      </c>
      <c r="U170" s="245">
        <v>0</v>
      </c>
      <c r="V170" s="245">
        <v>3</v>
      </c>
      <c r="W170" s="245">
        <v>0</v>
      </c>
      <c r="X170" s="245">
        <v>7</v>
      </c>
      <c r="Y170" s="240">
        <f t="shared" si="2"/>
        <v>154</v>
      </c>
    </row>
    <row r="171" spans="1:25" x14ac:dyDescent="0.3">
      <c r="A171" s="14">
        <v>170</v>
      </c>
      <c r="B171" s="15">
        <v>10</v>
      </c>
      <c r="C171" s="10">
        <v>540</v>
      </c>
      <c r="D171" s="10" t="s">
        <v>827</v>
      </c>
      <c r="E171" s="243" t="s">
        <v>831</v>
      </c>
      <c r="F171" s="10">
        <v>2314</v>
      </c>
      <c r="G171" s="15" t="s">
        <v>73</v>
      </c>
      <c r="H171" s="10" t="s">
        <v>21</v>
      </c>
      <c r="I171" s="10">
        <v>564</v>
      </c>
      <c r="J171" s="245">
        <v>23</v>
      </c>
      <c r="K171" s="245">
        <v>93</v>
      </c>
      <c r="L171" s="245">
        <v>6</v>
      </c>
      <c r="M171" s="245">
        <v>12</v>
      </c>
      <c r="N171" s="245">
        <v>65</v>
      </c>
      <c r="O171" s="245">
        <v>2</v>
      </c>
      <c r="P171" s="245">
        <v>0</v>
      </c>
      <c r="Q171" s="245">
        <v>6</v>
      </c>
      <c r="R171" s="245">
        <v>8</v>
      </c>
      <c r="S171" s="245">
        <v>22</v>
      </c>
      <c r="T171" s="245">
        <v>0</v>
      </c>
      <c r="U171" s="245">
        <v>0</v>
      </c>
      <c r="V171" s="245">
        <v>2</v>
      </c>
      <c r="W171" s="245">
        <v>0</v>
      </c>
      <c r="X171" s="245">
        <v>10</v>
      </c>
      <c r="Y171" s="240">
        <f t="shared" si="2"/>
        <v>249</v>
      </c>
    </row>
    <row r="172" spans="1:25" x14ac:dyDescent="0.3">
      <c r="A172" s="14">
        <v>171</v>
      </c>
      <c r="B172" s="15">
        <v>10</v>
      </c>
      <c r="C172" s="10">
        <v>540</v>
      </c>
      <c r="D172" s="10" t="s">
        <v>827</v>
      </c>
      <c r="E172" s="243" t="s">
        <v>826</v>
      </c>
      <c r="F172" s="10">
        <v>2315</v>
      </c>
      <c r="G172" s="15" t="s">
        <v>73</v>
      </c>
      <c r="H172" s="10" t="s">
        <v>19</v>
      </c>
      <c r="I172" s="10">
        <v>625</v>
      </c>
      <c r="J172" s="245">
        <v>9</v>
      </c>
      <c r="K172" s="245">
        <v>8</v>
      </c>
      <c r="L172" s="245">
        <v>8</v>
      </c>
      <c r="M172" s="245">
        <v>3</v>
      </c>
      <c r="N172" s="245">
        <v>50</v>
      </c>
      <c r="O172" s="245">
        <v>4</v>
      </c>
      <c r="P172" s="245">
        <v>0</v>
      </c>
      <c r="Q172" s="245">
        <v>4</v>
      </c>
      <c r="R172" s="245">
        <v>27</v>
      </c>
      <c r="S172" s="245">
        <v>14</v>
      </c>
      <c r="T172" s="245">
        <v>0</v>
      </c>
      <c r="U172" s="245">
        <v>2</v>
      </c>
      <c r="V172" s="245">
        <v>1</v>
      </c>
      <c r="W172" s="245">
        <v>0</v>
      </c>
      <c r="X172" s="245">
        <v>16</v>
      </c>
      <c r="Y172" s="240">
        <f t="shared" si="2"/>
        <v>146</v>
      </c>
    </row>
    <row r="173" spans="1:25" x14ac:dyDescent="0.3">
      <c r="A173" s="14">
        <v>172</v>
      </c>
      <c r="B173" s="15">
        <v>10</v>
      </c>
      <c r="C173" s="10">
        <v>554</v>
      </c>
      <c r="D173" s="10" t="s">
        <v>832</v>
      </c>
      <c r="E173" s="243" t="s">
        <v>832</v>
      </c>
      <c r="F173" s="10">
        <v>2386</v>
      </c>
      <c r="G173" s="15" t="s">
        <v>73</v>
      </c>
      <c r="H173" s="10" t="s">
        <v>19</v>
      </c>
      <c r="I173" s="10">
        <v>510</v>
      </c>
      <c r="J173" s="245">
        <v>62</v>
      </c>
      <c r="K173" s="245">
        <v>45</v>
      </c>
      <c r="L173" s="245">
        <v>17</v>
      </c>
      <c r="M173" s="245">
        <v>1</v>
      </c>
      <c r="N173" s="245">
        <v>23</v>
      </c>
      <c r="O173" s="245">
        <v>7</v>
      </c>
      <c r="P173" s="245">
        <v>2</v>
      </c>
      <c r="Q173" s="245">
        <v>4</v>
      </c>
      <c r="R173" s="245">
        <v>0</v>
      </c>
      <c r="S173" s="245">
        <v>20</v>
      </c>
      <c r="T173" s="245">
        <v>1</v>
      </c>
      <c r="U173" s="245">
        <v>5</v>
      </c>
      <c r="V173" s="245">
        <v>1</v>
      </c>
      <c r="W173" s="245">
        <v>0</v>
      </c>
      <c r="X173" s="245">
        <v>13</v>
      </c>
      <c r="Y173" s="240">
        <f t="shared" si="2"/>
        <v>201</v>
      </c>
    </row>
    <row r="174" spans="1:25" x14ac:dyDescent="0.3">
      <c r="A174" s="14">
        <v>173</v>
      </c>
      <c r="B174" s="15">
        <v>10</v>
      </c>
      <c r="C174" s="10">
        <v>554</v>
      </c>
      <c r="D174" s="10" t="s">
        <v>832</v>
      </c>
      <c r="E174" s="243" t="s">
        <v>832</v>
      </c>
      <c r="F174" s="10">
        <v>2386</v>
      </c>
      <c r="G174" s="15" t="s">
        <v>73</v>
      </c>
      <c r="H174" s="10" t="s">
        <v>20</v>
      </c>
      <c r="I174" s="10">
        <v>509</v>
      </c>
      <c r="J174" s="244">
        <v>55</v>
      </c>
      <c r="K174" s="244">
        <v>39</v>
      </c>
      <c r="L174" s="244">
        <v>16</v>
      </c>
      <c r="M174" s="244">
        <v>1</v>
      </c>
      <c r="N174" s="244">
        <v>18</v>
      </c>
      <c r="O174" s="244">
        <v>10</v>
      </c>
      <c r="P174" s="244">
        <v>0</v>
      </c>
      <c r="Q174" s="244">
        <v>2</v>
      </c>
      <c r="R174" s="244">
        <v>1</v>
      </c>
      <c r="S174" s="244">
        <v>25</v>
      </c>
      <c r="T174" s="244">
        <v>0</v>
      </c>
      <c r="U174" s="244">
        <v>13</v>
      </c>
      <c r="V174" s="244">
        <v>0</v>
      </c>
      <c r="W174" s="244">
        <v>0</v>
      </c>
      <c r="X174" s="244">
        <v>21</v>
      </c>
      <c r="Y174" s="240">
        <f t="shared" si="2"/>
        <v>201</v>
      </c>
    </row>
    <row r="175" spans="1:25" x14ac:dyDescent="0.3">
      <c r="A175" s="14">
        <v>174</v>
      </c>
      <c r="B175" s="15">
        <v>10</v>
      </c>
      <c r="C175" s="10">
        <v>554</v>
      </c>
      <c r="D175" s="10" t="s">
        <v>832</v>
      </c>
      <c r="E175" s="243" t="s">
        <v>832</v>
      </c>
      <c r="F175" s="10">
        <v>2387</v>
      </c>
      <c r="G175" s="15" t="s">
        <v>73</v>
      </c>
      <c r="H175" s="10" t="s">
        <v>19</v>
      </c>
      <c r="I175" s="10">
        <v>709</v>
      </c>
      <c r="J175" s="245">
        <v>80</v>
      </c>
      <c r="K175" s="245">
        <v>100</v>
      </c>
      <c r="L175" s="245">
        <v>34</v>
      </c>
      <c r="M175" s="245">
        <v>7</v>
      </c>
      <c r="N175" s="245">
        <v>36</v>
      </c>
      <c r="O175" s="245">
        <v>10</v>
      </c>
      <c r="P175" s="245">
        <v>1</v>
      </c>
      <c r="Q175" s="245">
        <v>2</v>
      </c>
      <c r="R175" s="245">
        <v>0</v>
      </c>
      <c r="S175" s="245">
        <v>23</v>
      </c>
      <c r="T175" s="245">
        <v>0</v>
      </c>
      <c r="U175" s="245">
        <v>29</v>
      </c>
      <c r="V175" s="245">
        <v>1</v>
      </c>
      <c r="W175" s="245">
        <v>0</v>
      </c>
      <c r="X175" s="245">
        <v>25</v>
      </c>
      <c r="Y175" s="240">
        <f t="shared" si="2"/>
        <v>348</v>
      </c>
    </row>
    <row r="176" spans="1:25" x14ac:dyDescent="0.3">
      <c r="A176" s="14">
        <v>175</v>
      </c>
      <c r="B176" s="15">
        <v>10</v>
      </c>
      <c r="C176" s="10">
        <v>554</v>
      </c>
      <c r="D176" s="10" t="s">
        <v>832</v>
      </c>
      <c r="E176" s="243" t="s">
        <v>833</v>
      </c>
      <c r="F176" s="10">
        <v>2388</v>
      </c>
      <c r="G176" s="15" t="s">
        <v>73</v>
      </c>
      <c r="H176" s="10" t="s">
        <v>19</v>
      </c>
      <c r="I176" s="10">
        <v>419</v>
      </c>
      <c r="J176" s="245">
        <v>4</v>
      </c>
      <c r="K176" s="245">
        <v>51</v>
      </c>
      <c r="L176" s="245">
        <v>4</v>
      </c>
      <c r="M176" s="245">
        <v>5</v>
      </c>
      <c r="N176" s="245">
        <v>55</v>
      </c>
      <c r="O176" s="245">
        <v>8</v>
      </c>
      <c r="P176" s="245">
        <v>4</v>
      </c>
      <c r="Q176" s="245">
        <v>2</v>
      </c>
      <c r="R176" s="245">
        <v>1</v>
      </c>
      <c r="S176" s="245">
        <v>38</v>
      </c>
      <c r="T176" s="245">
        <v>0</v>
      </c>
      <c r="U176" s="245">
        <v>1</v>
      </c>
      <c r="V176" s="245">
        <v>2</v>
      </c>
      <c r="W176" s="245">
        <v>0</v>
      </c>
      <c r="X176" s="245">
        <v>5</v>
      </c>
      <c r="Y176" s="240">
        <f t="shared" si="2"/>
        <v>180</v>
      </c>
    </row>
    <row r="177" spans="1:25" x14ac:dyDescent="0.3">
      <c r="A177" s="14">
        <v>176</v>
      </c>
      <c r="B177" s="15">
        <v>10</v>
      </c>
      <c r="C177" s="10">
        <v>554</v>
      </c>
      <c r="D177" s="10" t="s">
        <v>832</v>
      </c>
      <c r="E177" s="243" t="s">
        <v>833</v>
      </c>
      <c r="F177" s="10">
        <v>2388</v>
      </c>
      <c r="G177" s="15" t="s">
        <v>73</v>
      </c>
      <c r="H177" s="10" t="s">
        <v>20</v>
      </c>
      <c r="I177" s="10">
        <v>418</v>
      </c>
      <c r="J177" s="245">
        <v>12</v>
      </c>
      <c r="K177" s="245">
        <v>43</v>
      </c>
      <c r="L177" s="245">
        <v>3</v>
      </c>
      <c r="M177" s="245">
        <v>7</v>
      </c>
      <c r="N177" s="245">
        <v>46</v>
      </c>
      <c r="O177" s="245">
        <v>4</v>
      </c>
      <c r="P177" s="245">
        <v>0</v>
      </c>
      <c r="Q177" s="245">
        <v>2</v>
      </c>
      <c r="R177" s="245">
        <v>2</v>
      </c>
      <c r="S177" s="245">
        <v>60</v>
      </c>
      <c r="T177" s="245">
        <v>0</v>
      </c>
      <c r="U177" s="245">
        <v>0</v>
      </c>
      <c r="V177" s="245">
        <v>1</v>
      </c>
      <c r="W177" s="245">
        <v>0</v>
      </c>
      <c r="X177" s="245">
        <v>11</v>
      </c>
      <c r="Y177" s="240">
        <f t="shared" si="2"/>
        <v>191</v>
      </c>
    </row>
    <row r="178" spans="1:25" x14ac:dyDescent="0.3">
      <c r="A178" s="14">
        <v>177</v>
      </c>
      <c r="B178" s="15">
        <v>10</v>
      </c>
      <c r="C178" s="10">
        <v>554</v>
      </c>
      <c r="D178" s="10" t="s">
        <v>832</v>
      </c>
      <c r="E178" s="243" t="s">
        <v>834</v>
      </c>
      <c r="F178" s="10">
        <v>2389</v>
      </c>
      <c r="G178" s="15" t="s">
        <v>73</v>
      </c>
      <c r="H178" s="10" t="s">
        <v>19</v>
      </c>
      <c r="I178" s="10">
        <v>152</v>
      </c>
      <c r="J178" s="244">
        <v>7</v>
      </c>
      <c r="K178" s="244">
        <v>37</v>
      </c>
      <c r="L178" s="244">
        <v>5</v>
      </c>
      <c r="M178" s="244">
        <v>1</v>
      </c>
      <c r="N178" s="244">
        <v>22</v>
      </c>
      <c r="O178" s="244">
        <v>0</v>
      </c>
      <c r="P178" s="244">
        <v>1</v>
      </c>
      <c r="Q178" s="244">
        <v>1</v>
      </c>
      <c r="R178" s="244">
        <v>0</v>
      </c>
      <c r="S178" s="244">
        <v>28</v>
      </c>
      <c r="T178" s="244">
        <v>0</v>
      </c>
      <c r="U178" s="244">
        <v>0</v>
      </c>
      <c r="V178" s="244">
        <v>2</v>
      </c>
      <c r="W178" s="244">
        <v>0</v>
      </c>
      <c r="X178" s="244">
        <v>2</v>
      </c>
      <c r="Y178" s="240">
        <f t="shared" si="2"/>
        <v>106</v>
      </c>
    </row>
    <row r="179" spans="1:25" x14ac:dyDescent="0.3">
      <c r="A179" s="14">
        <v>178</v>
      </c>
      <c r="B179" s="15">
        <v>10</v>
      </c>
      <c r="C179" s="10">
        <v>554</v>
      </c>
      <c r="D179" s="10" t="s">
        <v>832</v>
      </c>
      <c r="E179" s="243" t="s">
        <v>835</v>
      </c>
      <c r="F179" s="10">
        <v>2389</v>
      </c>
      <c r="G179" s="15" t="s">
        <v>73</v>
      </c>
      <c r="H179" s="10" t="s">
        <v>21</v>
      </c>
      <c r="I179" s="10">
        <v>594</v>
      </c>
      <c r="J179" s="244">
        <v>7</v>
      </c>
      <c r="K179" s="244">
        <v>8</v>
      </c>
      <c r="L179" s="244">
        <v>6</v>
      </c>
      <c r="M179" s="244">
        <v>5</v>
      </c>
      <c r="N179" s="244">
        <v>12</v>
      </c>
      <c r="O179" s="244">
        <v>8</v>
      </c>
      <c r="P179" s="244">
        <v>3</v>
      </c>
      <c r="Q179" s="244">
        <v>3</v>
      </c>
      <c r="R179" s="244">
        <v>3</v>
      </c>
      <c r="S179" s="244">
        <v>121</v>
      </c>
      <c r="T179" s="244">
        <v>0</v>
      </c>
      <c r="U179" s="244">
        <v>0</v>
      </c>
      <c r="V179" s="244">
        <v>0</v>
      </c>
      <c r="W179" s="244">
        <v>0</v>
      </c>
      <c r="X179" s="244">
        <v>4</v>
      </c>
      <c r="Y179" s="240">
        <f t="shared" si="2"/>
        <v>180</v>
      </c>
    </row>
    <row r="180" spans="1:25" x14ac:dyDescent="0.3">
      <c r="A180" s="14">
        <v>179</v>
      </c>
      <c r="B180" s="15">
        <v>10</v>
      </c>
      <c r="C180" s="10">
        <v>554</v>
      </c>
      <c r="D180" s="10" t="s">
        <v>832</v>
      </c>
      <c r="E180" s="243" t="s">
        <v>836</v>
      </c>
      <c r="F180" s="10">
        <v>2390</v>
      </c>
      <c r="G180" s="15" t="s">
        <v>73</v>
      </c>
      <c r="H180" s="10" t="s">
        <v>19</v>
      </c>
      <c r="I180" s="10">
        <v>302</v>
      </c>
      <c r="J180" s="245">
        <v>54</v>
      </c>
      <c r="K180" s="245">
        <v>16</v>
      </c>
      <c r="L180" s="245">
        <v>10</v>
      </c>
      <c r="M180" s="245">
        <v>1</v>
      </c>
      <c r="N180" s="245">
        <v>24</v>
      </c>
      <c r="O180" s="245">
        <v>6</v>
      </c>
      <c r="P180" s="245">
        <v>0</v>
      </c>
      <c r="Q180" s="245">
        <v>0</v>
      </c>
      <c r="R180" s="245">
        <v>0</v>
      </c>
      <c r="S180" s="245">
        <v>26</v>
      </c>
      <c r="T180" s="245">
        <v>1</v>
      </c>
      <c r="U180" s="245">
        <v>5</v>
      </c>
      <c r="V180" s="245">
        <v>0</v>
      </c>
      <c r="W180" s="245">
        <v>0</v>
      </c>
      <c r="X180" s="245">
        <v>9</v>
      </c>
      <c r="Y180" s="240">
        <f t="shared" si="2"/>
        <v>152</v>
      </c>
    </row>
    <row r="181" spans="1:25" x14ac:dyDescent="0.3">
      <c r="A181" s="10"/>
      <c r="B181" s="10"/>
      <c r="C181" s="237" t="s">
        <v>39</v>
      </c>
      <c r="D181" s="446" t="s">
        <v>40</v>
      </c>
      <c r="E181" s="446"/>
      <c r="F181" s="164"/>
      <c r="G181" s="164"/>
      <c r="H181" s="4"/>
      <c r="I181" s="4">
        <f>SUM(I2:I180)</f>
        <v>87800</v>
      </c>
      <c r="J181" s="4">
        <f t="shared" ref="J181:X181" si="3">SUM(J2:J180)</f>
        <v>3160</v>
      </c>
      <c r="K181" s="4">
        <f t="shared" si="3"/>
        <v>15245</v>
      </c>
      <c r="L181" s="4">
        <f t="shared" si="3"/>
        <v>2261</v>
      </c>
      <c r="M181" s="4">
        <f t="shared" si="3"/>
        <v>857</v>
      </c>
      <c r="N181" s="4">
        <f t="shared" si="3"/>
        <v>10320</v>
      </c>
      <c r="O181" s="34">
        <f t="shared" si="3"/>
        <v>728</v>
      </c>
      <c r="P181" s="4">
        <f t="shared" si="3"/>
        <v>792</v>
      </c>
      <c r="Q181" s="4">
        <f t="shared" si="3"/>
        <v>722</v>
      </c>
      <c r="R181" s="4">
        <f t="shared" si="3"/>
        <v>388</v>
      </c>
      <c r="S181" s="4">
        <f t="shared" si="3"/>
        <v>5268</v>
      </c>
      <c r="T181" s="4">
        <f t="shared" si="3"/>
        <v>106</v>
      </c>
      <c r="U181" s="4">
        <f>SUM(U2:U180)</f>
        <v>427</v>
      </c>
      <c r="V181" s="4">
        <f t="shared" si="3"/>
        <v>271</v>
      </c>
      <c r="W181" s="4">
        <f>SUM(W2:W13,W17:W111,W114:W131,W134:W179)</f>
        <v>17</v>
      </c>
      <c r="X181" s="4">
        <f t="shared" si="3"/>
        <v>2261</v>
      </c>
      <c r="Y181" s="4">
        <v>42848</v>
      </c>
    </row>
    <row r="183" spans="1:25" x14ac:dyDescent="0.3">
      <c r="C183" s="3" t="s">
        <v>42</v>
      </c>
      <c r="D183" s="447" t="s">
        <v>43</v>
      </c>
      <c r="E183" s="448"/>
      <c r="F183" s="448"/>
      <c r="G183" s="448"/>
      <c r="H183" s="449"/>
      <c r="I183" s="35" t="s">
        <v>44</v>
      </c>
      <c r="J183" s="26" t="s">
        <v>3</v>
      </c>
      <c r="K183" s="26" t="s">
        <v>4</v>
      </c>
      <c r="L183" s="26" t="s">
        <v>5</v>
      </c>
      <c r="M183" s="26" t="s">
        <v>6</v>
      </c>
      <c r="N183" s="26" t="s">
        <v>7</v>
      </c>
      <c r="O183" s="26" t="s">
        <v>45</v>
      </c>
      <c r="P183" s="26" t="s">
        <v>9</v>
      </c>
      <c r="Q183" s="26" t="s">
        <v>46</v>
      </c>
      <c r="R183" s="26" t="s">
        <v>11</v>
      </c>
      <c r="S183" s="26" t="s">
        <v>12</v>
      </c>
      <c r="T183" s="26" t="s">
        <v>13</v>
      </c>
      <c r="U183" s="105" t="s">
        <v>837</v>
      </c>
      <c r="V183" s="26" t="s">
        <v>838</v>
      </c>
    </row>
    <row r="184" spans="1:25" x14ac:dyDescent="0.3">
      <c r="D184" s="450"/>
      <c r="E184" s="451"/>
      <c r="F184" s="451"/>
      <c r="G184" s="451"/>
      <c r="H184" s="452"/>
      <c r="I184" s="10">
        <f>I181</f>
        <v>87800</v>
      </c>
      <c r="J184" s="10">
        <f>J181+214</f>
        <v>3374</v>
      </c>
      <c r="K184" s="10">
        <f>K181+136</f>
        <v>15381</v>
      </c>
      <c r="L184" s="10">
        <f>L181+213</f>
        <v>2474</v>
      </c>
      <c r="M184" s="10">
        <f>M181+135</f>
        <v>992</v>
      </c>
      <c r="N184" s="10">
        <f t="shared" ref="N184:S184" si="4">N181</f>
        <v>10320</v>
      </c>
      <c r="O184" s="10">
        <f t="shared" si="4"/>
        <v>728</v>
      </c>
      <c r="P184" s="10">
        <f t="shared" si="4"/>
        <v>792</v>
      </c>
      <c r="Q184" s="10">
        <f t="shared" si="4"/>
        <v>722</v>
      </c>
      <c r="R184" s="10">
        <f t="shared" si="4"/>
        <v>388</v>
      </c>
      <c r="S184" s="10">
        <f t="shared" si="4"/>
        <v>5268</v>
      </c>
      <c r="T184" s="8">
        <f>T181</f>
        <v>106</v>
      </c>
      <c r="U184" s="10">
        <f>SUM(W2:W13,W17:W111,W114:W131,W134:W179)</f>
        <v>17</v>
      </c>
      <c r="V184" s="10">
        <f>SUM(X2:X180)</f>
        <v>2261</v>
      </c>
      <c r="W184" s="1">
        <v>42848</v>
      </c>
    </row>
    <row r="186" spans="1:25" ht="30.75" customHeight="1" x14ac:dyDescent="0.3">
      <c r="C186" s="3" t="s">
        <v>49</v>
      </c>
      <c r="D186" s="440" t="s">
        <v>50</v>
      </c>
      <c r="E186" s="441"/>
      <c r="F186" s="441"/>
      <c r="G186" s="441"/>
      <c r="H186" s="442"/>
      <c r="I186" s="35" t="s">
        <v>44</v>
      </c>
      <c r="J186" s="499" t="s">
        <v>51</v>
      </c>
      <c r="K186" s="500"/>
      <c r="L186" s="479" t="s">
        <v>52</v>
      </c>
      <c r="M186" s="479"/>
      <c r="N186" s="26" t="s">
        <v>7</v>
      </c>
      <c r="O186" s="26" t="s">
        <v>45</v>
      </c>
      <c r="P186" s="26" t="s">
        <v>9</v>
      </c>
      <c r="Q186" s="26" t="s">
        <v>46</v>
      </c>
      <c r="R186" s="26" t="s">
        <v>11</v>
      </c>
      <c r="S186" s="26" t="s">
        <v>12</v>
      </c>
      <c r="T186" s="26" t="s">
        <v>13</v>
      </c>
      <c r="U186" s="105" t="s">
        <v>837</v>
      </c>
      <c r="V186" s="26" t="s">
        <v>838</v>
      </c>
    </row>
    <row r="187" spans="1:25" x14ac:dyDescent="0.3">
      <c r="D187" s="443"/>
      <c r="E187" s="444"/>
      <c r="F187" s="444"/>
      <c r="G187" s="444"/>
      <c r="H187" s="445"/>
      <c r="I187" s="10">
        <f>I181</f>
        <v>87800</v>
      </c>
      <c r="J187" s="481">
        <f>J184+L184</f>
        <v>5848</v>
      </c>
      <c r="K187" s="482"/>
      <c r="L187" s="481">
        <f>K184+M184</f>
        <v>16373</v>
      </c>
      <c r="M187" s="482"/>
      <c r="N187" s="10">
        <f>N184</f>
        <v>10320</v>
      </c>
      <c r="O187" s="10">
        <f t="shared" ref="O187:T187" si="5">O184</f>
        <v>728</v>
      </c>
      <c r="P187" s="10">
        <f t="shared" si="5"/>
        <v>792</v>
      </c>
      <c r="Q187" s="10">
        <f t="shared" si="5"/>
        <v>722</v>
      </c>
      <c r="R187" s="10">
        <f t="shared" si="5"/>
        <v>388</v>
      </c>
      <c r="S187" s="10">
        <f t="shared" si="5"/>
        <v>5268</v>
      </c>
      <c r="T187" s="10">
        <f t="shared" si="5"/>
        <v>106</v>
      </c>
      <c r="U187" s="10">
        <v>17</v>
      </c>
      <c r="V187" s="10">
        <v>2261</v>
      </c>
      <c r="W187" s="1">
        <v>42848</v>
      </c>
    </row>
    <row r="188" spans="1:25" ht="15" customHeight="1" x14ac:dyDescent="0.3"/>
    <row r="189" spans="1:25" ht="15" customHeight="1" x14ac:dyDescent="0.3">
      <c r="C189" s="1" t="s">
        <v>1576</v>
      </c>
      <c r="F189" s="211"/>
      <c r="G189" s="211"/>
    </row>
    <row r="191" spans="1:25" x14ac:dyDescent="0.3">
      <c r="C191" s="11"/>
      <c r="D191" s="439" t="s">
        <v>53</v>
      </c>
      <c r="E191" s="439"/>
      <c r="F191" s="439"/>
      <c r="G191" s="439"/>
      <c r="H191" s="439"/>
      <c r="I191" s="439"/>
      <c r="J191" s="26" t="s">
        <v>3</v>
      </c>
      <c r="K191" s="26" t="s">
        <v>4</v>
      </c>
      <c r="L191" s="26" t="s">
        <v>5</v>
      </c>
      <c r="M191" s="26" t="s">
        <v>6</v>
      </c>
      <c r="N191" s="26" t="s">
        <v>7</v>
      </c>
      <c r="O191" s="26" t="s">
        <v>45</v>
      </c>
      <c r="P191" s="26" t="s">
        <v>9</v>
      </c>
      <c r="Q191" s="26" t="s">
        <v>46</v>
      </c>
      <c r="R191" s="26" t="s">
        <v>11</v>
      </c>
      <c r="S191" s="26" t="s">
        <v>12</v>
      </c>
      <c r="T191" s="26" t="s">
        <v>13</v>
      </c>
      <c r="U191" s="26" t="s">
        <v>839</v>
      </c>
      <c r="V191" s="105" t="s">
        <v>840</v>
      </c>
      <c r="W191" s="105" t="s">
        <v>841</v>
      </c>
    </row>
    <row r="192" spans="1:25" x14ac:dyDescent="0.3">
      <c r="A192" s="14">
        <v>1</v>
      </c>
      <c r="B192" s="15">
        <v>1</v>
      </c>
      <c r="C192" s="16">
        <v>2</v>
      </c>
      <c r="D192" s="8" t="s">
        <v>842</v>
      </c>
      <c r="E192" s="8" t="s">
        <v>843</v>
      </c>
      <c r="F192" s="15">
        <v>1124</v>
      </c>
      <c r="G192" s="15" t="s">
        <v>193</v>
      </c>
      <c r="H192" s="8" t="s">
        <v>27</v>
      </c>
      <c r="I192" s="32"/>
      <c r="J192" s="10">
        <v>10</v>
      </c>
      <c r="K192" s="10">
        <v>27</v>
      </c>
      <c r="L192" s="10">
        <v>2</v>
      </c>
      <c r="M192" s="10">
        <v>4</v>
      </c>
      <c r="N192" s="10">
        <v>18</v>
      </c>
      <c r="O192" s="10">
        <v>0</v>
      </c>
      <c r="P192" s="10">
        <v>0</v>
      </c>
      <c r="Q192" s="10">
        <v>1</v>
      </c>
      <c r="R192" s="10">
        <v>1</v>
      </c>
      <c r="S192" s="10">
        <v>22</v>
      </c>
      <c r="T192" s="10">
        <v>0</v>
      </c>
      <c r="U192" s="10">
        <v>0</v>
      </c>
      <c r="V192" s="10">
        <v>4</v>
      </c>
      <c r="W192" s="10">
        <v>89</v>
      </c>
    </row>
    <row r="193" spans="1:23" x14ac:dyDescent="0.3">
      <c r="A193" s="19">
        <v>2</v>
      </c>
      <c r="B193" s="20">
        <v>1</v>
      </c>
      <c r="C193" s="21">
        <v>276</v>
      </c>
      <c r="D193" s="8" t="s">
        <v>844</v>
      </c>
      <c r="E193" s="8" t="s">
        <v>845</v>
      </c>
      <c r="F193" s="15">
        <v>1586</v>
      </c>
      <c r="G193" s="15" t="s">
        <v>193</v>
      </c>
      <c r="H193" s="44" t="s">
        <v>27</v>
      </c>
      <c r="I193" s="32"/>
      <c r="J193" s="10">
        <v>15</v>
      </c>
      <c r="K193" s="10">
        <v>23</v>
      </c>
      <c r="L193" s="10">
        <v>5</v>
      </c>
      <c r="M193" s="10">
        <v>2</v>
      </c>
      <c r="N193" s="10">
        <v>49</v>
      </c>
      <c r="O193" s="10">
        <v>5</v>
      </c>
      <c r="P193" s="10">
        <v>3</v>
      </c>
      <c r="Q193" s="10">
        <v>4</v>
      </c>
      <c r="R193" s="10">
        <v>4</v>
      </c>
      <c r="S193" s="10">
        <v>48</v>
      </c>
      <c r="T193" s="10">
        <v>0</v>
      </c>
      <c r="U193" s="10">
        <v>1</v>
      </c>
      <c r="V193" s="10">
        <v>10</v>
      </c>
      <c r="W193" s="10">
        <v>169</v>
      </c>
    </row>
    <row r="194" spans="1:23" x14ac:dyDescent="0.3">
      <c r="C194" s="3" t="s">
        <v>56</v>
      </c>
      <c r="D194" s="439" t="s">
        <v>57</v>
      </c>
      <c r="E194" s="439"/>
      <c r="F194" s="439"/>
      <c r="G194" s="439"/>
      <c r="H194" s="439"/>
      <c r="I194" s="439"/>
      <c r="J194" s="4">
        <f>SUM(J192:J193)</f>
        <v>25</v>
      </c>
      <c r="K194" s="4">
        <f t="shared" ref="K194:T194" si="6">SUM(K192:K193)</f>
        <v>50</v>
      </c>
      <c r="L194" s="4">
        <f t="shared" si="6"/>
        <v>7</v>
      </c>
      <c r="M194" s="4">
        <f t="shared" si="6"/>
        <v>6</v>
      </c>
      <c r="N194" s="4">
        <f t="shared" si="6"/>
        <v>67</v>
      </c>
      <c r="O194" s="4">
        <f t="shared" si="6"/>
        <v>5</v>
      </c>
      <c r="P194" s="4">
        <f t="shared" si="6"/>
        <v>3</v>
      </c>
      <c r="Q194" s="4">
        <f t="shared" si="6"/>
        <v>5</v>
      </c>
      <c r="R194" s="4">
        <f t="shared" si="6"/>
        <v>5</v>
      </c>
      <c r="S194" s="4">
        <f t="shared" si="6"/>
        <v>70</v>
      </c>
      <c r="T194" s="4">
        <f t="shared" si="6"/>
        <v>0</v>
      </c>
      <c r="U194" s="4">
        <f>SUM(U192:U193)</f>
        <v>1</v>
      </c>
      <c r="V194" s="4">
        <f>SUM(V192:V193)</f>
        <v>14</v>
      </c>
      <c r="W194" s="4">
        <f>SUM(W192:W193)</f>
        <v>258</v>
      </c>
    </row>
    <row r="197" spans="1:23" x14ac:dyDescent="0.3">
      <c r="C197" s="3" t="s">
        <v>58</v>
      </c>
      <c r="D197" s="440" t="s">
        <v>59</v>
      </c>
      <c r="E197" s="441"/>
      <c r="F197" s="441"/>
      <c r="G197" s="441"/>
      <c r="H197" s="441"/>
      <c r="I197" s="442"/>
      <c r="J197" s="26" t="s">
        <v>3</v>
      </c>
      <c r="K197" s="26" t="s">
        <v>4</v>
      </c>
      <c r="L197" s="26" t="s">
        <v>5</v>
      </c>
      <c r="M197" s="26" t="s">
        <v>6</v>
      </c>
      <c r="N197" s="26" t="s">
        <v>7</v>
      </c>
      <c r="O197" s="26" t="s">
        <v>45</v>
      </c>
      <c r="P197" s="26" t="s">
        <v>9</v>
      </c>
      <c r="Q197" s="26" t="s">
        <v>46</v>
      </c>
      <c r="R197" s="26" t="s">
        <v>11</v>
      </c>
      <c r="S197" s="26" t="s">
        <v>12</v>
      </c>
      <c r="T197" s="26" t="s">
        <v>13</v>
      </c>
      <c r="U197" s="26" t="s">
        <v>16</v>
      </c>
      <c r="V197" s="26" t="s">
        <v>47</v>
      </c>
    </row>
    <row r="198" spans="1:23" x14ac:dyDescent="0.3">
      <c r="D198" s="443"/>
      <c r="E198" s="444"/>
      <c r="F198" s="444"/>
      <c r="G198" s="444"/>
      <c r="H198" s="444"/>
      <c r="I198" s="445"/>
      <c r="J198" s="10">
        <f t="shared" ref="J198:V198" si="7">J184+J194</f>
        <v>3399</v>
      </c>
      <c r="K198" s="10">
        <f t="shared" si="7"/>
        <v>15431</v>
      </c>
      <c r="L198" s="10">
        <f t="shared" si="7"/>
        <v>2481</v>
      </c>
      <c r="M198" s="10">
        <f t="shared" si="7"/>
        <v>998</v>
      </c>
      <c r="N198" s="10">
        <f t="shared" si="7"/>
        <v>10387</v>
      </c>
      <c r="O198" s="10">
        <f t="shared" si="7"/>
        <v>733</v>
      </c>
      <c r="P198" s="10">
        <f t="shared" si="7"/>
        <v>795</v>
      </c>
      <c r="Q198" s="10">
        <f t="shared" si="7"/>
        <v>727</v>
      </c>
      <c r="R198" s="10">
        <f t="shared" si="7"/>
        <v>393</v>
      </c>
      <c r="S198" s="10">
        <f t="shared" si="7"/>
        <v>5338</v>
      </c>
      <c r="T198" s="10">
        <f t="shared" si="7"/>
        <v>106</v>
      </c>
      <c r="U198" s="10">
        <f t="shared" si="7"/>
        <v>18</v>
      </c>
      <c r="V198" s="10">
        <f t="shared" si="7"/>
        <v>2275</v>
      </c>
      <c r="W198" s="2">
        <v>43106</v>
      </c>
    </row>
    <row r="200" spans="1:23" x14ac:dyDescent="0.3">
      <c r="A200" s="538" t="s">
        <v>1696</v>
      </c>
      <c r="B200" s="538"/>
      <c r="C200" s="538"/>
      <c r="D200" s="538"/>
      <c r="E200" s="538"/>
      <c r="F200" s="538"/>
      <c r="G200" s="538"/>
      <c r="H200" s="538"/>
    </row>
  </sheetData>
  <mergeCells count="18">
    <mergeCell ref="A200:H200"/>
    <mergeCell ref="D191:I191"/>
    <mergeCell ref="D194:I194"/>
    <mergeCell ref="D197:I198"/>
    <mergeCell ref="J132:Y132"/>
    <mergeCell ref="J133:Y133"/>
    <mergeCell ref="D181:E181"/>
    <mergeCell ref="D183:H184"/>
    <mergeCell ref="D186:H187"/>
    <mergeCell ref="J186:K186"/>
    <mergeCell ref="L186:M186"/>
    <mergeCell ref="J187:K187"/>
    <mergeCell ref="L187:M187"/>
    <mergeCell ref="J113:Y113"/>
    <mergeCell ref="J14:Y14"/>
    <mergeCell ref="J15:Y15"/>
    <mergeCell ref="J16:Y16"/>
    <mergeCell ref="J112:Y112"/>
  </mergeCells>
  <pageMargins left="0.7" right="0.7" top="0.75" bottom="0.75" header="0.3" footer="0.3"/>
  <pageSetup orientation="portrait"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258"/>
  <sheetViews>
    <sheetView zoomScale="85" zoomScaleNormal="85" workbookViewId="0">
      <pane ySplit="1" topLeftCell="A237" activePane="bottomLeft" state="frozen"/>
      <selection activeCell="N31" sqref="N31"/>
      <selection pane="bottomLeft" activeCell="J254" sqref="J254:Y255"/>
    </sheetView>
  </sheetViews>
  <sheetFormatPr baseColWidth="10" defaultColWidth="11.42578125" defaultRowHeight="16.5" x14ac:dyDescent="0.3"/>
  <cols>
    <col min="1" max="1" width="4" style="1" bestFit="1" customWidth="1"/>
    <col min="2" max="2" width="5" style="1" bestFit="1" customWidth="1"/>
    <col min="3" max="3" width="6" style="1" customWidth="1"/>
    <col min="4" max="4" width="28" style="1" bestFit="1" customWidth="1"/>
    <col min="5" max="5" width="26.5703125" style="1" customWidth="1"/>
    <col min="6" max="6" width="8.28515625" style="5" bestFit="1" customWidth="1"/>
    <col min="7" max="7" width="9.140625" style="5" bestFit="1" customWidth="1"/>
    <col min="8" max="8" width="29.42578125" style="1" bestFit="1" customWidth="1"/>
    <col min="9" max="9" width="10.140625" style="1" bestFit="1" customWidth="1"/>
    <col min="10" max="11" width="7.5703125" style="1" customWidth="1"/>
    <col min="12" max="13" width="7.140625" style="1" customWidth="1"/>
    <col min="14" max="18" width="5.42578125" style="1" bestFit="1" customWidth="1"/>
    <col min="19" max="20" width="7.85546875" style="1" bestFit="1" customWidth="1"/>
    <col min="21" max="21" width="4.42578125" style="1" bestFit="1" customWidth="1"/>
    <col min="22" max="22" width="8.140625" style="1" bestFit="1" customWidth="1"/>
    <col min="23" max="23" width="8.7109375" style="1" bestFit="1" customWidth="1"/>
    <col min="24" max="24" width="7.5703125" style="1" bestFit="1" customWidth="1"/>
    <col min="25" max="27" width="9.85546875" style="1" bestFit="1" customWidth="1"/>
    <col min="28" max="28" width="6.7109375" style="1" bestFit="1" customWidth="1"/>
    <col min="29" max="29" width="9.85546875" style="1" bestFit="1" customWidth="1"/>
    <col min="30" max="16384" width="11.42578125" style="1"/>
  </cols>
  <sheetData>
    <row r="1" spans="1:30" s="29" customFormat="1" ht="15.75" customHeight="1" x14ac:dyDescent="0.25">
      <c r="A1" s="22" t="s">
        <v>0</v>
      </c>
      <c r="B1" s="23" t="s">
        <v>61</v>
      </c>
      <c r="C1" s="24" t="s">
        <v>62</v>
      </c>
      <c r="D1" s="22" t="s">
        <v>63</v>
      </c>
      <c r="E1" s="22" t="s">
        <v>64</v>
      </c>
      <c r="F1" s="25" t="s">
        <v>65</v>
      </c>
      <c r="G1" s="25" t="s">
        <v>66</v>
      </c>
      <c r="H1" s="25" t="s">
        <v>67</v>
      </c>
      <c r="I1" s="25" t="s">
        <v>44</v>
      </c>
      <c r="J1" s="28" t="s">
        <v>3</v>
      </c>
      <c r="K1" s="28" t="s">
        <v>4</v>
      </c>
      <c r="L1" s="28" t="s">
        <v>5</v>
      </c>
      <c r="M1" s="28" t="s">
        <v>6</v>
      </c>
      <c r="N1" s="28" t="s">
        <v>7</v>
      </c>
      <c r="O1" s="28" t="s">
        <v>45</v>
      </c>
      <c r="P1" s="28" t="s">
        <v>9</v>
      </c>
      <c r="Q1" s="28" t="s">
        <v>46</v>
      </c>
      <c r="R1" s="28" t="s">
        <v>11</v>
      </c>
      <c r="S1" s="28" t="s">
        <v>12</v>
      </c>
      <c r="T1" s="28" t="s">
        <v>68</v>
      </c>
      <c r="U1" s="28" t="s">
        <v>13</v>
      </c>
      <c r="V1" s="28" t="s">
        <v>14</v>
      </c>
      <c r="W1" s="28" t="s">
        <v>15</v>
      </c>
      <c r="X1" s="28" t="s">
        <v>69</v>
      </c>
      <c r="Y1" s="28" t="s">
        <v>70</v>
      </c>
      <c r="Z1" s="28" t="s">
        <v>71</v>
      </c>
      <c r="AA1" s="28" t="s">
        <v>16</v>
      </c>
      <c r="AB1" s="28" t="s">
        <v>47</v>
      </c>
      <c r="AC1" s="28" t="s">
        <v>48</v>
      </c>
      <c r="AD1" s="92"/>
    </row>
    <row r="2" spans="1:30" s="31" customFormat="1" ht="15.75" customHeight="1" x14ac:dyDescent="0.3">
      <c r="A2" s="14">
        <v>1</v>
      </c>
      <c r="B2" s="15">
        <v>11</v>
      </c>
      <c r="C2" s="30">
        <v>12</v>
      </c>
      <c r="D2" s="8" t="s">
        <v>670</v>
      </c>
      <c r="E2" s="8" t="s">
        <v>670</v>
      </c>
      <c r="F2" s="31">
        <v>77</v>
      </c>
      <c r="G2" s="15" t="s">
        <v>73</v>
      </c>
      <c r="H2" s="8" t="s">
        <v>19</v>
      </c>
      <c r="I2" s="32">
        <v>668</v>
      </c>
      <c r="J2" s="8">
        <v>101</v>
      </c>
      <c r="K2" s="8">
        <v>210</v>
      </c>
      <c r="L2" s="8">
        <v>11</v>
      </c>
      <c r="M2" s="8">
        <v>6</v>
      </c>
      <c r="N2" s="8">
        <v>3</v>
      </c>
      <c r="O2" s="8">
        <v>12</v>
      </c>
      <c r="P2" s="8">
        <v>5</v>
      </c>
      <c r="Q2" s="8">
        <v>2</v>
      </c>
      <c r="R2" s="8">
        <v>7</v>
      </c>
      <c r="S2" s="8">
        <v>32</v>
      </c>
      <c r="T2" s="8">
        <v>1</v>
      </c>
      <c r="U2" s="8">
        <v>8</v>
      </c>
      <c r="V2" s="33">
        <v>4</v>
      </c>
      <c r="W2" s="33">
        <v>0</v>
      </c>
      <c r="X2" s="33">
        <v>0</v>
      </c>
      <c r="Y2" s="8">
        <v>11</v>
      </c>
      <c r="Z2" s="8">
        <v>0</v>
      </c>
      <c r="AA2" s="8">
        <v>0</v>
      </c>
      <c r="AB2" s="8">
        <v>11</v>
      </c>
      <c r="AC2" s="8">
        <f t="shared" ref="AC2:AC65" si="0">SUM(J2:AB2)</f>
        <v>424</v>
      </c>
      <c r="AD2" s="95"/>
    </row>
    <row r="3" spans="1:30" s="31" customFormat="1" ht="15.75" customHeight="1" x14ac:dyDescent="0.3">
      <c r="A3" s="14">
        <v>2</v>
      </c>
      <c r="B3" s="15">
        <v>11</v>
      </c>
      <c r="C3" s="30">
        <v>12</v>
      </c>
      <c r="D3" s="8" t="s">
        <v>670</v>
      </c>
      <c r="E3" s="8" t="s">
        <v>670</v>
      </c>
      <c r="F3" s="31">
        <v>77</v>
      </c>
      <c r="G3" s="15" t="s">
        <v>73</v>
      </c>
      <c r="H3" s="8" t="s">
        <v>20</v>
      </c>
      <c r="I3" s="32">
        <v>667</v>
      </c>
      <c r="J3" s="10">
        <v>117</v>
      </c>
      <c r="K3" s="10">
        <v>193</v>
      </c>
      <c r="L3" s="10">
        <v>8</v>
      </c>
      <c r="M3" s="10">
        <v>8</v>
      </c>
      <c r="N3" s="10">
        <v>4</v>
      </c>
      <c r="O3" s="10">
        <v>16</v>
      </c>
      <c r="P3" s="10">
        <v>11</v>
      </c>
      <c r="Q3" s="10">
        <v>3</v>
      </c>
      <c r="R3" s="10">
        <v>3</v>
      </c>
      <c r="S3" s="10">
        <v>43</v>
      </c>
      <c r="T3" s="10">
        <v>5</v>
      </c>
      <c r="U3" s="10">
        <v>1</v>
      </c>
      <c r="V3" s="33">
        <v>2</v>
      </c>
      <c r="W3" s="33">
        <v>0</v>
      </c>
      <c r="X3" s="33">
        <v>0</v>
      </c>
      <c r="Y3" s="8">
        <v>9</v>
      </c>
      <c r="Z3" s="8">
        <v>0</v>
      </c>
      <c r="AA3" s="8">
        <v>0</v>
      </c>
      <c r="AB3" s="8">
        <v>12</v>
      </c>
      <c r="AC3" s="8">
        <f t="shared" si="0"/>
        <v>435</v>
      </c>
      <c r="AD3" s="95"/>
    </row>
    <row r="4" spans="1:30" x14ac:dyDescent="0.3">
      <c r="A4" s="14">
        <v>3</v>
      </c>
      <c r="B4" s="15">
        <v>11</v>
      </c>
      <c r="C4" s="30">
        <v>12</v>
      </c>
      <c r="D4" s="8" t="s">
        <v>670</v>
      </c>
      <c r="E4" s="8" t="s">
        <v>670</v>
      </c>
      <c r="F4" s="31">
        <v>77</v>
      </c>
      <c r="G4" s="15" t="s">
        <v>73</v>
      </c>
      <c r="H4" s="8" t="s">
        <v>22</v>
      </c>
      <c r="I4" s="32">
        <v>667</v>
      </c>
      <c r="J4" s="10">
        <v>117</v>
      </c>
      <c r="K4" s="10">
        <v>180</v>
      </c>
      <c r="L4" s="10">
        <v>6</v>
      </c>
      <c r="M4" s="10">
        <v>6</v>
      </c>
      <c r="N4" s="10">
        <v>4</v>
      </c>
      <c r="O4" s="10">
        <v>14</v>
      </c>
      <c r="P4" s="10">
        <v>4</v>
      </c>
      <c r="Q4" s="10">
        <v>8</v>
      </c>
      <c r="R4" s="10">
        <v>1</v>
      </c>
      <c r="S4" s="10">
        <v>40</v>
      </c>
      <c r="T4" s="10">
        <v>2</v>
      </c>
      <c r="U4" s="10">
        <v>1</v>
      </c>
      <c r="V4" s="33">
        <v>3</v>
      </c>
      <c r="W4" s="33">
        <v>0</v>
      </c>
      <c r="X4" s="33">
        <v>0</v>
      </c>
      <c r="Y4" s="8">
        <v>15</v>
      </c>
      <c r="Z4" s="8">
        <v>0</v>
      </c>
      <c r="AA4" s="8">
        <v>0</v>
      </c>
      <c r="AB4" s="8">
        <v>16</v>
      </c>
      <c r="AC4" s="8">
        <f t="shared" si="0"/>
        <v>417</v>
      </c>
      <c r="AD4" s="2"/>
    </row>
    <row r="5" spans="1:30" x14ac:dyDescent="0.3">
      <c r="A5" s="14">
        <v>4</v>
      </c>
      <c r="B5" s="15">
        <v>11</v>
      </c>
      <c r="C5" s="30">
        <v>12</v>
      </c>
      <c r="D5" s="8" t="s">
        <v>670</v>
      </c>
      <c r="E5" s="8" t="s">
        <v>670</v>
      </c>
      <c r="F5" s="31">
        <v>78</v>
      </c>
      <c r="G5" s="15" t="s">
        <v>73</v>
      </c>
      <c r="H5" s="8" t="s">
        <v>19</v>
      </c>
      <c r="I5" s="32">
        <v>479</v>
      </c>
      <c r="J5" s="8">
        <v>89</v>
      </c>
      <c r="K5" s="8">
        <v>156</v>
      </c>
      <c r="L5" s="8">
        <v>11</v>
      </c>
      <c r="M5" s="8">
        <v>11</v>
      </c>
      <c r="N5" s="8">
        <v>1</v>
      </c>
      <c r="O5" s="8">
        <v>12</v>
      </c>
      <c r="P5" s="8">
        <v>1</v>
      </c>
      <c r="Q5" s="8">
        <v>5</v>
      </c>
      <c r="R5" s="8">
        <v>2</v>
      </c>
      <c r="S5" s="8">
        <v>30</v>
      </c>
      <c r="T5" s="8">
        <v>2</v>
      </c>
      <c r="U5" s="8">
        <v>4</v>
      </c>
      <c r="V5" s="33">
        <v>2</v>
      </c>
      <c r="W5" s="33">
        <v>0</v>
      </c>
      <c r="X5" s="33">
        <v>0</v>
      </c>
      <c r="Y5" s="8">
        <v>14</v>
      </c>
      <c r="Z5" s="8">
        <v>0</v>
      </c>
      <c r="AA5" s="8">
        <v>1</v>
      </c>
      <c r="AB5" s="8">
        <v>13</v>
      </c>
      <c r="AC5" s="8">
        <f t="shared" si="0"/>
        <v>354</v>
      </c>
      <c r="AD5" s="2"/>
    </row>
    <row r="6" spans="1:30" x14ac:dyDescent="0.3">
      <c r="A6" s="14">
        <v>5</v>
      </c>
      <c r="B6" s="15">
        <v>11</v>
      </c>
      <c r="C6" s="30">
        <v>12</v>
      </c>
      <c r="D6" s="8" t="s">
        <v>670</v>
      </c>
      <c r="E6" s="8" t="s">
        <v>670</v>
      </c>
      <c r="F6" s="31">
        <v>78</v>
      </c>
      <c r="G6" s="15" t="s">
        <v>73</v>
      </c>
      <c r="H6" s="8" t="s">
        <v>20</v>
      </c>
      <c r="I6" s="32">
        <v>478</v>
      </c>
      <c r="J6" s="8">
        <v>89</v>
      </c>
      <c r="K6" s="8">
        <v>156</v>
      </c>
      <c r="L6" s="8">
        <v>11</v>
      </c>
      <c r="M6" s="8">
        <v>11</v>
      </c>
      <c r="N6" s="8">
        <v>1</v>
      </c>
      <c r="O6" s="8">
        <v>12</v>
      </c>
      <c r="P6" s="8">
        <v>1</v>
      </c>
      <c r="Q6" s="8">
        <v>5</v>
      </c>
      <c r="R6" s="8">
        <v>2</v>
      </c>
      <c r="S6" s="8">
        <v>30</v>
      </c>
      <c r="T6" s="8">
        <v>2</v>
      </c>
      <c r="U6" s="8">
        <v>4</v>
      </c>
      <c r="V6" s="33">
        <v>2</v>
      </c>
      <c r="W6" s="33">
        <v>0</v>
      </c>
      <c r="X6" s="33">
        <v>0</v>
      </c>
      <c r="Y6" s="8">
        <v>14</v>
      </c>
      <c r="Z6" s="8">
        <v>0</v>
      </c>
      <c r="AA6" s="8">
        <v>1</v>
      </c>
      <c r="AB6" s="8">
        <v>13</v>
      </c>
      <c r="AC6" s="8">
        <f t="shared" si="0"/>
        <v>354</v>
      </c>
      <c r="AD6" s="2"/>
    </row>
    <row r="7" spans="1:30" x14ac:dyDescent="0.3">
      <c r="A7" s="14">
        <v>6</v>
      </c>
      <c r="B7" s="15">
        <v>11</v>
      </c>
      <c r="C7" s="30">
        <v>12</v>
      </c>
      <c r="D7" s="8" t="s">
        <v>670</v>
      </c>
      <c r="E7" s="8" t="s">
        <v>671</v>
      </c>
      <c r="F7" s="31">
        <v>79</v>
      </c>
      <c r="G7" s="15" t="s">
        <v>73</v>
      </c>
      <c r="H7" s="8" t="s">
        <v>19</v>
      </c>
      <c r="I7" s="32">
        <v>560</v>
      </c>
      <c r="J7" s="10">
        <v>70</v>
      </c>
      <c r="K7" s="10">
        <v>119</v>
      </c>
      <c r="L7" s="10">
        <v>11</v>
      </c>
      <c r="M7" s="10">
        <v>6</v>
      </c>
      <c r="N7" s="10">
        <v>2</v>
      </c>
      <c r="O7" s="10">
        <v>15</v>
      </c>
      <c r="P7" s="10">
        <v>23</v>
      </c>
      <c r="Q7" s="10">
        <v>0</v>
      </c>
      <c r="R7" s="10">
        <v>13</v>
      </c>
      <c r="S7" s="10">
        <v>67</v>
      </c>
      <c r="T7" s="10">
        <v>1</v>
      </c>
      <c r="U7" s="10">
        <v>4</v>
      </c>
      <c r="V7" s="33">
        <v>5</v>
      </c>
      <c r="W7" s="33">
        <v>0</v>
      </c>
      <c r="X7" s="33">
        <v>0</v>
      </c>
      <c r="Y7" s="8">
        <v>11</v>
      </c>
      <c r="Z7" s="8">
        <v>0</v>
      </c>
      <c r="AA7" s="8">
        <v>0</v>
      </c>
      <c r="AB7" s="8">
        <v>16</v>
      </c>
      <c r="AC7" s="8">
        <f t="shared" si="0"/>
        <v>363</v>
      </c>
      <c r="AD7" s="2"/>
    </row>
    <row r="8" spans="1:30" x14ac:dyDescent="0.3">
      <c r="A8" s="14">
        <v>7</v>
      </c>
      <c r="B8" s="15">
        <v>11</v>
      </c>
      <c r="C8" s="30">
        <v>12</v>
      </c>
      <c r="D8" s="8" t="s">
        <v>670</v>
      </c>
      <c r="E8" s="8" t="s">
        <v>671</v>
      </c>
      <c r="F8" s="31">
        <v>79</v>
      </c>
      <c r="G8" s="15" t="s">
        <v>73</v>
      </c>
      <c r="H8" s="8" t="s">
        <v>20</v>
      </c>
      <c r="I8" s="32">
        <v>560</v>
      </c>
      <c r="J8" s="10">
        <v>66</v>
      </c>
      <c r="K8" s="10">
        <v>104</v>
      </c>
      <c r="L8" s="10">
        <v>15</v>
      </c>
      <c r="M8" s="10">
        <v>8</v>
      </c>
      <c r="N8" s="10">
        <v>4</v>
      </c>
      <c r="O8" s="10">
        <v>19</v>
      </c>
      <c r="P8" s="10">
        <v>8</v>
      </c>
      <c r="Q8" s="10">
        <v>3</v>
      </c>
      <c r="R8" s="10">
        <v>7</v>
      </c>
      <c r="S8" s="10">
        <v>63</v>
      </c>
      <c r="T8" s="10">
        <v>5</v>
      </c>
      <c r="U8" s="10">
        <v>5</v>
      </c>
      <c r="V8" s="33">
        <v>2</v>
      </c>
      <c r="W8" s="33">
        <v>0</v>
      </c>
      <c r="X8" s="33">
        <v>1</v>
      </c>
      <c r="Y8" s="8">
        <v>15</v>
      </c>
      <c r="Z8" s="8">
        <v>0</v>
      </c>
      <c r="AA8" s="8">
        <v>0</v>
      </c>
      <c r="AB8" s="8">
        <v>22</v>
      </c>
      <c r="AC8" s="8">
        <f t="shared" si="0"/>
        <v>347</v>
      </c>
      <c r="AD8" s="2"/>
    </row>
    <row r="9" spans="1:30" x14ac:dyDescent="0.3">
      <c r="A9" s="14">
        <v>8</v>
      </c>
      <c r="B9" s="15">
        <v>11</v>
      </c>
      <c r="C9" s="30">
        <v>12</v>
      </c>
      <c r="D9" s="8" t="s">
        <v>670</v>
      </c>
      <c r="E9" s="8" t="s">
        <v>671</v>
      </c>
      <c r="F9" s="31">
        <v>79</v>
      </c>
      <c r="G9" s="15" t="s">
        <v>73</v>
      </c>
      <c r="H9" s="8" t="s">
        <v>22</v>
      </c>
      <c r="I9" s="32">
        <v>560</v>
      </c>
      <c r="J9" s="10">
        <v>78</v>
      </c>
      <c r="K9" s="10">
        <v>115</v>
      </c>
      <c r="L9" s="10">
        <v>10</v>
      </c>
      <c r="M9" s="10">
        <v>7</v>
      </c>
      <c r="N9" s="10">
        <v>3</v>
      </c>
      <c r="O9" s="10">
        <v>15</v>
      </c>
      <c r="P9" s="10">
        <v>19</v>
      </c>
      <c r="Q9" s="10">
        <v>5</v>
      </c>
      <c r="R9" s="10">
        <v>5</v>
      </c>
      <c r="S9" s="10">
        <v>48</v>
      </c>
      <c r="T9" s="10">
        <v>4</v>
      </c>
      <c r="U9" s="10">
        <v>2</v>
      </c>
      <c r="V9" s="33">
        <v>1</v>
      </c>
      <c r="W9" s="33">
        <v>0</v>
      </c>
      <c r="X9" s="33">
        <v>0</v>
      </c>
      <c r="Y9" s="8">
        <v>15</v>
      </c>
      <c r="Z9" s="8">
        <v>0</v>
      </c>
      <c r="AA9" s="8">
        <v>0</v>
      </c>
      <c r="AB9" s="8">
        <v>23</v>
      </c>
      <c r="AC9" s="8">
        <f t="shared" si="0"/>
        <v>350</v>
      </c>
      <c r="AD9" s="2"/>
    </row>
    <row r="10" spans="1:30" x14ac:dyDescent="0.3">
      <c r="A10" s="14">
        <v>9</v>
      </c>
      <c r="B10" s="15">
        <v>11</v>
      </c>
      <c r="C10" s="30">
        <v>12</v>
      </c>
      <c r="D10" s="8" t="s">
        <v>670</v>
      </c>
      <c r="E10" s="8" t="s">
        <v>671</v>
      </c>
      <c r="F10" s="31">
        <v>80</v>
      </c>
      <c r="G10" s="15" t="s">
        <v>73</v>
      </c>
      <c r="H10" s="8" t="s">
        <v>19</v>
      </c>
      <c r="I10" s="32">
        <v>559</v>
      </c>
      <c r="J10" s="8">
        <v>92</v>
      </c>
      <c r="K10" s="8">
        <v>111</v>
      </c>
      <c r="L10" s="8">
        <v>13</v>
      </c>
      <c r="M10" s="8">
        <v>4</v>
      </c>
      <c r="N10" s="8">
        <v>5</v>
      </c>
      <c r="O10" s="8">
        <v>19</v>
      </c>
      <c r="P10" s="8">
        <v>7</v>
      </c>
      <c r="Q10" s="8">
        <v>4</v>
      </c>
      <c r="R10" s="8">
        <v>0</v>
      </c>
      <c r="S10" s="8">
        <v>36</v>
      </c>
      <c r="T10" s="8">
        <v>3</v>
      </c>
      <c r="U10" s="8">
        <v>14</v>
      </c>
      <c r="V10" s="33">
        <v>4</v>
      </c>
      <c r="W10" s="33">
        <v>0</v>
      </c>
      <c r="X10" s="33">
        <v>0</v>
      </c>
      <c r="Y10" s="8">
        <v>18</v>
      </c>
      <c r="Z10" s="8">
        <v>0</v>
      </c>
      <c r="AA10" s="8">
        <v>0</v>
      </c>
      <c r="AB10" s="8">
        <v>31</v>
      </c>
      <c r="AC10" s="8">
        <f t="shared" si="0"/>
        <v>361</v>
      </c>
      <c r="AD10" s="2"/>
    </row>
    <row r="11" spans="1:30" x14ac:dyDescent="0.3">
      <c r="A11" s="14">
        <v>10</v>
      </c>
      <c r="B11" s="15">
        <v>11</v>
      </c>
      <c r="C11" s="30">
        <v>12</v>
      </c>
      <c r="D11" s="8" t="s">
        <v>670</v>
      </c>
      <c r="E11" s="8" t="s">
        <v>671</v>
      </c>
      <c r="F11" s="31">
        <v>80</v>
      </c>
      <c r="G11" s="15" t="s">
        <v>73</v>
      </c>
      <c r="H11" s="8" t="s">
        <v>20</v>
      </c>
      <c r="I11" s="32">
        <v>558</v>
      </c>
      <c r="J11" s="10">
        <v>95</v>
      </c>
      <c r="K11" s="10">
        <v>102</v>
      </c>
      <c r="L11" s="10">
        <v>13</v>
      </c>
      <c r="M11" s="10">
        <v>2</v>
      </c>
      <c r="N11" s="10">
        <v>5</v>
      </c>
      <c r="O11" s="10">
        <v>13</v>
      </c>
      <c r="P11" s="10">
        <v>9</v>
      </c>
      <c r="Q11" s="10">
        <v>3</v>
      </c>
      <c r="R11" s="10">
        <v>3</v>
      </c>
      <c r="S11" s="10">
        <v>39</v>
      </c>
      <c r="T11" s="10">
        <v>5</v>
      </c>
      <c r="U11" s="10">
        <v>6</v>
      </c>
      <c r="V11" s="33">
        <v>3</v>
      </c>
      <c r="W11" s="33">
        <v>0</v>
      </c>
      <c r="X11" s="33">
        <v>0</v>
      </c>
      <c r="Y11" s="8">
        <v>24</v>
      </c>
      <c r="Z11" s="8">
        <v>0</v>
      </c>
      <c r="AA11" s="8">
        <v>0</v>
      </c>
      <c r="AB11" s="8">
        <v>17</v>
      </c>
      <c r="AC11" s="8">
        <f t="shared" si="0"/>
        <v>339</v>
      </c>
      <c r="AD11" s="2"/>
    </row>
    <row r="12" spans="1:30" x14ac:dyDescent="0.3">
      <c r="A12" s="14">
        <v>11</v>
      </c>
      <c r="B12" s="15">
        <v>11</v>
      </c>
      <c r="C12" s="30">
        <v>12</v>
      </c>
      <c r="D12" s="8" t="s">
        <v>670</v>
      </c>
      <c r="E12" s="8" t="s">
        <v>672</v>
      </c>
      <c r="F12" s="31">
        <v>81</v>
      </c>
      <c r="G12" s="15" t="s">
        <v>73</v>
      </c>
      <c r="H12" s="8" t="s">
        <v>19</v>
      </c>
      <c r="I12" s="32">
        <v>133</v>
      </c>
      <c r="J12" s="10">
        <v>8</v>
      </c>
      <c r="K12" s="10">
        <v>36</v>
      </c>
      <c r="L12" s="10">
        <v>0</v>
      </c>
      <c r="M12" s="10">
        <v>3</v>
      </c>
      <c r="N12" s="10">
        <v>1</v>
      </c>
      <c r="O12" s="10">
        <v>0</v>
      </c>
      <c r="P12" s="10">
        <v>0</v>
      </c>
      <c r="Q12" s="10">
        <v>1</v>
      </c>
      <c r="R12" s="10">
        <v>0</v>
      </c>
      <c r="S12" s="10">
        <v>3</v>
      </c>
      <c r="T12" s="10">
        <v>1</v>
      </c>
      <c r="U12" s="10">
        <v>1</v>
      </c>
      <c r="V12" s="33">
        <v>1</v>
      </c>
      <c r="W12" s="33">
        <v>0</v>
      </c>
      <c r="X12" s="33">
        <v>0</v>
      </c>
      <c r="Y12" s="8">
        <v>29</v>
      </c>
      <c r="Z12" s="8">
        <v>0</v>
      </c>
      <c r="AA12" s="8">
        <v>0</v>
      </c>
      <c r="AB12" s="8">
        <v>7</v>
      </c>
      <c r="AC12" s="8">
        <f t="shared" si="0"/>
        <v>91</v>
      </c>
      <c r="AD12" s="2"/>
    </row>
    <row r="13" spans="1:30" x14ac:dyDescent="0.3">
      <c r="A13" s="14">
        <v>12</v>
      </c>
      <c r="B13" s="15">
        <v>11</v>
      </c>
      <c r="C13" s="30">
        <v>12</v>
      </c>
      <c r="D13" s="8" t="s">
        <v>670</v>
      </c>
      <c r="E13" s="8" t="s">
        <v>673</v>
      </c>
      <c r="F13" s="31">
        <v>82</v>
      </c>
      <c r="G13" s="15" t="s">
        <v>73</v>
      </c>
      <c r="H13" s="8" t="s">
        <v>19</v>
      </c>
      <c r="I13" s="32">
        <v>480</v>
      </c>
      <c r="J13" s="10">
        <v>42</v>
      </c>
      <c r="K13" s="10">
        <v>78</v>
      </c>
      <c r="L13" s="10">
        <v>13</v>
      </c>
      <c r="M13" s="10">
        <v>13</v>
      </c>
      <c r="N13" s="10">
        <v>4</v>
      </c>
      <c r="O13" s="10">
        <v>11</v>
      </c>
      <c r="P13" s="10">
        <v>1</v>
      </c>
      <c r="Q13" s="10">
        <v>4</v>
      </c>
      <c r="R13" s="10">
        <v>6</v>
      </c>
      <c r="S13" s="10">
        <v>26</v>
      </c>
      <c r="T13" s="10">
        <v>1</v>
      </c>
      <c r="U13" s="10">
        <v>18</v>
      </c>
      <c r="V13" s="33">
        <v>1</v>
      </c>
      <c r="W13" s="33">
        <v>0</v>
      </c>
      <c r="X13" s="33">
        <v>0</v>
      </c>
      <c r="Y13" s="8">
        <v>49</v>
      </c>
      <c r="Z13" s="8">
        <v>0</v>
      </c>
      <c r="AA13" s="8">
        <v>0</v>
      </c>
      <c r="AB13" s="8">
        <v>16</v>
      </c>
      <c r="AC13" s="8">
        <f t="shared" si="0"/>
        <v>283</v>
      </c>
      <c r="AD13" s="2"/>
    </row>
    <row r="14" spans="1:30" x14ac:dyDescent="0.3">
      <c r="A14" s="14">
        <v>13</v>
      </c>
      <c r="B14" s="15">
        <v>11</v>
      </c>
      <c r="C14" s="30">
        <v>12</v>
      </c>
      <c r="D14" s="8" t="s">
        <v>670</v>
      </c>
      <c r="E14" s="8" t="s">
        <v>673</v>
      </c>
      <c r="F14" s="31">
        <v>82</v>
      </c>
      <c r="G14" s="15" t="s">
        <v>73</v>
      </c>
      <c r="H14" s="8" t="s">
        <v>20</v>
      </c>
      <c r="I14" s="32">
        <v>479</v>
      </c>
      <c r="J14" s="10">
        <v>35</v>
      </c>
      <c r="K14" s="10">
        <v>85</v>
      </c>
      <c r="L14" s="10">
        <v>14</v>
      </c>
      <c r="M14" s="10">
        <v>9</v>
      </c>
      <c r="N14" s="10">
        <v>5</v>
      </c>
      <c r="O14" s="10">
        <v>9</v>
      </c>
      <c r="P14" s="10">
        <v>1</v>
      </c>
      <c r="Q14" s="10">
        <v>1</v>
      </c>
      <c r="R14" s="10">
        <v>6</v>
      </c>
      <c r="S14" s="10">
        <v>19</v>
      </c>
      <c r="T14" s="10">
        <v>0</v>
      </c>
      <c r="U14" s="10">
        <v>10</v>
      </c>
      <c r="V14" s="33">
        <v>1</v>
      </c>
      <c r="W14" s="33">
        <v>0</v>
      </c>
      <c r="X14" s="33">
        <v>0</v>
      </c>
      <c r="Y14" s="8">
        <v>44</v>
      </c>
      <c r="Z14" s="8">
        <v>0</v>
      </c>
      <c r="AA14" s="8">
        <v>0</v>
      </c>
      <c r="AB14" s="8">
        <v>9</v>
      </c>
      <c r="AC14" s="8">
        <f t="shared" si="0"/>
        <v>248</v>
      </c>
      <c r="AD14" s="2"/>
    </row>
    <row r="15" spans="1:30" x14ac:dyDescent="0.3">
      <c r="A15" s="14">
        <v>14</v>
      </c>
      <c r="B15" s="15">
        <v>11</v>
      </c>
      <c r="C15" s="30">
        <v>12</v>
      </c>
      <c r="D15" s="8" t="s">
        <v>670</v>
      </c>
      <c r="E15" s="8" t="s">
        <v>212</v>
      </c>
      <c r="F15" s="31">
        <v>83</v>
      </c>
      <c r="G15" s="15" t="s">
        <v>73</v>
      </c>
      <c r="H15" s="8" t="s">
        <v>19</v>
      </c>
      <c r="I15" s="32">
        <v>605</v>
      </c>
      <c r="J15" s="10">
        <v>71</v>
      </c>
      <c r="K15" s="10">
        <v>85</v>
      </c>
      <c r="L15" s="10">
        <v>8</v>
      </c>
      <c r="M15" s="10">
        <v>5</v>
      </c>
      <c r="N15" s="10">
        <v>4</v>
      </c>
      <c r="O15" s="10">
        <v>8</v>
      </c>
      <c r="P15" s="10">
        <v>1</v>
      </c>
      <c r="Q15" s="10">
        <v>6</v>
      </c>
      <c r="R15" s="10">
        <v>2</v>
      </c>
      <c r="S15" s="10">
        <v>46</v>
      </c>
      <c r="T15" s="10">
        <v>2</v>
      </c>
      <c r="U15" s="10">
        <v>0</v>
      </c>
      <c r="V15" s="33">
        <v>1</v>
      </c>
      <c r="W15" s="33">
        <v>0</v>
      </c>
      <c r="X15" s="33">
        <v>0</v>
      </c>
      <c r="Y15" s="8">
        <v>86</v>
      </c>
      <c r="Z15" s="8">
        <v>0</v>
      </c>
      <c r="AA15" s="8">
        <v>0</v>
      </c>
      <c r="AB15" s="8">
        <v>20</v>
      </c>
      <c r="AC15" s="8">
        <f t="shared" si="0"/>
        <v>345</v>
      </c>
      <c r="AD15" s="2"/>
    </row>
    <row r="16" spans="1:30" x14ac:dyDescent="0.3">
      <c r="A16" s="14">
        <v>15</v>
      </c>
      <c r="B16" s="15">
        <v>11</v>
      </c>
      <c r="C16" s="30">
        <v>12</v>
      </c>
      <c r="D16" s="8" t="s">
        <v>670</v>
      </c>
      <c r="E16" s="8" t="s">
        <v>674</v>
      </c>
      <c r="F16" s="31">
        <v>84</v>
      </c>
      <c r="G16" s="15" t="s">
        <v>73</v>
      </c>
      <c r="H16" s="8" t="s">
        <v>19</v>
      </c>
      <c r="I16" s="32">
        <v>565</v>
      </c>
      <c r="J16" s="10">
        <v>36</v>
      </c>
      <c r="K16" s="10">
        <v>108</v>
      </c>
      <c r="L16" s="10">
        <v>27</v>
      </c>
      <c r="M16" s="10">
        <v>2</v>
      </c>
      <c r="N16" s="10">
        <v>4</v>
      </c>
      <c r="O16" s="10">
        <v>34</v>
      </c>
      <c r="P16" s="10">
        <v>4</v>
      </c>
      <c r="Q16" s="10">
        <v>5</v>
      </c>
      <c r="R16" s="10">
        <v>11</v>
      </c>
      <c r="S16" s="10">
        <v>22</v>
      </c>
      <c r="T16" s="10">
        <v>6</v>
      </c>
      <c r="U16" s="10">
        <v>46</v>
      </c>
      <c r="V16" s="33">
        <v>2</v>
      </c>
      <c r="W16" s="33">
        <v>0</v>
      </c>
      <c r="X16" s="33">
        <v>0</v>
      </c>
      <c r="Y16" s="8">
        <v>46</v>
      </c>
      <c r="Z16" s="8">
        <v>0</v>
      </c>
      <c r="AA16" s="8">
        <v>0</v>
      </c>
      <c r="AB16" s="8">
        <v>20</v>
      </c>
      <c r="AC16" s="8">
        <f t="shared" si="0"/>
        <v>373</v>
      </c>
      <c r="AD16" s="2"/>
    </row>
    <row r="17" spans="1:30" x14ac:dyDescent="0.3">
      <c r="A17" s="14">
        <v>16</v>
      </c>
      <c r="B17" s="15">
        <v>11</v>
      </c>
      <c r="C17" s="30">
        <v>12</v>
      </c>
      <c r="D17" s="8" t="s">
        <v>670</v>
      </c>
      <c r="E17" s="8" t="s">
        <v>674</v>
      </c>
      <c r="F17" s="31">
        <v>84</v>
      </c>
      <c r="G17" s="15" t="s">
        <v>73</v>
      </c>
      <c r="H17" s="8" t="s">
        <v>20</v>
      </c>
      <c r="I17" s="32">
        <v>564</v>
      </c>
      <c r="J17" s="10">
        <v>41</v>
      </c>
      <c r="K17" s="10">
        <v>108</v>
      </c>
      <c r="L17" s="10">
        <v>20</v>
      </c>
      <c r="M17" s="10">
        <v>6</v>
      </c>
      <c r="N17" s="10">
        <v>6</v>
      </c>
      <c r="O17" s="10">
        <v>28</v>
      </c>
      <c r="P17" s="10">
        <v>1</v>
      </c>
      <c r="Q17" s="10">
        <v>4</v>
      </c>
      <c r="R17" s="10">
        <v>10</v>
      </c>
      <c r="S17" s="10">
        <v>23</v>
      </c>
      <c r="T17" s="10">
        <v>7</v>
      </c>
      <c r="U17" s="10">
        <v>27</v>
      </c>
      <c r="V17" s="33">
        <v>2</v>
      </c>
      <c r="W17" s="33">
        <v>0</v>
      </c>
      <c r="X17" s="33">
        <v>0</v>
      </c>
      <c r="Y17" s="8">
        <v>42</v>
      </c>
      <c r="Z17" s="8">
        <v>0</v>
      </c>
      <c r="AA17" s="8">
        <v>0</v>
      </c>
      <c r="AB17" s="8">
        <v>17</v>
      </c>
      <c r="AC17" s="8">
        <f t="shared" si="0"/>
        <v>342</v>
      </c>
      <c r="AD17" s="2"/>
    </row>
    <row r="18" spans="1:30" x14ac:dyDescent="0.3">
      <c r="A18" s="14">
        <v>17</v>
      </c>
      <c r="B18" s="15">
        <v>11</v>
      </c>
      <c r="C18" s="30">
        <v>12</v>
      </c>
      <c r="D18" s="8" t="s">
        <v>670</v>
      </c>
      <c r="E18" s="8" t="s">
        <v>675</v>
      </c>
      <c r="F18" s="31">
        <v>85</v>
      </c>
      <c r="G18" s="15" t="s">
        <v>73</v>
      </c>
      <c r="H18" s="8" t="s">
        <v>19</v>
      </c>
      <c r="I18" s="32">
        <v>412</v>
      </c>
      <c r="J18" s="8">
        <v>82</v>
      </c>
      <c r="K18" s="8">
        <v>110</v>
      </c>
      <c r="L18" s="8">
        <v>16</v>
      </c>
      <c r="M18" s="8">
        <v>5</v>
      </c>
      <c r="N18" s="8">
        <v>1</v>
      </c>
      <c r="O18" s="8">
        <v>4</v>
      </c>
      <c r="P18" s="8">
        <v>0</v>
      </c>
      <c r="Q18" s="8">
        <v>2</v>
      </c>
      <c r="R18" s="8">
        <v>0</v>
      </c>
      <c r="S18" s="8">
        <v>33</v>
      </c>
      <c r="T18" s="8">
        <v>0</v>
      </c>
      <c r="U18" s="8">
        <v>2</v>
      </c>
      <c r="V18" s="33">
        <v>6</v>
      </c>
      <c r="W18" s="33">
        <v>0</v>
      </c>
      <c r="X18" s="33">
        <v>0</v>
      </c>
      <c r="Y18" s="8">
        <v>18</v>
      </c>
      <c r="Z18" s="8">
        <v>0</v>
      </c>
      <c r="AA18" s="8">
        <v>1</v>
      </c>
      <c r="AB18" s="8">
        <v>13</v>
      </c>
      <c r="AC18" s="8">
        <f t="shared" si="0"/>
        <v>293</v>
      </c>
      <c r="AD18" s="2"/>
    </row>
    <row r="19" spans="1:30" x14ac:dyDescent="0.3">
      <c r="A19" s="14">
        <v>18</v>
      </c>
      <c r="B19" s="15">
        <v>11</v>
      </c>
      <c r="C19" s="30">
        <v>12</v>
      </c>
      <c r="D19" s="8" t="s">
        <v>670</v>
      </c>
      <c r="E19" s="8" t="s">
        <v>676</v>
      </c>
      <c r="F19" s="31">
        <v>86</v>
      </c>
      <c r="G19" s="15" t="s">
        <v>73</v>
      </c>
      <c r="H19" s="8" t="s">
        <v>19</v>
      </c>
      <c r="I19" s="32">
        <v>526</v>
      </c>
      <c r="J19" s="10">
        <v>8</v>
      </c>
      <c r="K19" s="10">
        <v>159</v>
      </c>
      <c r="L19" s="10">
        <v>42</v>
      </c>
      <c r="M19" s="10">
        <v>1</v>
      </c>
      <c r="N19" s="10">
        <v>3</v>
      </c>
      <c r="O19" s="10">
        <v>81</v>
      </c>
      <c r="P19" s="10">
        <v>0</v>
      </c>
      <c r="Q19" s="10">
        <v>3</v>
      </c>
      <c r="R19" s="10">
        <v>8</v>
      </c>
      <c r="S19" s="10">
        <v>42</v>
      </c>
      <c r="T19" s="10">
        <v>1</v>
      </c>
      <c r="U19" s="10">
        <v>5</v>
      </c>
      <c r="V19" s="33">
        <v>1</v>
      </c>
      <c r="W19" s="33">
        <v>0</v>
      </c>
      <c r="X19" s="33">
        <v>0</v>
      </c>
      <c r="Y19" s="8">
        <v>14</v>
      </c>
      <c r="Z19" s="8">
        <v>0</v>
      </c>
      <c r="AA19" s="8">
        <v>0</v>
      </c>
      <c r="AB19" s="8">
        <v>17</v>
      </c>
      <c r="AC19" s="8">
        <f t="shared" si="0"/>
        <v>385</v>
      </c>
      <c r="AD19" s="2"/>
    </row>
    <row r="20" spans="1:30" x14ac:dyDescent="0.3">
      <c r="A20" s="14">
        <v>19</v>
      </c>
      <c r="B20" s="15">
        <v>11</v>
      </c>
      <c r="C20" s="30">
        <v>12</v>
      </c>
      <c r="D20" s="8" t="s">
        <v>670</v>
      </c>
      <c r="E20" s="8" t="s">
        <v>676</v>
      </c>
      <c r="F20" s="31">
        <v>86</v>
      </c>
      <c r="G20" s="15" t="s">
        <v>73</v>
      </c>
      <c r="H20" s="8" t="s">
        <v>20</v>
      </c>
      <c r="I20" s="32">
        <v>525</v>
      </c>
      <c r="J20" s="8">
        <v>7</v>
      </c>
      <c r="K20" s="8">
        <v>165</v>
      </c>
      <c r="L20" s="8">
        <v>29</v>
      </c>
      <c r="M20" s="8">
        <v>0</v>
      </c>
      <c r="N20" s="8">
        <v>4</v>
      </c>
      <c r="O20" s="8">
        <v>70</v>
      </c>
      <c r="P20" s="8">
        <v>0</v>
      </c>
      <c r="Q20" s="8">
        <v>3</v>
      </c>
      <c r="R20" s="8">
        <v>11</v>
      </c>
      <c r="S20" s="8">
        <v>43</v>
      </c>
      <c r="T20" s="8">
        <v>2</v>
      </c>
      <c r="U20" s="8">
        <v>3</v>
      </c>
      <c r="V20" s="33">
        <v>2</v>
      </c>
      <c r="W20" s="33">
        <v>0</v>
      </c>
      <c r="X20" s="33">
        <v>3</v>
      </c>
      <c r="Y20" s="8">
        <v>7</v>
      </c>
      <c r="Z20" s="8">
        <v>0</v>
      </c>
      <c r="AA20" s="8">
        <v>0</v>
      </c>
      <c r="AB20" s="8">
        <v>12</v>
      </c>
      <c r="AC20" s="8">
        <f t="shared" si="0"/>
        <v>361</v>
      </c>
      <c r="AD20" s="2"/>
    </row>
    <row r="21" spans="1:30" x14ac:dyDescent="0.3">
      <c r="A21" s="14">
        <v>20</v>
      </c>
      <c r="B21" s="15">
        <v>11</v>
      </c>
      <c r="C21" s="30">
        <v>15</v>
      </c>
      <c r="D21" s="8" t="s">
        <v>677</v>
      </c>
      <c r="E21" s="8" t="s">
        <v>677</v>
      </c>
      <c r="F21" s="31">
        <v>97</v>
      </c>
      <c r="G21" s="15" t="s">
        <v>73</v>
      </c>
      <c r="H21" s="8" t="s">
        <v>19</v>
      </c>
      <c r="I21" s="32">
        <v>468</v>
      </c>
      <c r="J21" s="10">
        <v>9</v>
      </c>
      <c r="K21" s="10">
        <v>56</v>
      </c>
      <c r="L21" s="10">
        <v>32</v>
      </c>
      <c r="M21" s="10">
        <v>6</v>
      </c>
      <c r="N21" s="10">
        <v>55</v>
      </c>
      <c r="O21" s="10">
        <v>145</v>
      </c>
      <c r="P21" s="10">
        <v>1</v>
      </c>
      <c r="Q21" s="10">
        <v>5</v>
      </c>
      <c r="R21" s="10">
        <v>0</v>
      </c>
      <c r="S21" s="10">
        <v>32</v>
      </c>
      <c r="T21" s="10">
        <v>0</v>
      </c>
      <c r="U21" s="10">
        <v>2</v>
      </c>
      <c r="V21" s="33">
        <v>1</v>
      </c>
      <c r="W21" s="33">
        <v>0</v>
      </c>
      <c r="X21" s="33">
        <v>0</v>
      </c>
      <c r="Y21" s="8">
        <v>1</v>
      </c>
      <c r="Z21" s="8">
        <v>0</v>
      </c>
      <c r="AA21" s="8">
        <v>0</v>
      </c>
      <c r="AB21" s="8">
        <v>16</v>
      </c>
      <c r="AC21" s="8">
        <f t="shared" si="0"/>
        <v>361</v>
      </c>
      <c r="AD21" s="2"/>
    </row>
    <row r="22" spans="1:30" x14ac:dyDescent="0.3">
      <c r="A22" s="14">
        <v>21</v>
      </c>
      <c r="B22" s="15">
        <v>11</v>
      </c>
      <c r="C22" s="30">
        <v>15</v>
      </c>
      <c r="D22" s="8" t="s">
        <v>677</v>
      </c>
      <c r="E22" s="8" t="s">
        <v>677</v>
      </c>
      <c r="F22" s="31">
        <v>97</v>
      </c>
      <c r="G22" s="15" t="s">
        <v>73</v>
      </c>
      <c r="H22" s="8" t="s">
        <v>20</v>
      </c>
      <c r="I22" s="32">
        <v>467</v>
      </c>
      <c r="J22" s="8">
        <v>3</v>
      </c>
      <c r="K22" s="8">
        <v>55</v>
      </c>
      <c r="L22" s="8">
        <v>15</v>
      </c>
      <c r="M22" s="8">
        <v>6</v>
      </c>
      <c r="N22" s="8">
        <v>46</v>
      </c>
      <c r="O22" s="8">
        <v>124</v>
      </c>
      <c r="P22" s="8">
        <v>0</v>
      </c>
      <c r="Q22" s="8">
        <v>4</v>
      </c>
      <c r="R22" s="8">
        <v>0</v>
      </c>
      <c r="S22" s="8">
        <v>36</v>
      </c>
      <c r="T22" s="8">
        <v>2</v>
      </c>
      <c r="U22" s="8">
        <v>0</v>
      </c>
      <c r="V22" s="33">
        <v>7</v>
      </c>
      <c r="W22" s="33">
        <v>0</v>
      </c>
      <c r="X22" s="33">
        <v>0</v>
      </c>
      <c r="Y22" s="8">
        <v>5</v>
      </c>
      <c r="Z22" s="8">
        <v>0</v>
      </c>
      <c r="AA22" s="8">
        <v>0</v>
      </c>
      <c r="AB22" s="8">
        <v>28</v>
      </c>
      <c r="AC22" s="8">
        <f t="shared" si="0"/>
        <v>331</v>
      </c>
      <c r="AD22" s="2"/>
    </row>
    <row r="23" spans="1:30" x14ac:dyDescent="0.3">
      <c r="A23" s="14">
        <v>22</v>
      </c>
      <c r="B23" s="15">
        <v>11</v>
      </c>
      <c r="C23" s="30">
        <v>15</v>
      </c>
      <c r="D23" s="8" t="s">
        <v>677</v>
      </c>
      <c r="E23" s="8" t="s">
        <v>677</v>
      </c>
      <c r="F23" s="31">
        <v>98</v>
      </c>
      <c r="G23" s="15" t="s">
        <v>73</v>
      </c>
      <c r="H23" s="8" t="s">
        <v>19</v>
      </c>
      <c r="I23" s="32">
        <v>698</v>
      </c>
      <c r="J23" s="10">
        <v>10</v>
      </c>
      <c r="K23" s="10">
        <v>91</v>
      </c>
      <c r="L23" s="10">
        <v>25</v>
      </c>
      <c r="M23" s="10">
        <v>26</v>
      </c>
      <c r="N23" s="10">
        <v>71</v>
      </c>
      <c r="O23" s="10">
        <v>191</v>
      </c>
      <c r="P23" s="10">
        <v>0</v>
      </c>
      <c r="Q23" s="10">
        <v>4</v>
      </c>
      <c r="R23" s="10">
        <v>0</v>
      </c>
      <c r="S23" s="10">
        <v>37</v>
      </c>
      <c r="T23" s="10">
        <v>0</v>
      </c>
      <c r="U23" s="10">
        <v>0</v>
      </c>
      <c r="V23" s="33">
        <v>1</v>
      </c>
      <c r="W23" s="33">
        <v>0</v>
      </c>
      <c r="X23" s="33">
        <v>0</v>
      </c>
      <c r="Y23" s="8">
        <v>9</v>
      </c>
      <c r="Z23" s="8">
        <v>0</v>
      </c>
      <c r="AA23" s="8">
        <v>0</v>
      </c>
      <c r="AB23" s="8">
        <v>9</v>
      </c>
      <c r="AC23" s="8">
        <f t="shared" si="0"/>
        <v>474</v>
      </c>
      <c r="AD23" s="2"/>
    </row>
    <row r="24" spans="1:30" x14ac:dyDescent="0.3">
      <c r="A24" s="14">
        <v>23</v>
      </c>
      <c r="B24" s="15">
        <v>11</v>
      </c>
      <c r="C24" s="30">
        <v>15</v>
      </c>
      <c r="D24" s="8" t="s">
        <v>677</v>
      </c>
      <c r="E24" s="8" t="s">
        <v>677</v>
      </c>
      <c r="F24" s="31">
        <v>98</v>
      </c>
      <c r="G24" s="15" t="s">
        <v>73</v>
      </c>
      <c r="H24" s="8" t="s">
        <v>20</v>
      </c>
      <c r="I24" s="32">
        <v>698</v>
      </c>
      <c r="J24" s="8">
        <v>89</v>
      </c>
      <c r="K24" s="8">
        <v>156</v>
      </c>
      <c r="L24" s="8">
        <v>11</v>
      </c>
      <c r="M24" s="8">
        <v>11</v>
      </c>
      <c r="N24" s="8">
        <v>1</v>
      </c>
      <c r="O24" s="8">
        <v>12</v>
      </c>
      <c r="P24" s="8">
        <v>1</v>
      </c>
      <c r="Q24" s="8">
        <v>5</v>
      </c>
      <c r="R24" s="8">
        <v>2</v>
      </c>
      <c r="S24" s="8">
        <v>30</v>
      </c>
      <c r="T24" s="8">
        <v>2</v>
      </c>
      <c r="U24" s="8">
        <v>4</v>
      </c>
      <c r="V24" s="33">
        <v>2</v>
      </c>
      <c r="W24" s="33">
        <v>0</v>
      </c>
      <c r="X24" s="33">
        <v>0</v>
      </c>
      <c r="Y24" s="8">
        <v>14</v>
      </c>
      <c r="Z24" s="8">
        <v>0</v>
      </c>
      <c r="AA24" s="8">
        <v>1</v>
      </c>
      <c r="AB24" s="8">
        <v>13</v>
      </c>
      <c r="AC24" s="8">
        <f t="shared" si="0"/>
        <v>354</v>
      </c>
      <c r="AD24" s="2"/>
    </row>
    <row r="25" spans="1:30" x14ac:dyDescent="0.3">
      <c r="A25" s="14">
        <v>24</v>
      </c>
      <c r="B25" s="15">
        <v>11</v>
      </c>
      <c r="C25" s="30">
        <v>15</v>
      </c>
      <c r="D25" s="8" t="s">
        <v>677</v>
      </c>
      <c r="E25" s="8" t="s">
        <v>677</v>
      </c>
      <c r="F25" s="31">
        <v>99</v>
      </c>
      <c r="G25" s="15" t="s">
        <v>73</v>
      </c>
      <c r="H25" s="8" t="s">
        <v>19</v>
      </c>
      <c r="I25" s="32">
        <v>482</v>
      </c>
      <c r="J25" s="10">
        <v>12</v>
      </c>
      <c r="K25" s="10">
        <v>68</v>
      </c>
      <c r="L25" s="10">
        <v>32</v>
      </c>
      <c r="M25" s="10">
        <v>34</v>
      </c>
      <c r="N25" s="10">
        <v>45</v>
      </c>
      <c r="O25" s="10">
        <v>79</v>
      </c>
      <c r="P25" s="10">
        <v>0</v>
      </c>
      <c r="Q25" s="10">
        <v>3</v>
      </c>
      <c r="R25" s="10">
        <v>4</v>
      </c>
      <c r="S25" s="10">
        <v>45</v>
      </c>
      <c r="T25" s="10">
        <v>5</v>
      </c>
      <c r="U25" s="10">
        <v>1</v>
      </c>
      <c r="V25" s="33">
        <v>5</v>
      </c>
      <c r="W25" s="33">
        <v>0</v>
      </c>
      <c r="X25" s="33">
        <v>0</v>
      </c>
      <c r="Y25" s="8">
        <v>1</v>
      </c>
      <c r="Z25" s="8">
        <v>0</v>
      </c>
      <c r="AA25" s="8">
        <v>0</v>
      </c>
      <c r="AB25" s="8">
        <v>16</v>
      </c>
      <c r="AC25" s="8">
        <f t="shared" si="0"/>
        <v>350</v>
      </c>
      <c r="AD25" s="2"/>
    </row>
    <row r="26" spans="1:30" x14ac:dyDescent="0.3">
      <c r="A26" s="14">
        <v>25</v>
      </c>
      <c r="B26" s="15">
        <v>11</v>
      </c>
      <c r="C26" s="30">
        <v>15</v>
      </c>
      <c r="D26" s="8" t="s">
        <v>677</v>
      </c>
      <c r="E26" s="8" t="s">
        <v>677</v>
      </c>
      <c r="F26" s="31">
        <v>99</v>
      </c>
      <c r="G26" s="15" t="s">
        <v>73</v>
      </c>
      <c r="H26" s="8" t="s">
        <v>20</v>
      </c>
      <c r="I26" s="32">
        <v>482</v>
      </c>
      <c r="J26" s="8">
        <v>19</v>
      </c>
      <c r="K26" s="8">
        <v>94</v>
      </c>
      <c r="L26" s="8">
        <v>49</v>
      </c>
      <c r="M26" s="8">
        <v>18</v>
      </c>
      <c r="N26" s="8">
        <v>41</v>
      </c>
      <c r="O26" s="8">
        <v>74</v>
      </c>
      <c r="P26" s="8">
        <v>1</v>
      </c>
      <c r="Q26" s="8">
        <v>1</v>
      </c>
      <c r="R26" s="8">
        <v>0</v>
      </c>
      <c r="S26" s="8">
        <v>27</v>
      </c>
      <c r="T26" s="8">
        <v>2</v>
      </c>
      <c r="U26" s="8">
        <v>0</v>
      </c>
      <c r="V26" s="33">
        <v>6</v>
      </c>
      <c r="W26" s="33">
        <v>0</v>
      </c>
      <c r="X26" s="33">
        <v>0</v>
      </c>
      <c r="Y26" s="8">
        <v>4</v>
      </c>
      <c r="Z26" s="8">
        <v>0</v>
      </c>
      <c r="AA26" s="8">
        <v>1</v>
      </c>
      <c r="AB26" s="8">
        <v>12</v>
      </c>
      <c r="AC26" s="8">
        <f t="shared" si="0"/>
        <v>349</v>
      </c>
      <c r="AD26" s="2"/>
    </row>
    <row r="27" spans="1:30" x14ac:dyDescent="0.3">
      <c r="A27" s="14">
        <v>26</v>
      </c>
      <c r="B27" s="15">
        <v>11</v>
      </c>
      <c r="C27" s="30">
        <v>15</v>
      </c>
      <c r="D27" s="8" t="s">
        <v>677</v>
      </c>
      <c r="E27" s="8" t="s">
        <v>677</v>
      </c>
      <c r="F27" s="31">
        <v>100</v>
      </c>
      <c r="G27" s="15" t="s">
        <v>73</v>
      </c>
      <c r="H27" s="8" t="s">
        <v>19</v>
      </c>
      <c r="I27" s="32">
        <v>586</v>
      </c>
      <c r="J27" s="10">
        <v>5</v>
      </c>
      <c r="K27" s="10">
        <v>17</v>
      </c>
      <c r="L27" s="10">
        <v>20</v>
      </c>
      <c r="M27" s="10">
        <v>16</v>
      </c>
      <c r="N27" s="10">
        <v>92</v>
      </c>
      <c r="O27" s="10">
        <v>96</v>
      </c>
      <c r="P27" s="10">
        <v>1</v>
      </c>
      <c r="Q27" s="10">
        <v>0</v>
      </c>
      <c r="R27" s="10">
        <v>2</v>
      </c>
      <c r="S27" s="10">
        <v>48</v>
      </c>
      <c r="T27" s="10">
        <v>1</v>
      </c>
      <c r="U27" s="10">
        <v>0</v>
      </c>
      <c r="V27" s="33">
        <v>1</v>
      </c>
      <c r="W27" s="33">
        <v>0</v>
      </c>
      <c r="X27" s="33">
        <v>0</v>
      </c>
      <c r="Y27" s="8">
        <v>7</v>
      </c>
      <c r="Z27" s="8">
        <v>0</v>
      </c>
      <c r="AA27" s="8">
        <v>0</v>
      </c>
      <c r="AB27" s="8">
        <v>13</v>
      </c>
      <c r="AC27" s="8">
        <f t="shared" si="0"/>
        <v>319</v>
      </c>
      <c r="AD27" s="2"/>
    </row>
    <row r="28" spans="1:30" x14ac:dyDescent="0.3">
      <c r="A28" s="14">
        <v>27</v>
      </c>
      <c r="B28" s="15">
        <v>11</v>
      </c>
      <c r="C28" s="30">
        <v>15</v>
      </c>
      <c r="D28" s="8" t="s">
        <v>677</v>
      </c>
      <c r="E28" s="8" t="s">
        <v>677</v>
      </c>
      <c r="F28" s="31">
        <v>100</v>
      </c>
      <c r="G28" s="15" t="s">
        <v>73</v>
      </c>
      <c r="H28" s="8" t="s">
        <v>20</v>
      </c>
      <c r="I28" s="32">
        <v>585</v>
      </c>
      <c r="J28" s="8">
        <v>11</v>
      </c>
      <c r="K28" s="8">
        <v>167</v>
      </c>
      <c r="L28" s="8">
        <v>24</v>
      </c>
      <c r="M28" s="8">
        <v>19</v>
      </c>
      <c r="N28" s="8">
        <v>63</v>
      </c>
      <c r="O28" s="8">
        <v>101</v>
      </c>
      <c r="P28" s="8">
        <v>0</v>
      </c>
      <c r="Q28" s="8">
        <v>1</v>
      </c>
      <c r="R28" s="8">
        <v>1</v>
      </c>
      <c r="S28" s="8">
        <v>36</v>
      </c>
      <c r="T28" s="8">
        <v>1</v>
      </c>
      <c r="U28" s="8">
        <v>1</v>
      </c>
      <c r="V28" s="33">
        <v>1</v>
      </c>
      <c r="W28" s="33">
        <v>0</v>
      </c>
      <c r="X28" s="33">
        <v>0</v>
      </c>
      <c r="Y28" s="8">
        <v>2</v>
      </c>
      <c r="Z28" s="8">
        <v>0</v>
      </c>
      <c r="AA28" s="8">
        <v>0</v>
      </c>
      <c r="AB28" s="8">
        <v>14</v>
      </c>
      <c r="AC28" s="8">
        <f t="shared" si="0"/>
        <v>442</v>
      </c>
      <c r="AD28" s="2"/>
    </row>
    <row r="29" spans="1:30" x14ac:dyDescent="0.3">
      <c r="A29" s="14">
        <v>28</v>
      </c>
      <c r="B29" s="15">
        <v>11</v>
      </c>
      <c r="C29" s="30">
        <v>15</v>
      </c>
      <c r="D29" s="8" t="s">
        <v>677</v>
      </c>
      <c r="E29" s="8" t="s">
        <v>677</v>
      </c>
      <c r="F29" s="246">
        <v>101</v>
      </c>
      <c r="G29" s="247" t="s">
        <v>73</v>
      </c>
      <c r="H29" s="196" t="s">
        <v>19</v>
      </c>
      <c r="I29" s="32">
        <v>537</v>
      </c>
      <c r="J29" s="10">
        <v>8</v>
      </c>
      <c r="K29" s="10">
        <v>145</v>
      </c>
      <c r="L29" s="10">
        <v>22</v>
      </c>
      <c r="M29" s="10">
        <v>15</v>
      </c>
      <c r="N29" s="10">
        <v>43</v>
      </c>
      <c r="O29" s="10">
        <v>93</v>
      </c>
      <c r="P29" s="10">
        <v>1</v>
      </c>
      <c r="Q29" s="10">
        <v>1</v>
      </c>
      <c r="R29" s="10">
        <v>0</v>
      </c>
      <c r="S29" s="10">
        <v>34</v>
      </c>
      <c r="T29" s="10">
        <v>0</v>
      </c>
      <c r="U29" s="10">
        <v>0</v>
      </c>
      <c r="V29" s="33">
        <v>4</v>
      </c>
      <c r="W29" s="33">
        <v>0</v>
      </c>
      <c r="X29" s="33">
        <v>0</v>
      </c>
      <c r="Y29" s="8">
        <v>1</v>
      </c>
      <c r="Z29" s="8">
        <v>0</v>
      </c>
      <c r="AA29" s="8">
        <v>0</v>
      </c>
      <c r="AB29" s="8">
        <v>19</v>
      </c>
      <c r="AC29" s="8">
        <f t="shared" si="0"/>
        <v>386</v>
      </c>
      <c r="AD29" s="2"/>
    </row>
    <row r="30" spans="1:30" x14ac:dyDescent="0.3">
      <c r="A30" s="14">
        <v>29</v>
      </c>
      <c r="B30" s="15">
        <v>11</v>
      </c>
      <c r="C30" s="30">
        <v>15</v>
      </c>
      <c r="D30" s="8" t="s">
        <v>677</v>
      </c>
      <c r="E30" s="8" t="s">
        <v>677</v>
      </c>
      <c r="F30" s="31">
        <v>101</v>
      </c>
      <c r="G30" s="15" t="s">
        <v>73</v>
      </c>
      <c r="H30" s="8" t="s">
        <v>20</v>
      </c>
      <c r="I30" s="32">
        <v>537</v>
      </c>
      <c r="J30" s="10">
        <v>7</v>
      </c>
      <c r="K30" s="10">
        <v>120</v>
      </c>
      <c r="L30" s="10">
        <v>30</v>
      </c>
      <c r="M30" s="10">
        <v>23</v>
      </c>
      <c r="N30" s="10">
        <v>66</v>
      </c>
      <c r="O30" s="10">
        <v>100</v>
      </c>
      <c r="P30" s="10">
        <v>1</v>
      </c>
      <c r="Q30" s="10">
        <v>2</v>
      </c>
      <c r="R30" s="10">
        <v>1</v>
      </c>
      <c r="S30" s="10">
        <v>37</v>
      </c>
      <c r="T30" s="10">
        <v>0</v>
      </c>
      <c r="U30" s="10">
        <v>0</v>
      </c>
      <c r="V30" s="33">
        <v>1</v>
      </c>
      <c r="W30" s="33">
        <v>0</v>
      </c>
      <c r="X30" s="33">
        <v>0</v>
      </c>
      <c r="Y30" s="8">
        <v>4</v>
      </c>
      <c r="Z30" s="8">
        <v>0</v>
      </c>
      <c r="AA30" s="8">
        <v>0</v>
      </c>
      <c r="AB30" s="8">
        <v>14</v>
      </c>
      <c r="AC30" s="8">
        <f t="shared" si="0"/>
        <v>406</v>
      </c>
      <c r="AD30" s="2"/>
    </row>
    <row r="31" spans="1:30" x14ac:dyDescent="0.3">
      <c r="A31" s="14">
        <v>30</v>
      </c>
      <c r="B31" s="15">
        <v>11</v>
      </c>
      <c r="C31" s="30">
        <v>15</v>
      </c>
      <c r="D31" s="10" t="s">
        <v>677</v>
      </c>
      <c r="E31" s="10" t="s">
        <v>677</v>
      </c>
      <c r="F31" s="248">
        <v>102</v>
      </c>
      <c r="G31" s="15" t="s">
        <v>73</v>
      </c>
      <c r="H31" s="10" t="s">
        <v>19</v>
      </c>
      <c r="I31" s="10">
        <v>645</v>
      </c>
      <c r="J31" s="10">
        <v>20</v>
      </c>
      <c r="K31" s="10">
        <v>98</v>
      </c>
      <c r="L31" s="10">
        <v>27</v>
      </c>
      <c r="M31" s="10">
        <v>22</v>
      </c>
      <c r="N31" s="10">
        <v>56</v>
      </c>
      <c r="O31" s="10">
        <v>119</v>
      </c>
      <c r="P31" s="10">
        <v>1</v>
      </c>
      <c r="Q31" s="10">
        <v>3</v>
      </c>
      <c r="R31" s="10">
        <v>3</v>
      </c>
      <c r="S31" s="10">
        <v>53</v>
      </c>
      <c r="T31" s="10">
        <v>1</v>
      </c>
      <c r="U31" s="10">
        <v>0</v>
      </c>
      <c r="V31" s="33">
        <v>5</v>
      </c>
      <c r="W31" s="33">
        <v>0</v>
      </c>
      <c r="X31" s="33">
        <v>0</v>
      </c>
      <c r="Y31" s="8">
        <v>4</v>
      </c>
      <c r="Z31" s="8">
        <v>0</v>
      </c>
      <c r="AA31" s="8">
        <v>0</v>
      </c>
      <c r="AB31" s="8">
        <v>19</v>
      </c>
      <c r="AC31" s="8">
        <f t="shared" si="0"/>
        <v>431</v>
      </c>
      <c r="AD31" s="2"/>
    </row>
    <row r="32" spans="1:30" x14ac:dyDescent="0.3">
      <c r="A32" s="14">
        <v>31</v>
      </c>
      <c r="B32" s="15">
        <v>11</v>
      </c>
      <c r="C32" s="30">
        <v>15</v>
      </c>
      <c r="D32" s="10" t="s">
        <v>677</v>
      </c>
      <c r="E32" s="10" t="s">
        <v>677</v>
      </c>
      <c r="F32" s="248">
        <v>102</v>
      </c>
      <c r="G32" s="15" t="s">
        <v>73</v>
      </c>
      <c r="H32" s="10" t="s">
        <v>20</v>
      </c>
      <c r="I32" s="10">
        <v>645</v>
      </c>
      <c r="J32" s="8">
        <v>5</v>
      </c>
      <c r="K32" s="8">
        <v>90</v>
      </c>
      <c r="L32" s="8">
        <v>48</v>
      </c>
      <c r="M32" s="8">
        <v>21</v>
      </c>
      <c r="N32" s="8">
        <v>45</v>
      </c>
      <c r="O32" s="8">
        <v>145</v>
      </c>
      <c r="P32" s="8">
        <v>1</v>
      </c>
      <c r="Q32" s="8">
        <v>2</v>
      </c>
      <c r="R32" s="8">
        <v>0</v>
      </c>
      <c r="S32" s="8">
        <v>62</v>
      </c>
      <c r="T32" s="8">
        <v>1</v>
      </c>
      <c r="U32" s="8">
        <v>1</v>
      </c>
      <c r="V32" s="33">
        <v>4</v>
      </c>
      <c r="W32" s="33">
        <v>0</v>
      </c>
      <c r="X32" s="33">
        <v>0</v>
      </c>
      <c r="Y32" s="8">
        <v>4</v>
      </c>
      <c r="Z32" s="8">
        <v>0</v>
      </c>
      <c r="AA32" s="8">
        <v>0</v>
      </c>
      <c r="AB32" s="8">
        <v>31</v>
      </c>
      <c r="AC32" s="8">
        <f t="shared" si="0"/>
        <v>460</v>
      </c>
      <c r="AD32" s="2"/>
    </row>
    <row r="33" spans="1:30" x14ac:dyDescent="0.3">
      <c r="A33" s="14">
        <v>32</v>
      </c>
      <c r="B33" s="15">
        <v>11</v>
      </c>
      <c r="C33" s="30">
        <v>15</v>
      </c>
      <c r="D33" s="10" t="s">
        <v>677</v>
      </c>
      <c r="E33" s="10" t="s">
        <v>677</v>
      </c>
      <c r="F33" s="246">
        <v>103</v>
      </c>
      <c r="G33" s="247" t="s">
        <v>73</v>
      </c>
      <c r="H33" s="196" t="s">
        <v>19</v>
      </c>
      <c r="I33" s="10">
        <v>556</v>
      </c>
      <c r="J33" s="10">
        <v>6</v>
      </c>
      <c r="K33" s="10">
        <v>104</v>
      </c>
      <c r="L33" s="10">
        <v>24</v>
      </c>
      <c r="M33" s="10">
        <v>12</v>
      </c>
      <c r="N33" s="10">
        <v>47</v>
      </c>
      <c r="O33" s="10">
        <v>144</v>
      </c>
      <c r="P33" s="10">
        <v>0</v>
      </c>
      <c r="Q33" s="10">
        <v>3</v>
      </c>
      <c r="R33" s="10">
        <v>2</v>
      </c>
      <c r="S33" s="10">
        <v>28</v>
      </c>
      <c r="T33" s="10">
        <v>0</v>
      </c>
      <c r="U33" s="10">
        <v>0</v>
      </c>
      <c r="V33" s="33">
        <v>0</v>
      </c>
      <c r="W33" s="33">
        <v>0</v>
      </c>
      <c r="X33" s="33">
        <v>0</v>
      </c>
      <c r="Y33" s="8">
        <v>1</v>
      </c>
      <c r="Z33" s="8">
        <v>0</v>
      </c>
      <c r="AA33" s="8">
        <v>0</v>
      </c>
      <c r="AB33" s="8">
        <v>17</v>
      </c>
      <c r="AC33" s="8">
        <f t="shared" si="0"/>
        <v>388</v>
      </c>
      <c r="AD33" s="2"/>
    </row>
    <row r="34" spans="1:30" x14ac:dyDescent="0.3">
      <c r="A34" s="14">
        <v>33</v>
      </c>
      <c r="B34" s="15">
        <v>11</v>
      </c>
      <c r="C34" s="30">
        <v>15</v>
      </c>
      <c r="D34" s="10" t="s">
        <v>677</v>
      </c>
      <c r="E34" s="10" t="s">
        <v>677</v>
      </c>
      <c r="F34" s="246">
        <v>103</v>
      </c>
      <c r="G34" s="247" t="s">
        <v>73</v>
      </c>
      <c r="H34" s="196" t="s">
        <v>20</v>
      </c>
      <c r="I34" s="10">
        <v>555</v>
      </c>
      <c r="J34" s="10">
        <v>11</v>
      </c>
      <c r="K34" s="10">
        <v>84</v>
      </c>
      <c r="L34" s="10">
        <v>21</v>
      </c>
      <c r="M34" s="10">
        <v>11</v>
      </c>
      <c r="N34" s="10">
        <v>44</v>
      </c>
      <c r="O34" s="10">
        <v>143</v>
      </c>
      <c r="P34" s="10">
        <v>1</v>
      </c>
      <c r="Q34" s="10">
        <v>2</v>
      </c>
      <c r="R34" s="10">
        <v>0</v>
      </c>
      <c r="S34" s="10">
        <v>46</v>
      </c>
      <c r="T34" s="10">
        <v>0</v>
      </c>
      <c r="U34" s="10">
        <v>0</v>
      </c>
      <c r="V34" s="33">
        <v>2</v>
      </c>
      <c r="W34" s="33">
        <v>0</v>
      </c>
      <c r="X34" s="33">
        <v>0</v>
      </c>
      <c r="Y34" s="8">
        <v>4</v>
      </c>
      <c r="Z34" s="8">
        <v>0</v>
      </c>
      <c r="AA34" s="8">
        <v>0</v>
      </c>
      <c r="AB34" s="8">
        <v>9</v>
      </c>
      <c r="AC34" s="8">
        <f t="shared" si="0"/>
        <v>378</v>
      </c>
      <c r="AD34" s="2"/>
    </row>
    <row r="35" spans="1:30" x14ac:dyDescent="0.3">
      <c r="A35" s="14">
        <v>34</v>
      </c>
      <c r="B35" s="15">
        <v>11</v>
      </c>
      <c r="C35" s="30">
        <v>57</v>
      </c>
      <c r="D35" s="8" t="s">
        <v>678</v>
      </c>
      <c r="E35" s="8" t="s">
        <v>678</v>
      </c>
      <c r="F35" s="31">
        <v>397</v>
      </c>
      <c r="G35" s="15" t="s">
        <v>73</v>
      </c>
      <c r="H35" s="8" t="s">
        <v>19</v>
      </c>
      <c r="I35" s="32">
        <v>586</v>
      </c>
      <c r="J35" s="8">
        <v>61</v>
      </c>
      <c r="K35" s="8">
        <v>89</v>
      </c>
      <c r="L35" s="8">
        <v>15</v>
      </c>
      <c r="M35" s="8">
        <v>3</v>
      </c>
      <c r="N35" s="8">
        <v>7</v>
      </c>
      <c r="O35" s="8">
        <v>12</v>
      </c>
      <c r="P35" s="8">
        <v>2</v>
      </c>
      <c r="Q35" s="8">
        <v>3</v>
      </c>
      <c r="R35" s="8">
        <v>1</v>
      </c>
      <c r="S35" s="8">
        <v>59</v>
      </c>
      <c r="T35" s="8">
        <v>3</v>
      </c>
      <c r="U35" s="8">
        <v>2</v>
      </c>
      <c r="V35" s="33">
        <v>4</v>
      </c>
      <c r="W35" s="33">
        <v>0</v>
      </c>
      <c r="X35" s="33">
        <v>0</v>
      </c>
      <c r="Y35" s="8">
        <v>54</v>
      </c>
      <c r="Z35" s="8">
        <v>0</v>
      </c>
      <c r="AA35" s="8">
        <v>0</v>
      </c>
      <c r="AB35" s="8">
        <v>23</v>
      </c>
      <c r="AC35" s="8">
        <f t="shared" si="0"/>
        <v>338</v>
      </c>
      <c r="AD35" s="2"/>
    </row>
    <row r="36" spans="1:30" x14ac:dyDescent="0.3">
      <c r="A36" s="14">
        <v>35</v>
      </c>
      <c r="B36" s="15">
        <v>11</v>
      </c>
      <c r="C36" s="30">
        <v>57</v>
      </c>
      <c r="D36" s="8" t="s">
        <v>678</v>
      </c>
      <c r="E36" s="8" t="s">
        <v>678</v>
      </c>
      <c r="F36" s="31">
        <v>397</v>
      </c>
      <c r="G36" s="15" t="s">
        <v>73</v>
      </c>
      <c r="H36" s="8" t="s">
        <v>20</v>
      </c>
      <c r="I36" s="32">
        <v>585</v>
      </c>
      <c r="J36" s="8">
        <v>53</v>
      </c>
      <c r="K36" s="8">
        <v>89</v>
      </c>
      <c r="L36" s="8">
        <v>3</v>
      </c>
      <c r="M36" s="8">
        <v>5</v>
      </c>
      <c r="N36" s="8">
        <v>1</v>
      </c>
      <c r="O36" s="8">
        <v>14</v>
      </c>
      <c r="P36" s="8">
        <v>0</v>
      </c>
      <c r="Q36" s="8">
        <v>10</v>
      </c>
      <c r="R36" s="8">
        <v>1</v>
      </c>
      <c r="S36" s="8">
        <v>51</v>
      </c>
      <c r="T36" s="8">
        <v>1</v>
      </c>
      <c r="U36" s="8">
        <v>5</v>
      </c>
      <c r="V36" s="33">
        <v>3</v>
      </c>
      <c r="W36" s="33">
        <v>0</v>
      </c>
      <c r="X36" s="33">
        <v>0</v>
      </c>
      <c r="Y36" s="8">
        <v>43</v>
      </c>
      <c r="Z36" s="8">
        <v>0</v>
      </c>
      <c r="AA36" s="8">
        <v>0</v>
      </c>
      <c r="AB36" s="8">
        <v>18</v>
      </c>
      <c r="AC36" s="8">
        <f t="shared" si="0"/>
        <v>297</v>
      </c>
      <c r="AD36" s="2"/>
    </row>
    <row r="37" spans="1:30" x14ac:dyDescent="0.3">
      <c r="A37" s="14">
        <v>36</v>
      </c>
      <c r="B37" s="15">
        <v>11</v>
      </c>
      <c r="C37" s="30">
        <v>57</v>
      </c>
      <c r="D37" s="8" t="s">
        <v>678</v>
      </c>
      <c r="E37" s="8" t="s">
        <v>678</v>
      </c>
      <c r="F37" s="31">
        <v>397</v>
      </c>
      <c r="G37" s="15" t="s">
        <v>73</v>
      </c>
      <c r="H37" s="8" t="s">
        <v>22</v>
      </c>
      <c r="I37" s="32">
        <v>585</v>
      </c>
      <c r="J37" s="8">
        <v>83</v>
      </c>
      <c r="K37" s="8">
        <v>81</v>
      </c>
      <c r="L37" s="8">
        <v>22</v>
      </c>
      <c r="M37" s="8">
        <v>2</v>
      </c>
      <c r="N37" s="8">
        <v>8</v>
      </c>
      <c r="O37" s="8">
        <v>3</v>
      </c>
      <c r="P37" s="8">
        <v>1</v>
      </c>
      <c r="Q37" s="8">
        <v>10</v>
      </c>
      <c r="R37" s="8">
        <v>1</v>
      </c>
      <c r="S37" s="8">
        <v>49</v>
      </c>
      <c r="T37" s="8">
        <v>0</v>
      </c>
      <c r="U37" s="8">
        <v>1</v>
      </c>
      <c r="V37" s="33">
        <v>6</v>
      </c>
      <c r="W37" s="33">
        <v>0</v>
      </c>
      <c r="X37" s="33">
        <v>0</v>
      </c>
      <c r="Y37" s="8">
        <v>54</v>
      </c>
      <c r="Z37" s="8">
        <v>0</v>
      </c>
      <c r="AA37" s="8">
        <v>0</v>
      </c>
      <c r="AB37" s="8">
        <v>15</v>
      </c>
      <c r="AC37" s="8">
        <f t="shared" si="0"/>
        <v>336</v>
      </c>
      <c r="AD37" s="2"/>
    </row>
    <row r="38" spans="1:30" x14ac:dyDescent="0.3">
      <c r="A38" s="14">
        <v>37</v>
      </c>
      <c r="B38" s="15">
        <v>11</v>
      </c>
      <c r="C38" s="30">
        <v>57</v>
      </c>
      <c r="D38" s="8" t="s">
        <v>678</v>
      </c>
      <c r="E38" s="8" t="s">
        <v>678</v>
      </c>
      <c r="F38" s="246">
        <v>398</v>
      </c>
      <c r="G38" s="247" t="s">
        <v>73</v>
      </c>
      <c r="H38" s="196" t="s">
        <v>19</v>
      </c>
      <c r="I38" s="32">
        <v>464</v>
      </c>
      <c r="J38" s="10">
        <v>67</v>
      </c>
      <c r="K38" s="10">
        <v>53</v>
      </c>
      <c r="L38" s="10">
        <v>3</v>
      </c>
      <c r="M38" s="10">
        <v>5</v>
      </c>
      <c r="N38" s="10">
        <v>8</v>
      </c>
      <c r="O38" s="10">
        <v>3</v>
      </c>
      <c r="P38" s="10">
        <v>3</v>
      </c>
      <c r="Q38" s="10">
        <v>1</v>
      </c>
      <c r="R38" s="10">
        <v>2</v>
      </c>
      <c r="S38" s="10">
        <v>38</v>
      </c>
      <c r="T38" s="10">
        <v>0</v>
      </c>
      <c r="U38" s="10">
        <v>1</v>
      </c>
      <c r="V38" s="33">
        <v>3</v>
      </c>
      <c r="W38" s="33">
        <v>0</v>
      </c>
      <c r="X38" s="33">
        <v>0</v>
      </c>
      <c r="Y38" s="8">
        <v>44</v>
      </c>
      <c r="Z38" s="8">
        <v>0</v>
      </c>
      <c r="AA38" s="8">
        <v>0</v>
      </c>
      <c r="AB38" s="8">
        <v>6</v>
      </c>
      <c r="AC38" s="8">
        <f t="shared" si="0"/>
        <v>237</v>
      </c>
      <c r="AD38" s="2"/>
    </row>
    <row r="39" spans="1:30" x14ac:dyDescent="0.3">
      <c r="A39" s="14">
        <v>38</v>
      </c>
      <c r="B39" s="15">
        <v>11</v>
      </c>
      <c r="C39" s="30">
        <v>57</v>
      </c>
      <c r="D39" s="8" t="s">
        <v>678</v>
      </c>
      <c r="E39" s="8" t="s">
        <v>678</v>
      </c>
      <c r="F39" s="31">
        <v>398</v>
      </c>
      <c r="G39" s="15" t="s">
        <v>73</v>
      </c>
      <c r="H39" s="8" t="s">
        <v>20</v>
      </c>
      <c r="I39" s="32">
        <v>464</v>
      </c>
      <c r="J39" s="8">
        <v>52</v>
      </c>
      <c r="K39" s="8">
        <v>51</v>
      </c>
      <c r="L39" s="8">
        <v>3</v>
      </c>
      <c r="M39" s="8">
        <v>1</v>
      </c>
      <c r="N39" s="8">
        <v>9</v>
      </c>
      <c r="O39" s="8">
        <v>4</v>
      </c>
      <c r="P39" s="8">
        <v>1</v>
      </c>
      <c r="Q39" s="8">
        <v>3</v>
      </c>
      <c r="R39" s="8">
        <v>2</v>
      </c>
      <c r="S39" s="8">
        <v>55</v>
      </c>
      <c r="T39" s="8">
        <v>2</v>
      </c>
      <c r="U39" s="8">
        <v>3</v>
      </c>
      <c r="V39" s="33">
        <v>2</v>
      </c>
      <c r="W39" s="33">
        <v>0</v>
      </c>
      <c r="X39" s="33">
        <v>0</v>
      </c>
      <c r="Y39" s="8">
        <v>44</v>
      </c>
      <c r="Z39" s="8">
        <v>0</v>
      </c>
      <c r="AA39" s="8">
        <v>0</v>
      </c>
      <c r="AB39" s="8">
        <v>8</v>
      </c>
      <c r="AC39" s="8">
        <f t="shared" si="0"/>
        <v>240</v>
      </c>
      <c r="AD39" s="2"/>
    </row>
    <row r="40" spans="1:30" x14ac:dyDescent="0.3">
      <c r="A40" s="14">
        <v>39</v>
      </c>
      <c r="B40" s="15">
        <v>11</v>
      </c>
      <c r="C40" s="30">
        <v>57</v>
      </c>
      <c r="D40" s="8" t="s">
        <v>678</v>
      </c>
      <c r="E40" s="8" t="s">
        <v>678</v>
      </c>
      <c r="F40" s="246">
        <v>399</v>
      </c>
      <c r="G40" s="247" t="s">
        <v>73</v>
      </c>
      <c r="H40" s="196" t="s">
        <v>19</v>
      </c>
      <c r="I40" s="32">
        <v>662</v>
      </c>
      <c r="J40" s="10">
        <v>83</v>
      </c>
      <c r="K40" s="10">
        <v>72</v>
      </c>
      <c r="L40" s="10">
        <v>9</v>
      </c>
      <c r="M40" s="10">
        <v>6</v>
      </c>
      <c r="N40" s="10">
        <v>6</v>
      </c>
      <c r="O40" s="10">
        <v>9</v>
      </c>
      <c r="P40" s="10">
        <v>0</v>
      </c>
      <c r="Q40" s="10">
        <v>5</v>
      </c>
      <c r="R40" s="10">
        <v>2</v>
      </c>
      <c r="S40" s="10">
        <v>64</v>
      </c>
      <c r="T40" s="10">
        <v>1</v>
      </c>
      <c r="U40" s="10">
        <v>0</v>
      </c>
      <c r="V40" s="33">
        <v>0</v>
      </c>
      <c r="W40" s="33">
        <v>0</v>
      </c>
      <c r="X40" s="33">
        <v>0</v>
      </c>
      <c r="Y40" s="8">
        <v>56</v>
      </c>
      <c r="Z40" s="8">
        <v>0</v>
      </c>
      <c r="AA40" s="8">
        <v>0</v>
      </c>
      <c r="AB40" s="8">
        <v>18</v>
      </c>
      <c r="AC40" s="8">
        <f t="shared" si="0"/>
        <v>331</v>
      </c>
      <c r="AD40" s="2"/>
    </row>
    <row r="41" spans="1:30" x14ac:dyDescent="0.3">
      <c r="A41" s="14">
        <v>40</v>
      </c>
      <c r="B41" s="15">
        <v>11</v>
      </c>
      <c r="C41" s="30">
        <v>57</v>
      </c>
      <c r="D41" s="8" t="s">
        <v>678</v>
      </c>
      <c r="E41" s="8" t="s">
        <v>678</v>
      </c>
      <c r="F41" s="31">
        <v>399</v>
      </c>
      <c r="G41" s="15" t="s">
        <v>73</v>
      </c>
      <c r="H41" s="8" t="s">
        <v>20</v>
      </c>
      <c r="I41" s="32">
        <v>662</v>
      </c>
      <c r="J41" s="8">
        <v>65</v>
      </c>
      <c r="K41" s="8">
        <v>79</v>
      </c>
      <c r="L41" s="8">
        <v>11</v>
      </c>
      <c r="M41" s="8">
        <v>5</v>
      </c>
      <c r="N41" s="8">
        <v>12</v>
      </c>
      <c r="O41" s="8">
        <v>6</v>
      </c>
      <c r="P41" s="8">
        <v>3</v>
      </c>
      <c r="Q41" s="8">
        <v>4</v>
      </c>
      <c r="R41" s="8">
        <v>4</v>
      </c>
      <c r="S41" s="8">
        <v>59</v>
      </c>
      <c r="T41" s="8">
        <v>2</v>
      </c>
      <c r="U41" s="8">
        <v>2</v>
      </c>
      <c r="V41" s="33">
        <v>3</v>
      </c>
      <c r="W41" s="33">
        <v>0</v>
      </c>
      <c r="X41" s="33">
        <v>0</v>
      </c>
      <c r="Y41" s="8">
        <v>80</v>
      </c>
      <c r="Z41" s="8">
        <v>0</v>
      </c>
      <c r="AA41" s="8">
        <v>0</v>
      </c>
      <c r="AB41" s="8">
        <v>13</v>
      </c>
      <c r="AC41" s="8">
        <f t="shared" si="0"/>
        <v>348</v>
      </c>
      <c r="AD41" s="2"/>
    </row>
    <row r="42" spans="1:30" x14ac:dyDescent="0.3">
      <c r="A42" s="14">
        <v>41</v>
      </c>
      <c r="B42" s="15">
        <v>11</v>
      </c>
      <c r="C42" s="30">
        <v>57</v>
      </c>
      <c r="D42" s="8" t="s">
        <v>678</v>
      </c>
      <c r="E42" s="8" t="s">
        <v>678</v>
      </c>
      <c r="F42" s="31">
        <v>400</v>
      </c>
      <c r="G42" s="15" t="s">
        <v>73</v>
      </c>
      <c r="H42" s="8" t="s">
        <v>19</v>
      </c>
      <c r="I42" s="32">
        <v>705</v>
      </c>
      <c r="J42" s="8">
        <v>60</v>
      </c>
      <c r="K42" s="8">
        <v>64</v>
      </c>
      <c r="L42" s="8">
        <v>11</v>
      </c>
      <c r="M42" s="8">
        <v>7</v>
      </c>
      <c r="N42" s="8">
        <v>7</v>
      </c>
      <c r="O42" s="8">
        <v>4</v>
      </c>
      <c r="P42" s="8">
        <v>1</v>
      </c>
      <c r="Q42" s="8">
        <v>16</v>
      </c>
      <c r="R42" s="8">
        <v>8</v>
      </c>
      <c r="S42" s="8">
        <v>38</v>
      </c>
      <c r="T42" s="8">
        <v>9</v>
      </c>
      <c r="U42" s="8">
        <v>3</v>
      </c>
      <c r="V42" s="33">
        <v>0</v>
      </c>
      <c r="W42" s="33">
        <v>0</v>
      </c>
      <c r="X42" s="33">
        <v>0</v>
      </c>
      <c r="Y42" s="8">
        <v>73</v>
      </c>
      <c r="Z42" s="8">
        <v>0</v>
      </c>
      <c r="AA42" s="8">
        <v>0</v>
      </c>
      <c r="AB42" s="8">
        <v>16</v>
      </c>
      <c r="AC42" s="8">
        <f t="shared" si="0"/>
        <v>317</v>
      </c>
      <c r="AD42" s="2"/>
    </row>
    <row r="43" spans="1:30" x14ac:dyDescent="0.3">
      <c r="A43" s="14">
        <v>42</v>
      </c>
      <c r="B43" s="15">
        <v>11</v>
      </c>
      <c r="C43" s="30">
        <v>57</v>
      </c>
      <c r="D43" s="8" t="s">
        <v>678</v>
      </c>
      <c r="E43" s="8" t="s">
        <v>678</v>
      </c>
      <c r="F43" s="31">
        <v>400</v>
      </c>
      <c r="G43" s="15" t="s">
        <v>73</v>
      </c>
      <c r="H43" s="8" t="s">
        <v>20</v>
      </c>
      <c r="I43" s="32">
        <v>704</v>
      </c>
      <c r="J43" s="8">
        <v>50</v>
      </c>
      <c r="K43" s="8">
        <v>82</v>
      </c>
      <c r="L43" s="8">
        <v>19</v>
      </c>
      <c r="M43" s="8">
        <v>17</v>
      </c>
      <c r="N43" s="8">
        <v>14</v>
      </c>
      <c r="O43" s="8">
        <v>94</v>
      </c>
      <c r="P43" s="8">
        <v>1</v>
      </c>
      <c r="Q43" s="8">
        <v>33</v>
      </c>
      <c r="R43" s="8">
        <v>2</v>
      </c>
      <c r="S43" s="8">
        <v>0</v>
      </c>
      <c r="T43" s="8">
        <v>7</v>
      </c>
      <c r="U43" s="8">
        <v>3</v>
      </c>
      <c r="V43" s="33">
        <v>5</v>
      </c>
      <c r="W43" s="33">
        <v>0</v>
      </c>
      <c r="X43" s="33">
        <v>0</v>
      </c>
      <c r="Y43" s="8">
        <v>77</v>
      </c>
      <c r="Z43" s="8">
        <v>0</v>
      </c>
      <c r="AA43" s="8">
        <v>0</v>
      </c>
      <c r="AB43" s="8">
        <v>19</v>
      </c>
      <c r="AC43" s="8">
        <f t="shared" si="0"/>
        <v>423</v>
      </c>
      <c r="AD43" s="2"/>
    </row>
    <row r="44" spans="1:30" x14ac:dyDescent="0.3">
      <c r="A44" s="14">
        <v>43</v>
      </c>
      <c r="B44" s="15">
        <v>11</v>
      </c>
      <c r="C44" s="30">
        <v>57</v>
      </c>
      <c r="D44" s="8" t="s">
        <v>678</v>
      </c>
      <c r="E44" s="8" t="s">
        <v>678</v>
      </c>
      <c r="F44" s="31">
        <v>400</v>
      </c>
      <c r="G44" s="15" t="s">
        <v>73</v>
      </c>
      <c r="H44" s="8" t="s">
        <v>22</v>
      </c>
      <c r="I44" s="32">
        <v>704</v>
      </c>
      <c r="J44" s="8">
        <v>58</v>
      </c>
      <c r="K44" s="8">
        <v>62</v>
      </c>
      <c r="L44" s="8">
        <v>13</v>
      </c>
      <c r="M44" s="8">
        <v>13</v>
      </c>
      <c r="N44" s="8">
        <v>4</v>
      </c>
      <c r="O44" s="8">
        <v>2</v>
      </c>
      <c r="P44" s="8">
        <v>3</v>
      </c>
      <c r="Q44" s="8">
        <v>15</v>
      </c>
      <c r="R44" s="8">
        <v>1</v>
      </c>
      <c r="S44" s="8">
        <v>50</v>
      </c>
      <c r="T44" s="8">
        <v>5</v>
      </c>
      <c r="U44" s="8">
        <v>4</v>
      </c>
      <c r="V44" s="33">
        <v>4</v>
      </c>
      <c r="W44" s="33">
        <v>0</v>
      </c>
      <c r="X44" s="33">
        <v>0</v>
      </c>
      <c r="Y44" s="8">
        <v>86</v>
      </c>
      <c r="Z44" s="8">
        <v>0</v>
      </c>
      <c r="AA44" s="8">
        <v>1</v>
      </c>
      <c r="AB44" s="8">
        <v>23</v>
      </c>
      <c r="AC44" s="8">
        <f t="shared" si="0"/>
        <v>344</v>
      </c>
      <c r="AD44" s="2"/>
    </row>
    <row r="45" spans="1:30" x14ac:dyDescent="0.3">
      <c r="A45" s="14">
        <v>44</v>
      </c>
      <c r="B45" s="15">
        <v>11</v>
      </c>
      <c r="C45" s="30">
        <v>57</v>
      </c>
      <c r="D45" s="8" t="s">
        <v>678</v>
      </c>
      <c r="E45" s="8" t="s">
        <v>678</v>
      </c>
      <c r="F45" s="31">
        <v>401</v>
      </c>
      <c r="G45" s="15" t="s">
        <v>73</v>
      </c>
      <c r="H45" s="8" t="s">
        <v>19</v>
      </c>
      <c r="I45" s="32">
        <v>513</v>
      </c>
      <c r="J45" s="8">
        <v>51</v>
      </c>
      <c r="K45" s="8">
        <v>66</v>
      </c>
      <c r="L45" s="8">
        <v>6</v>
      </c>
      <c r="M45" s="8">
        <v>5</v>
      </c>
      <c r="N45" s="8">
        <v>2</v>
      </c>
      <c r="O45" s="8">
        <v>12</v>
      </c>
      <c r="P45" s="8">
        <v>1</v>
      </c>
      <c r="Q45" s="8">
        <v>4</v>
      </c>
      <c r="R45" s="8">
        <v>2</v>
      </c>
      <c r="S45" s="8">
        <v>63</v>
      </c>
      <c r="T45" s="8">
        <v>1</v>
      </c>
      <c r="U45" s="8">
        <v>2</v>
      </c>
      <c r="V45" s="33">
        <v>4</v>
      </c>
      <c r="W45" s="33">
        <v>0</v>
      </c>
      <c r="X45" s="33">
        <v>0</v>
      </c>
      <c r="Y45" s="8">
        <v>49</v>
      </c>
      <c r="Z45" s="8">
        <v>0</v>
      </c>
      <c r="AA45" s="8">
        <v>0</v>
      </c>
      <c r="AB45" s="8">
        <v>6</v>
      </c>
      <c r="AC45" s="8">
        <f t="shared" si="0"/>
        <v>274</v>
      </c>
      <c r="AD45" s="2"/>
    </row>
    <row r="46" spans="1:30" x14ac:dyDescent="0.3">
      <c r="A46" s="14">
        <v>45</v>
      </c>
      <c r="B46" s="15">
        <v>11</v>
      </c>
      <c r="C46" s="30">
        <v>57</v>
      </c>
      <c r="D46" s="8" t="s">
        <v>678</v>
      </c>
      <c r="E46" s="8" t="s">
        <v>678</v>
      </c>
      <c r="F46" s="248">
        <v>401</v>
      </c>
      <c r="G46" s="15" t="s">
        <v>73</v>
      </c>
      <c r="H46" s="10" t="s">
        <v>20</v>
      </c>
      <c r="I46" s="10">
        <v>512</v>
      </c>
      <c r="J46" s="8">
        <v>58</v>
      </c>
      <c r="K46" s="8">
        <v>68</v>
      </c>
      <c r="L46" s="8">
        <v>9</v>
      </c>
      <c r="M46" s="8">
        <v>3</v>
      </c>
      <c r="N46" s="8">
        <v>7</v>
      </c>
      <c r="O46" s="8">
        <v>5</v>
      </c>
      <c r="P46" s="8">
        <v>0</v>
      </c>
      <c r="Q46" s="8">
        <v>3</v>
      </c>
      <c r="R46" s="8">
        <v>2</v>
      </c>
      <c r="S46" s="8">
        <v>51</v>
      </c>
      <c r="T46" s="8">
        <v>3</v>
      </c>
      <c r="U46" s="8">
        <v>3</v>
      </c>
      <c r="V46" s="33">
        <v>2</v>
      </c>
      <c r="W46" s="33">
        <v>0</v>
      </c>
      <c r="X46" s="33">
        <v>0</v>
      </c>
      <c r="Y46" s="8">
        <v>52</v>
      </c>
      <c r="Z46" s="8">
        <v>0</v>
      </c>
      <c r="AA46" s="8">
        <v>0</v>
      </c>
      <c r="AB46" s="8">
        <v>6</v>
      </c>
      <c r="AC46" s="8">
        <f t="shared" si="0"/>
        <v>272</v>
      </c>
      <c r="AD46" s="2"/>
    </row>
    <row r="47" spans="1:30" x14ac:dyDescent="0.3">
      <c r="A47" s="14">
        <v>46</v>
      </c>
      <c r="B47" s="15">
        <v>11</v>
      </c>
      <c r="C47" s="30">
        <v>57</v>
      </c>
      <c r="D47" s="8" t="s">
        <v>678</v>
      </c>
      <c r="E47" s="8" t="s">
        <v>678</v>
      </c>
      <c r="F47" s="248">
        <v>402</v>
      </c>
      <c r="G47" s="15" t="s">
        <v>73</v>
      </c>
      <c r="H47" s="10" t="s">
        <v>19</v>
      </c>
      <c r="I47" s="10">
        <v>477</v>
      </c>
      <c r="J47" s="8">
        <v>78</v>
      </c>
      <c r="K47" s="8">
        <v>44</v>
      </c>
      <c r="L47" s="8">
        <v>6</v>
      </c>
      <c r="M47" s="8">
        <v>5</v>
      </c>
      <c r="N47" s="8">
        <v>3</v>
      </c>
      <c r="O47" s="8">
        <v>17</v>
      </c>
      <c r="P47" s="8">
        <v>1</v>
      </c>
      <c r="Q47" s="8">
        <v>5</v>
      </c>
      <c r="R47" s="8">
        <v>3</v>
      </c>
      <c r="S47" s="8">
        <v>33</v>
      </c>
      <c r="T47" s="8">
        <v>5</v>
      </c>
      <c r="U47" s="8">
        <v>1</v>
      </c>
      <c r="V47" s="33">
        <v>3</v>
      </c>
      <c r="W47" s="33">
        <v>0</v>
      </c>
      <c r="X47" s="33">
        <v>0</v>
      </c>
      <c r="Y47" s="8">
        <v>36</v>
      </c>
      <c r="Z47" s="8">
        <v>0</v>
      </c>
      <c r="AA47" s="8">
        <v>0</v>
      </c>
      <c r="AB47" s="8">
        <v>9</v>
      </c>
      <c r="AC47" s="8">
        <f t="shared" si="0"/>
        <v>249</v>
      </c>
      <c r="AD47" s="2"/>
    </row>
    <row r="48" spans="1:30" x14ac:dyDescent="0.3">
      <c r="A48" s="14">
        <v>47</v>
      </c>
      <c r="B48" s="15">
        <v>11</v>
      </c>
      <c r="C48" s="30">
        <v>57</v>
      </c>
      <c r="D48" s="8" t="s">
        <v>678</v>
      </c>
      <c r="E48" s="8" t="s">
        <v>678</v>
      </c>
      <c r="F48" s="248">
        <v>402</v>
      </c>
      <c r="G48" s="15" t="s">
        <v>73</v>
      </c>
      <c r="H48" s="10" t="s">
        <v>20</v>
      </c>
      <c r="I48" s="10">
        <v>477</v>
      </c>
      <c r="J48" s="8">
        <v>84</v>
      </c>
      <c r="K48" s="8">
        <v>52</v>
      </c>
      <c r="L48" s="8">
        <v>8</v>
      </c>
      <c r="M48" s="8">
        <v>8</v>
      </c>
      <c r="N48" s="8">
        <v>6</v>
      </c>
      <c r="O48" s="8">
        <v>5</v>
      </c>
      <c r="P48" s="8">
        <v>0</v>
      </c>
      <c r="Q48" s="8">
        <v>6</v>
      </c>
      <c r="R48" s="8">
        <v>4</v>
      </c>
      <c r="S48" s="8">
        <v>38</v>
      </c>
      <c r="T48" s="8">
        <v>1</v>
      </c>
      <c r="U48" s="8">
        <v>4</v>
      </c>
      <c r="V48" s="33">
        <v>4</v>
      </c>
      <c r="W48" s="33">
        <v>0</v>
      </c>
      <c r="X48" s="33">
        <v>0</v>
      </c>
      <c r="Y48" s="8">
        <v>33</v>
      </c>
      <c r="Z48" s="8">
        <v>0</v>
      </c>
      <c r="AA48" s="8">
        <v>0</v>
      </c>
      <c r="AB48" s="8">
        <v>12</v>
      </c>
      <c r="AC48" s="8">
        <f t="shared" si="0"/>
        <v>265</v>
      </c>
      <c r="AD48" s="2"/>
    </row>
    <row r="49" spans="1:30" x14ac:dyDescent="0.3">
      <c r="A49" s="14">
        <v>48</v>
      </c>
      <c r="B49" s="15">
        <v>11</v>
      </c>
      <c r="C49" s="30">
        <v>57</v>
      </c>
      <c r="D49" s="8" t="s">
        <v>678</v>
      </c>
      <c r="E49" s="8" t="s">
        <v>678</v>
      </c>
      <c r="F49" s="246">
        <v>402</v>
      </c>
      <c r="G49" s="247" t="s">
        <v>73</v>
      </c>
      <c r="H49" s="196" t="s">
        <v>27</v>
      </c>
      <c r="I49" s="10"/>
      <c r="J49" s="10">
        <v>22</v>
      </c>
      <c r="K49" s="10">
        <v>14</v>
      </c>
      <c r="L49" s="10">
        <v>4</v>
      </c>
      <c r="M49" s="10">
        <v>1</v>
      </c>
      <c r="N49" s="10">
        <v>0</v>
      </c>
      <c r="O49" s="10">
        <v>4</v>
      </c>
      <c r="P49" s="10">
        <v>2</v>
      </c>
      <c r="Q49" s="10">
        <v>7</v>
      </c>
      <c r="R49" s="10">
        <v>1</v>
      </c>
      <c r="S49" s="10">
        <v>21</v>
      </c>
      <c r="T49" s="10">
        <v>0</v>
      </c>
      <c r="U49" s="10">
        <v>0</v>
      </c>
      <c r="V49" s="33">
        <v>1</v>
      </c>
      <c r="W49" s="33">
        <v>0</v>
      </c>
      <c r="X49" s="33">
        <v>0</v>
      </c>
      <c r="Y49" s="8">
        <v>16</v>
      </c>
      <c r="Z49" s="8">
        <v>0</v>
      </c>
      <c r="AA49" s="8">
        <v>1</v>
      </c>
      <c r="AB49" s="8">
        <v>4</v>
      </c>
      <c r="AC49" s="8">
        <f t="shared" si="0"/>
        <v>98</v>
      </c>
      <c r="AD49" s="2"/>
    </row>
    <row r="50" spans="1:30" x14ac:dyDescent="0.3">
      <c r="A50" s="14">
        <v>49</v>
      </c>
      <c r="B50" s="15">
        <v>11</v>
      </c>
      <c r="C50" s="30">
        <v>57</v>
      </c>
      <c r="D50" s="8" t="s">
        <v>678</v>
      </c>
      <c r="E50" s="8" t="s">
        <v>678</v>
      </c>
      <c r="F50" s="248">
        <v>403</v>
      </c>
      <c r="G50" s="15" t="s">
        <v>73</v>
      </c>
      <c r="H50" s="10" t="s">
        <v>19</v>
      </c>
      <c r="I50" s="10">
        <v>631</v>
      </c>
      <c r="J50" s="8">
        <v>62</v>
      </c>
      <c r="K50" s="8">
        <v>62</v>
      </c>
      <c r="L50" s="8">
        <v>7</v>
      </c>
      <c r="M50" s="8">
        <v>3</v>
      </c>
      <c r="N50" s="8">
        <v>10</v>
      </c>
      <c r="O50" s="8">
        <v>60</v>
      </c>
      <c r="P50" s="8">
        <v>0</v>
      </c>
      <c r="Q50" s="8">
        <v>4</v>
      </c>
      <c r="R50" s="8">
        <v>0</v>
      </c>
      <c r="S50" s="8">
        <v>47</v>
      </c>
      <c r="T50" s="8">
        <v>4</v>
      </c>
      <c r="U50" s="8">
        <v>5</v>
      </c>
      <c r="V50" s="33">
        <v>5</v>
      </c>
      <c r="W50" s="33">
        <v>0</v>
      </c>
      <c r="X50" s="33">
        <v>0</v>
      </c>
      <c r="Y50" s="8">
        <v>59</v>
      </c>
      <c r="Z50" s="8">
        <v>0</v>
      </c>
      <c r="AA50" s="8">
        <v>0</v>
      </c>
      <c r="AB50" s="8">
        <v>21</v>
      </c>
      <c r="AC50" s="8">
        <f t="shared" si="0"/>
        <v>349</v>
      </c>
      <c r="AD50" s="2"/>
    </row>
    <row r="51" spans="1:30" x14ac:dyDescent="0.3">
      <c r="A51" s="14">
        <v>50</v>
      </c>
      <c r="B51" s="15">
        <v>11</v>
      </c>
      <c r="C51" s="30">
        <v>57</v>
      </c>
      <c r="D51" s="8" t="s">
        <v>678</v>
      </c>
      <c r="E51" s="8" t="s">
        <v>678</v>
      </c>
      <c r="F51" s="248">
        <v>403</v>
      </c>
      <c r="G51" s="15" t="s">
        <v>73</v>
      </c>
      <c r="H51" s="10" t="s">
        <v>20</v>
      </c>
      <c r="I51" s="10">
        <v>630</v>
      </c>
      <c r="J51" s="8">
        <v>99</v>
      </c>
      <c r="K51" s="8">
        <v>75</v>
      </c>
      <c r="L51" s="8">
        <v>3</v>
      </c>
      <c r="M51" s="8">
        <v>1</v>
      </c>
      <c r="N51" s="8">
        <v>5</v>
      </c>
      <c r="O51" s="8">
        <v>43</v>
      </c>
      <c r="P51" s="8">
        <v>4</v>
      </c>
      <c r="Q51" s="8">
        <v>6</v>
      </c>
      <c r="R51" s="8">
        <v>1</v>
      </c>
      <c r="S51" s="8">
        <v>74</v>
      </c>
      <c r="T51" s="8">
        <v>1</v>
      </c>
      <c r="U51" s="8">
        <v>2</v>
      </c>
      <c r="V51" s="33">
        <v>1</v>
      </c>
      <c r="W51" s="33">
        <v>0</v>
      </c>
      <c r="X51" s="33">
        <v>0</v>
      </c>
      <c r="Y51" s="8">
        <v>46</v>
      </c>
      <c r="Z51" s="8">
        <v>0</v>
      </c>
      <c r="AA51" s="8">
        <v>0</v>
      </c>
      <c r="AB51" s="8">
        <v>11</v>
      </c>
      <c r="AC51" s="8">
        <f t="shared" si="0"/>
        <v>372</v>
      </c>
      <c r="AD51" s="2"/>
    </row>
    <row r="52" spans="1:30" x14ac:dyDescent="0.3">
      <c r="A52" s="14">
        <v>51</v>
      </c>
      <c r="B52" s="15">
        <v>11</v>
      </c>
      <c r="C52" s="30">
        <v>57</v>
      </c>
      <c r="D52" s="8" t="s">
        <v>678</v>
      </c>
      <c r="E52" s="8" t="s">
        <v>678</v>
      </c>
      <c r="F52" s="248">
        <v>404</v>
      </c>
      <c r="G52" s="15" t="s">
        <v>73</v>
      </c>
      <c r="H52" s="10" t="s">
        <v>19</v>
      </c>
      <c r="I52" s="10">
        <v>533</v>
      </c>
      <c r="J52" s="8">
        <v>63</v>
      </c>
      <c r="K52" s="8">
        <v>86</v>
      </c>
      <c r="L52" s="8">
        <v>15</v>
      </c>
      <c r="M52" s="8">
        <v>5</v>
      </c>
      <c r="N52" s="8">
        <v>5</v>
      </c>
      <c r="O52" s="8">
        <v>25</v>
      </c>
      <c r="P52" s="8">
        <v>1</v>
      </c>
      <c r="Q52" s="8">
        <v>4</v>
      </c>
      <c r="R52" s="8">
        <v>0</v>
      </c>
      <c r="S52" s="8">
        <v>40</v>
      </c>
      <c r="T52" s="8">
        <v>2</v>
      </c>
      <c r="U52" s="8">
        <v>2</v>
      </c>
      <c r="V52" s="33">
        <v>4</v>
      </c>
      <c r="W52" s="33">
        <v>0</v>
      </c>
      <c r="X52" s="33">
        <v>0</v>
      </c>
      <c r="Y52" s="8">
        <v>59</v>
      </c>
      <c r="Z52" s="8">
        <v>0</v>
      </c>
      <c r="AA52" s="8">
        <v>0</v>
      </c>
      <c r="AB52" s="8">
        <v>16</v>
      </c>
      <c r="AC52" s="8">
        <f t="shared" si="0"/>
        <v>327</v>
      </c>
      <c r="AD52" s="2"/>
    </row>
    <row r="53" spans="1:30" x14ac:dyDescent="0.3">
      <c r="A53" s="14">
        <v>52</v>
      </c>
      <c r="B53" s="15">
        <v>11</v>
      </c>
      <c r="C53" s="30">
        <v>57</v>
      </c>
      <c r="D53" s="8" t="s">
        <v>678</v>
      </c>
      <c r="E53" s="8" t="s">
        <v>678</v>
      </c>
      <c r="F53" s="248">
        <v>404</v>
      </c>
      <c r="G53" s="15" t="s">
        <v>73</v>
      </c>
      <c r="H53" s="10" t="s">
        <v>20</v>
      </c>
      <c r="I53" s="10">
        <v>532</v>
      </c>
      <c r="J53" s="10">
        <v>70</v>
      </c>
      <c r="K53" s="10">
        <v>61</v>
      </c>
      <c r="L53" s="10">
        <v>15</v>
      </c>
      <c r="M53" s="10">
        <v>0</v>
      </c>
      <c r="N53" s="10">
        <v>10</v>
      </c>
      <c r="O53" s="10">
        <v>17</v>
      </c>
      <c r="P53" s="10">
        <v>0</v>
      </c>
      <c r="Q53" s="10">
        <v>2</v>
      </c>
      <c r="R53" s="10">
        <v>0</v>
      </c>
      <c r="S53" s="10">
        <v>50</v>
      </c>
      <c r="T53" s="10">
        <v>1</v>
      </c>
      <c r="U53" s="10">
        <v>3</v>
      </c>
      <c r="V53" s="33">
        <v>3</v>
      </c>
      <c r="W53" s="33">
        <v>0</v>
      </c>
      <c r="X53" s="33">
        <v>0</v>
      </c>
      <c r="Y53" s="8">
        <v>48</v>
      </c>
      <c r="Z53" s="8">
        <v>0</v>
      </c>
      <c r="AA53" s="8">
        <v>0</v>
      </c>
      <c r="AB53" s="8">
        <v>12</v>
      </c>
      <c r="AC53" s="8">
        <f t="shared" si="0"/>
        <v>292</v>
      </c>
      <c r="AD53" s="2"/>
    </row>
    <row r="54" spans="1:30" x14ac:dyDescent="0.3">
      <c r="A54" s="14">
        <v>53</v>
      </c>
      <c r="B54" s="15">
        <v>11</v>
      </c>
      <c r="C54" s="30">
        <v>57</v>
      </c>
      <c r="D54" s="8" t="s">
        <v>678</v>
      </c>
      <c r="E54" s="8" t="s">
        <v>678</v>
      </c>
      <c r="F54" s="248">
        <v>405</v>
      </c>
      <c r="G54" s="15" t="s">
        <v>73</v>
      </c>
      <c r="H54" s="10" t="s">
        <v>19</v>
      </c>
      <c r="I54" s="10">
        <v>479</v>
      </c>
      <c r="J54" s="8">
        <v>89</v>
      </c>
      <c r="K54" s="8">
        <v>46</v>
      </c>
      <c r="L54" s="8">
        <v>4</v>
      </c>
      <c r="M54" s="8">
        <v>2</v>
      </c>
      <c r="N54" s="8">
        <v>6</v>
      </c>
      <c r="O54" s="8">
        <v>7</v>
      </c>
      <c r="P54" s="8">
        <v>3</v>
      </c>
      <c r="Q54" s="8">
        <v>0</v>
      </c>
      <c r="R54" s="8">
        <v>5</v>
      </c>
      <c r="S54" s="8">
        <v>46</v>
      </c>
      <c r="T54" s="8">
        <v>8</v>
      </c>
      <c r="U54" s="8">
        <v>0</v>
      </c>
      <c r="V54" s="33">
        <v>2</v>
      </c>
      <c r="W54" s="33">
        <v>0</v>
      </c>
      <c r="X54" s="33">
        <v>0</v>
      </c>
      <c r="Y54" s="8">
        <v>24</v>
      </c>
      <c r="Z54" s="8">
        <v>0</v>
      </c>
      <c r="AA54" s="8">
        <v>2</v>
      </c>
      <c r="AB54" s="8">
        <v>5</v>
      </c>
      <c r="AC54" s="8">
        <f t="shared" si="0"/>
        <v>249</v>
      </c>
      <c r="AD54" s="2"/>
    </row>
    <row r="55" spans="1:30" x14ac:dyDescent="0.3">
      <c r="A55" s="14">
        <v>54</v>
      </c>
      <c r="B55" s="15">
        <v>11</v>
      </c>
      <c r="C55" s="30">
        <v>57</v>
      </c>
      <c r="D55" s="8" t="s">
        <v>678</v>
      </c>
      <c r="E55" s="8" t="s">
        <v>678</v>
      </c>
      <c r="F55" s="248">
        <v>405</v>
      </c>
      <c r="G55" s="15" t="s">
        <v>73</v>
      </c>
      <c r="H55" s="10" t="s">
        <v>20</v>
      </c>
      <c r="I55" s="10">
        <v>479</v>
      </c>
      <c r="J55" s="10">
        <v>66</v>
      </c>
      <c r="K55" s="10">
        <v>49</v>
      </c>
      <c r="L55" s="10">
        <v>7</v>
      </c>
      <c r="M55" s="10">
        <v>4</v>
      </c>
      <c r="N55" s="10">
        <v>4</v>
      </c>
      <c r="O55" s="10">
        <v>9</v>
      </c>
      <c r="P55" s="10">
        <v>3</v>
      </c>
      <c r="Q55" s="10">
        <v>5</v>
      </c>
      <c r="R55" s="10">
        <v>2</v>
      </c>
      <c r="S55" s="10">
        <v>55</v>
      </c>
      <c r="T55" s="10">
        <v>1</v>
      </c>
      <c r="U55" s="10">
        <v>1</v>
      </c>
      <c r="V55" s="33">
        <v>3</v>
      </c>
      <c r="W55" s="33">
        <v>0</v>
      </c>
      <c r="X55" s="33">
        <v>0</v>
      </c>
      <c r="Y55" s="8">
        <v>28</v>
      </c>
      <c r="Z55" s="8">
        <v>0</v>
      </c>
      <c r="AA55" s="8">
        <v>0</v>
      </c>
      <c r="AB55" s="8">
        <v>9</v>
      </c>
      <c r="AC55" s="8">
        <f t="shared" si="0"/>
        <v>246</v>
      </c>
      <c r="AD55" s="2"/>
    </row>
    <row r="56" spans="1:30" x14ac:dyDescent="0.3">
      <c r="A56" s="14">
        <v>55</v>
      </c>
      <c r="B56" s="15">
        <v>11</v>
      </c>
      <c r="C56" s="30">
        <v>57</v>
      </c>
      <c r="D56" s="8" t="s">
        <v>678</v>
      </c>
      <c r="E56" s="8" t="s">
        <v>678</v>
      </c>
      <c r="F56" s="248">
        <v>406</v>
      </c>
      <c r="G56" s="15" t="s">
        <v>73</v>
      </c>
      <c r="H56" s="10" t="s">
        <v>19</v>
      </c>
      <c r="I56" s="10">
        <v>648</v>
      </c>
      <c r="J56" s="8">
        <v>78</v>
      </c>
      <c r="K56" s="8">
        <v>71</v>
      </c>
      <c r="L56" s="8">
        <v>20</v>
      </c>
      <c r="M56" s="8">
        <v>6</v>
      </c>
      <c r="N56" s="8">
        <v>4</v>
      </c>
      <c r="O56" s="8">
        <v>9</v>
      </c>
      <c r="P56" s="8">
        <v>1</v>
      </c>
      <c r="Q56" s="8">
        <v>7</v>
      </c>
      <c r="R56" s="8">
        <v>6</v>
      </c>
      <c r="S56" s="8">
        <v>52</v>
      </c>
      <c r="T56" s="8">
        <v>3</v>
      </c>
      <c r="U56" s="8">
        <v>0</v>
      </c>
      <c r="V56" s="33">
        <v>4</v>
      </c>
      <c r="W56" s="33">
        <v>0</v>
      </c>
      <c r="X56" s="33">
        <v>0</v>
      </c>
      <c r="Y56" s="8">
        <v>78</v>
      </c>
      <c r="Z56" s="8">
        <v>0</v>
      </c>
      <c r="AA56" s="8">
        <v>0</v>
      </c>
      <c r="AB56" s="8">
        <v>21</v>
      </c>
      <c r="AC56" s="8">
        <f t="shared" si="0"/>
        <v>360</v>
      </c>
      <c r="AD56" s="2"/>
    </row>
    <row r="57" spans="1:30" x14ac:dyDescent="0.3">
      <c r="A57" s="14">
        <v>56</v>
      </c>
      <c r="B57" s="15">
        <v>11</v>
      </c>
      <c r="C57" s="30">
        <v>57</v>
      </c>
      <c r="D57" s="8" t="s">
        <v>678</v>
      </c>
      <c r="E57" s="8" t="s">
        <v>678</v>
      </c>
      <c r="F57" s="248">
        <v>406</v>
      </c>
      <c r="G57" s="15" t="s">
        <v>73</v>
      </c>
      <c r="H57" s="10" t="s">
        <v>20</v>
      </c>
      <c r="I57" s="10">
        <v>648</v>
      </c>
      <c r="J57" s="8">
        <v>66</v>
      </c>
      <c r="K57" s="8">
        <v>66</v>
      </c>
      <c r="L57" s="8">
        <v>16</v>
      </c>
      <c r="M57" s="8">
        <v>5</v>
      </c>
      <c r="N57" s="8">
        <v>7</v>
      </c>
      <c r="O57" s="8">
        <v>5</v>
      </c>
      <c r="P57" s="8">
        <v>0</v>
      </c>
      <c r="Q57" s="8">
        <v>7</v>
      </c>
      <c r="R57" s="8">
        <v>4</v>
      </c>
      <c r="S57" s="8">
        <v>71</v>
      </c>
      <c r="T57" s="8">
        <v>4</v>
      </c>
      <c r="U57" s="8">
        <v>0</v>
      </c>
      <c r="V57" s="33">
        <v>1</v>
      </c>
      <c r="W57" s="33">
        <v>0</v>
      </c>
      <c r="X57" s="33">
        <v>0</v>
      </c>
      <c r="Y57" s="8">
        <v>70</v>
      </c>
      <c r="Z57" s="8">
        <v>0</v>
      </c>
      <c r="AA57" s="8">
        <v>0</v>
      </c>
      <c r="AB57" s="8">
        <v>7</v>
      </c>
      <c r="AC57" s="8">
        <f t="shared" si="0"/>
        <v>329</v>
      </c>
      <c r="AD57" s="2"/>
    </row>
    <row r="58" spans="1:30" x14ac:dyDescent="0.3">
      <c r="A58" s="14">
        <v>57</v>
      </c>
      <c r="B58" s="15">
        <v>11</v>
      </c>
      <c r="C58" s="30">
        <v>57</v>
      </c>
      <c r="D58" s="8" t="s">
        <v>678</v>
      </c>
      <c r="E58" s="8" t="s">
        <v>678</v>
      </c>
      <c r="F58" s="248">
        <v>407</v>
      </c>
      <c r="G58" s="15" t="s">
        <v>73</v>
      </c>
      <c r="H58" s="10" t="s">
        <v>19</v>
      </c>
      <c r="I58" s="10">
        <v>671</v>
      </c>
      <c r="J58" s="10">
        <v>66</v>
      </c>
      <c r="K58" s="10">
        <v>108</v>
      </c>
      <c r="L58" s="10">
        <v>9</v>
      </c>
      <c r="M58" s="10">
        <v>4</v>
      </c>
      <c r="N58" s="10">
        <v>4</v>
      </c>
      <c r="O58" s="10">
        <v>14</v>
      </c>
      <c r="P58" s="10">
        <v>1</v>
      </c>
      <c r="Q58" s="10">
        <v>7</v>
      </c>
      <c r="R58" s="10">
        <v>3</v>
      </c>
      <c r="S58" s="10">
        <v>55</v>
      </c>
      <c r="T58" s="10">
        <v>0</v>
      </c>
      <c r="U58" s="10">
        <v>2</v>
      </c>
      <c r="V58" s="33">
        <v>3</v>
      </c>
      <c r="W58" s="33">
        <v>0</v>
      </c>
      <c r="X58" s="33">
        <v>0</v>
      </c>
      <c r="Y58" s="8">
        <v>38</v>
      </c>
      <c r="Z58" s="8">
        <v>0</v>
      </c>
      <c r="AA58" s="8">
        <v>0</v>
      </c>
      <c r="AB58" s="8">
        <v>15</v>
      </c>
      <c r="AC58" s="8">
        <f t="shared" si="0"/>
        <v>329</v>
      </c>
      <c r="AD58" s="2"/>
    </row>
    <row r="59" spans="1:30" x14ac:dyDescent="0.3">
      <c r="A59" s="14">
        <v>58</v>
      </c>
      <c r="B59" s="15">
        <v>11</v>
      </c>
      <c r="C59" s="30">
        <v>57</v>
      </c>
      <c r="D59" s="8" t="s">
        <v>678</v>
      </c>
      <c r="E59" s="8" t="s">
        <v>678</v>
      </c>
      <c r="F59" s="248">
        <v>407</v>
      </c>
      <c r="G59" s="15" t="s">
        <v>73</v>
      </c>
      <c r="H59" s="10" t="s">
        <v>20</v>
      </c>
      <c r="I59" s="10">
        <v>671</v>
      </c>
      <c r="J59" s="10">
        <v>58</v>
      </c>
      <c r="K59" s="10">
        <v>105</v>
      </c>
      <c r="L59" s="10">
        <v>10</v>
      </c>
      <c r="M59" s="10">
        <v>8</v>
      </c>
      <c r="N59" s="10">
        <v>6</v>
      </c>
      <c r="O59" s="10">
        <v>6</v>
      </c>
      <c r="P59" s="10">
        <v>0</v>
      </c>
      <c r="Q59" s="10">
        <v>11</v>
      </c>
      <c r="R59" s="10">
        <v>0</v>
      </c>
      <c r="S59" s="10">
        <v>48</v>
      </c>
      <c r="T59" s="10">
        <v>4</v>
      </c>
      <c r="U59" s="10">
        <v>6</v>
      </c>
      <c r="V59" s="33">
        <v>1</v>
      </c>
      <c r="W59" s="33">
        <v>0</v>
      </c>
      <c r="X59" s="33">
        <v>0</v>
      </c>
      <c r="Y59" s="8">
        <v>54</v>
      </c>
      <c r="Z59" s="8">
        <v>0</v>
      </c>
      <c r="AA59" s="8">
        <v>0</v>
      </c>
      <c r="AB59" s="8">
        <v>29</v>
      </c>
      <c r="AC59" s="8">
        <f t="shared" si="0"/>
        <v>346</v>
      </c>
      <c r="AD59" s="2"/>
    </row>
    <row r="60" spans="1:30" x14ac:dyDescent="0.3">
      <c r="A60" s="14">
        <v>59</v>
      </c>
      <c r="B60" s="15">
        <v>11</v>
      </c>
      <c r="C60" s="30">
        <v>57</v>
      </c>
      <c r="D60" s="8" t="s">
        <v>678</v>
      </c>
      <c r="E60" s="8" t="s">
        <v>678</v>
      </c>
      <c r="F60" s="248">
        <v>407</v>
      </c>
      <c r="G60" s="15" t="s">
        <v>73</v>
      </c>
      <c r="H60" s="10" t="s">
        <v>22</v>
      </c>
      <c r="I60" s="10">
        <v>671</v>
      </c>
      <c r="J60" s="8">
        <v>73</v>
      </c>
      <c r="K60" s="8">
        <v>101</v>
      </c>
      <c r="L60" s="8">
        <v>7</v>
      </c>
      <c r="M60" s="8">
        <v>4</v>
      </c>
      <c r="N60" s="8">
        <v>3</v>
      </c>
      <c r="O60" s="8">
        <v>9</v>
      </c>
      <c r="P60" s="8">
        <v>1</v>
      </c>
      <c r="Q60" s="8">
        <v>3</v>
      </c>
      <c r="R60" s="8">
        <v>1</v>
      </c>
      <c r="S60" s="8">
        <v>41</v>
      </c>
      <c r="T60" s="8">
        <v>2</v>
      </c>
      <c r="U60" s="8">
        <v>1</v>
      </c>
      <c r="V60" s="33">
        <v>0</v>
      </c>
      <c r="W60" s="33">
        <v>0</v>
      </c>
      <c r="X60" s="33">
        <v>0</v>
      </c>
      <c r="Y60" s="8">
        <v>34</v>
      </c>
      <c r="Z60" s="8">
        <v>0</v>
      </c>
      <c r="AA60" s="8">
        <v>0</v>
      </c>
      <c r="AB60" s="8">
        <v>10</v>
      </c>
      <c r="AC60" s="8">
        <f t="shared" si="0"/>
        <v>290</v>
      </c>
      <c r="AD60" s="2"/>
    </row>
    <row r="61" spans="1:30" x14ac:dyDescent="0.3">
      <c r="A61" s="14">
        <v>60</v>
      </c>
      <c r="B61" s="15">
        <v>11</v>
      </c>
      <c r="C61" s="30">
        <v>57</v>
      </c>
      <c r="D61" s="8" t="s">
        <v>678</v>
      </c>
      <c r="E61" s="8" t="s">
        <v>678</v>
      </c>
      <c r="F61" s="248">
        <v>408</v>
      </c>
      <c r="G61" s="15" t="s">
        <v>73</v>
      </c>
      <c r="H61" s="10" t="s">
        <v>19</v>
      </c>
      <c r="I61" s="10">
        <v>589</v>
      </c>
      <c r="J61" s="8">
        <v>36</v>
      </c>
      <c r="K61" s="8">
        <v>118</v>
      </c>
      <c r="L61" s="8">
        <v>16</v>
      </c>
      <c r="M61" s="8">
        <v>1</v>
      </c>
      <c r="N61" s="8">
        <v>8</v>
      </c>
      <c r="O61" s="8">
        <v>7</v>
      </c>
      <c r="P61" s="8">
        <v>4</v>
      </c>
      <c r="Q61" s="8">
        <v>12</v>
      </c>
      <c r="R61" s="8">
        <v>1</v>
      </c>
      <c r="S61" s="8">
        <v>42</v>
      </c>
      <c r="T61" s="8">
        <v>3</v>
      </c>
      <c r="U61" s="8">
        <v>1</v>
      </c>
      <c r="V61" s="33">
        <v>1</v>
      </c>
      <c r="W61" s="33">
        <v>0</v>
      </c>
      <c r="X61" s="33">
        <v>0</v>
      </c>
      <c r="Y61" s="8">
        <v>39</v>
      </c>
      <c r="Z61" s="8">
        <v>0</v>
      </c>
      <c r="AA61" s="8">
        <v>0</v>
      </c>
      <c r="AB61" s="8">
        <v>21</v>
      </c>
      <c r="AC61" s="8">
        <f t="shared" si="0"/>
        <v>310</v>
      </c>
      <c r="AD61" s="2"/>
    </row>
    <row r="62" spans="1:30" x14ac:dyDescent="0.3">
      <c r="A62" s="14">
        <v>61</v>
      </c>
      <c r="B62" s="15">
        <v>11</v>
      </c>
      <c r="C62" s="30">
        <v>57</v>
      </c>
      <c r="D62" s="8" t="s">
        <v>678</v>
      </c>
      <c r="E62" s="8" t="s">
        <v>678</v>
      </c>
      <c r="F62" s="248">
        <v>408</v>
      </c>
      <c r="G62" s="15" t="s">
        <v>73</v>
      </c>
      <c r="H62" s="10" t="s">
        <v>20</v>
      </c>
      <c r="I62" s="10">
        <v>589</v>
      </c>
      <c r="J62" s="8">
        <v>24</v>
      </c>
      <c r="K62" s="8">
        <v>123</v>
      </c>
      <c r="L62" s="8">
        <v>15</v>
      </c>
      <c r="M62" s="8">
        <v>4</v>
      </c>
      <c r="N62" s="8">
        <v>8</v>
      </c>
      <c r="O62" s="8">
        <v>8</v>
      </c>
      <c r="P62" s="8">
        <v>5</v>
      </c>
      <c r="Q62" s="8">
        <v>2</v>
      </c>
      <c r="R62" s="8">
        <v>2</v>
      </c>
      <c r="S62" s="8">
        <v>27</v>
      </c>
      <c r="T62" s="8">
        <v>1</v>
      </c>
      <c r="U62" s="8">
        <v>4</v>
      </c>
      <c r="V62" s="33">
        <v>4</v>
      </c>
      <c r="W62" s="33">
        <v>0</v>
      </c>
      <c r="X62" s="33">
        <v>0</v>
      </c>
      <c r="Y62" s="8">
        <v>62</v>
      </c>
      <c r="Z62" s="8">
        <v>0</v>
      </c>
      <c r="AA62" s="8">
        <v>0</v>
      </c>
      <c r="AB62" s="8">
        <v>18</v>
      </c>
      <c r="AC62" s="8">
        <f t="shared" si="0"/>
        <v>307</v>
      </c>
      <c r="AD62" s="2"/>
    </row>
    <row r="63" spans="1:30" x14ac:dyDescent="0.3">
      <c r="A63" s="14">
        <v>62</v>
      </c>
      <c r="B63" s="15">
        <v>11</v>
      </c>
      <c r="C63" s="30">
        <v>57</v>
      </c>
      <c r="D63" s="8" t="s">
        <v>678</v>
      </c>
      <c r="E63" s="8" t="s">
        <v>678</v>
      </c>
      <c r="F63" s="248">
        <v>408</v>
      </c>
      <c r="G63" s="15" t="s">
        <v>73</v>
      </c>
      <c r="H63" s="10" t="s">
        <v>22</v>
      </c>
      <c r="I63" s="10">
        <v>588</v>
      </c>
      <c r="J63" s="8">
        <v>45</v>
      </c>
      <c r="K63" s="8">
        <v>112</v>
      </c>
      <c r="L63" s="8">
        <v>10</v>
      </c>
      <c r="M63" s="8">
        <v>9</v>
      </c>
      <c r="N63" s="8">
        <v>7</v>
      </c>
      <c r="O63" s="8">
        <v>8</v>
      </c>
      <c r="P63" s="8">
        <v>1</v>
      </c>
      <c r="Q63" s="8">
        <v>10</v>
      </c>
      <c r="R63" s="8">
        <v>2</v>
      </c>
      <c r="S63" s="8">
        <v>14</v>
      </c>
      <c r="T63" s="8">
        <v>6</v>
      </c>
      <c r="U63" s="8">
        <v>3</v>
      </c>
      <c r="V63" s="33">
        <v>5</v>
      </c>
      <c r="W63" s="33">
        <v>0</v>
      </c>
      <c r="X63" s="33">
        <v>2</v>
      </c>
      <c r="Y63" s="8">
        <v>64</v>
      </c>
      <c r="Z63" s="8">
        <v>0</v>
      </c>
      <c r="AA63" s="8">
        <v>0</v>
      </c>
      <c r="AB63" s="8">
        <v>22</v>
      </c>
      <c r="AC63" s="8">
        <f t="shared" si="0"/>
        <v>320</v>
      </c>
      <c r="AD63" s="2"/>
    </row>
    <row r="64" spans="1:30" x14ac:dyDescent="0.3">
      <c r="A64" s="14">
        <v>63</v>
      </c>
      <c r="B64" s="15">
        <v>11</v>
      </c>
      <c r="C64" s="30">
        <v>57</v>
      </c>
      <c r="D64" s="8" t="s">
        <v>678</v>
      </c>
      <c r="E64" s="8" t="s">
        <v>678</v>
      </c>
      <c r="F64" s="248">
        <v>409</v>
      </c>
      <c r="G64" s="15" t="s">
        <v>73</v>
      </c>
      <c r="H64" s="10" t="s">
        <v>19</v>
      </c>
      <c r="I64" s="10">
        <v>651</v>
      </c>
      <c r="J64" s="10">
        <v>23</v>
      </c>
      <c r="K64" s="10">
        <v>44</v>
      </c>
      <c r="L64" s="10">
        <v>16</v>
      </c>
      <c r="M64" s="10">
        <v>2</v>
      </c>
      <c r="N64" s="10">
        <v>1</v>
      </c>
      <c r="O64" s="10">
        <v>0</v>
      </c>
      <c r="P64" s="10">
        <v>1</v>
      </c>
      <c r="Q64" s="10">
        <v>165</v>
      </c>
      <c r="R64" s="10">
        <v>2</v>
      </c>
      <c r="S64" s="10">
        <v>27</v>
      </c>
      <c r="T64" s="10">
        <v>4</v>
      </c>
      <c r="U64" s="10">
        <v>1</v>
      </c>
      <c r="V64" s="33">
        <v>2</v>
      </c>
      <c r="W64" s="33">
        <v>0</v>
      </c>
      <c r="X64" s="33">
        <v>0</v>
      </c>
      <c r="Y64" s="8">
        <v>56</v>
      </c>
      <c r="Z64" s="8">
        <v>0</v>
      </c>
      <c r="AA64" s="8">
        <v>0</v>
      </c>
      <c r="AB64" s="8">
        <v>39</v>
      </c>
      <c r="AC64" s="8">
        <f t="shared" si="0"/>
        <v>383</v>
      </c>
      <c r="AD64" s="2"/>
    </row>
    <row r="65" spans="1:30" x14ac:dyDescent="0.3">
      <c r="A65" s="14">
        <v>64</v>
      </c>
      <c r="B65" s="15">
        <v>11</v>
      </c>
      <c r="C65" s="30">
        <v>57</v>
      </c>
      <c r="D65" s="8" t="s">
        <v>678</v>
      </c>
      <c r="E65" s="8" t="s">
        <v>678</v>
      </c>
      <c r="F65" s="248">
        <v>409</v>
      </c>
      <c r="G65" s="15" t="s">
        <v>73</v>
      </c>
      <c r="H65" s="10" t="s">
        <v>20</v>
      </c>
      <c r="I65" s="10">
        <v>651</v>
      </c>
      <c r="J65" s="10">
        <v>29</v>
      </c>
      <c r="K65" s="10">
        <v>42</v>
      </c>
      <c r="L65" s="10">
        <v>15</v>
      </c>
      <c r="M65" s="10">
        <v>2</v>
      </c>
      <c r="N65" s="10">
        <v>4</v>
      </c>
      <c r="O65" s="10">
        <v>0</v>
      </c>
      <c r="P65" s="10">
        <v>1</v>
      </c>
      <c r="Q65" s="10">
        <v>196</v>
      </c>
      <c r="R65" s="10">
        <v>6</v>
      </c>
      <c r="S65" s="10">
        <v>22</v>
      </c>
      <c r="T65" s="10">
        <v>5</v>
      </c>
      <c r="U65" s="10">
        <v>0</v>
      </c>
      <c r="V65" s="33">
        <v>0</v>
      </c>
      <c r="W65" s="33">
        <v>0</v>
      </c>
      <c r="X65" s="33">
        <v>0</v>
      </c>
      <c r="Y65" s="8">
        <v>53</v>
      </c>
      <c r="Z65" s="8">
        <v>0</v>
      </c>
      <c r="AA65" s="8">
        <v>0</v>
      </c>
      <c r="AB65" s="8">
        <v>24</v>
      </c>
      <c r="AC65" s="8">
        <f t="shared" si="0"/>
        <v>399</v>
      </c>
      <c r="AD65" s="2"/>
    </row>
    <row r="66" spans="1:30" x14ac:dyDescent="0.3">
      <c r="A66" s="14">
        <v>65</v>
      </c>
      <c r="B66" s="15">
        <v>11</v>
      </c>
      <c r="C66" s="30">
        <v>57</v>
      </c>
      <c r="D66" s="8" t="s">
        <v>678</v>
      </c>
      <c r="E66" s="8" t="s">
        <v>678</v>
      </c>
      <c r="F66" s="248">
        <v>409</v>
      </c>
      <c r="G66" s="15" t="s">
        <v>73</v>
      </c>
      <c r="H66" s="10" t="s">
        <v>21</v>
      </c>
      <c r="I66" s="10">
        <v>361</v>
      </c>
      <c r="J66" s="10">
        <v>14</v>
      </c>
      <c r="K66" s="10">
        <v>82</v>
      </c>
      <c r="L66" s="10">
        <v>8</v>
      </c>
      <c r="M66" s="10">
        <v>1</v>
      </c>
      <c r="N66" s="10">
        <v>3</v>
      </c>
      <c r="O66" s="10">
        <v>0</v>
      </c>
      <c r="P66" s="10">
        <v>4</v>
      </c>
      <c r="Q66" s="10">
        <v>42</v>
      </c>
      <c r="R66" s="10">
        <v>2</v>
      </c>
      <c r="S66" s="10">
        <v>14</v>
      </c>
      <c r="T66" s="10">
        <v>1</v>
      </c>
      <c r="U66" s="10">
        <v>0</v>
      </c>
      <c r="V66" s="33">
        <v>0</v>
      </c>
      <c r="W66" s="33">
        <v>0</v>
      </c>
      <c r="X66" s="33">
        <v>0</v>
      </c>
      <c r="Y66" s="8">
        <v>17</v>
      </c>
      <c r="Z66" s="8">
        <v>0</v>
      </c>
      <c r="AA66" s="8">
        <v>0</v>
      </c>
      <c r="AB66" s="8">
        <v>15</v>
      </c>
      <c r="AC66" s="8">
        <f t="shared" ref="AC66:AC103" si="1">SUM(J66:AB66)</f>
        <v>203</v>
      </c>
      <c r="AD66" s="2"/>
    </row>
    <row r="67" spans="1:30" x14ac:dyDescent="0.3">
      <c r="A67" s="14">
        <v>66</v>
      </c>
      <c r="B67" s="15">
        <v>11</v>
      </c>
      <c r="C67" s="30">
        <v>57</v>
      </c>
      <c r="D67" s="10" t="s">
        <v>678</v>
      </c>
      <c r="E67" s="10" t="s">
        <v>679</v>
      </c>
      <c r="F67" s="248">
        <v>410</v>
      </c>
      <c r="G67" s="15" t="s">
        <v>73</v>
      </c>
      <c r="H67" s="10" t="s">
        <v>19</v>
      </c>
      <c r="I67" s="10">
        <v>617</v>
      </c>
      <c r="J67" s="8">
        <v>41</v>
      </c>
      <c r="K67" s="8">
        <v>79</v>
      </c>
      <c r="L67" s="8">
        <v>23</v>
      </c>
      <c r="M67" s="8">
        <v>3</v>
      </c>
      <c r="N67" s="8">
        <v>3</v>
      </c>
      <c r="O67" s="8">
        <v>1</v>
      </c>
      <c r="P67" s="8">
        <v>3</v>
      </c>
      <c r="Q67" s="8">
        <v>49</v>
      </c>
      <c r="R67" s="8">
        <v>2</v>
      </c>
      <c r="S67" s="8">
        <v>54</v>
      </c>
      <c r="T67" s="8">
        <v>6</v>
      </c>
      <c r="U67" s="8">
        <v>1</v>
      </c>
      <c r="V67" s="33">
        <v>4</v>
      </c>
      <c r="W67" s="33">
        <v>0</v>
      </c>
      <c r="X67" s="33">
        <v>0</v>
      </c>
      <c r="Y67" s="8">
        <v>51</v>
      </c>
      <c r="Z67" s="8">
        <v>0</v>
      </c>
      <c r="AA67" s="8">
        <v>0</v>
      </c>
      <c r="AB67" s="8">
        <v>20</v>
      </c>
      <c r="AC67" s="8">
        <f t="shared" si="1"/>
        <v>340</v>
      </c>
      <c r="AD67" s="2"/>
    </row>
    <row r="68" spans="1:30" x14ac:dyDescent="0.3">
      <c r="A68" s="14">
        <v>67</v>
      </c>
      <c r="B68" s="15">
        <v>11</v>
      </c>
      <c r="C68" s="30">
        <v>57</v>
      </c>
      <c r="D68" s="10" t="s">
        <v>678</v>
      </c>
      <c r="E68" s="10" t="s">
        <v>679</v>
      </c>
      <c r="F68" s="248">
        <v>410</v>
      </c>
      <c r="G68" s="15" t="s">
        <v>73</v>
      </c>
      <c r="H68" s="10" t="s">
        <v>20</v>
      </c>
      <c r="I68" s="10">
        <v>616</v>
      </c>
      <c r="J68" s="8">
        <v>32</v>
      </c>
      <c r="K68" s="8">
        <v>44</v>
      </c>
      <c r="L68" s="8">
        <v>27</v>
      </c>
      <c r="M68" s="8">
        <v>3</v>
      </c>
      <c r="N68" s="8">
        <v>6</v>
      </c>
      <c r="O68" s="8">
        <v>1</v>
      </c>
      <c r="P68" s="8">
        <v>1</v>
      </c>
      <c r="Q68" s="8">
        <v>51</v>
      </c>
      <c r="R68" s="8">
        <v>6</v>
      </c>
      <c r="S68" s="8">
        <v>56</v>
      </c>
      <c r="T68" s="8">
        <v>8</v>
      </c>
      <c r="U68" s="8">
        <v>0</v>
      </c>
      <c r="V68" s="33">
        <v>5</v>
      </c>
      <c r="W68" s="33">
        <v>0</v>
      </c>
      <c r="X68" s="33">
        <v>0</v>
      </c>
      <c r="Y68" s="8">
        <v>62</v>
      </c>
      <c r="Z68" s="8">
        <v>0</v>
      </c>
      <c r="AA68" s="8">
        <v>0</v>
      </c>
      <c r="AB68" s="8">
        <v>26</v>
      </c>
      <c r="AC68" s="8">
        <f t="shared" si="1"/>
        <v>328</v>
      </c>
      <c r="AD68" s="2"/>
    </row>
    <row r="69" spans="1:30" x14ac:dyDescent="0.3">
      <c r="A69" s="14">
        <v>68</v>
      </c>
      <c r="B69" s="15">
        <v>11</v>
      </c>
      <c r="C69" s="30">
        <v>57</v>
      </c>
      <c r="D69" s="10" t="s">
        <v>678</v>
      </c>
      <c r="E69" s="10" t="s">
        <v>680</v>
      </c>
      <c r="F69" s="248">
        <v>411</v>
      </c>
      <c r="G69" s="15" t="s">
        <v>73</v>
      </c>
      <c r="H69" s="10" t="s">
        <v>19</v>
      </c>
      <c r="I69" s="10">
        <v>439</v>
      </c>
      <c r="J69" s="8">
        <v>27</v>
      </c>
      <c r="K69" s="8">
        <v>17</v>
      </c>
      <c r="L69" s="8">
        <v>9</v>
      </c>
      <c r="M69" s="8">
        <v>0</v>
      </c>
      <c r="N69" s="8">
        <v>3</v>
      </c>
      <c r="O69" s="8">
        <v>1</v>
      </c>
      <c r="P69" s="8">
        <v>0</v>
      </c>
      <c r="Q69" s="8">
        <v>41</v>
      </c>
      <c r="R69" s="8">
        <v>6</v>
      </c>
      <c r="S69" s="8">
        <v>33</v>
      </c>
      <c r="T69" s="8">
        <v>3</v>
      </c>
      <c r="U69" s="8">
        <v>0</v>
      </c>
      <c r="V69" s="33">
        <v>0</v>
      </c>
      <c r="W69" s="33">
        <v>0</v>
      </c>
      <c r="X69" s="33">
        <v>0</v>
      </c>
      <c r="Y69" s="8">
        <v>53</v>
      </c>
      <c r="Z69" s="8">
        <v>0</v>
      </c>
      <c r="AA69" s="8">
        <v>0</v>
      </c>
      <c r="AB69" s="8">
        <v>10</v>
      </c>
      <c r="AC69" s="8">
        <f t="shared" si="1"/>
        <v>203</v>
      </c>
      <c r="AD69" s="2"/>
    </row>
    <row r="70" spans="1:30" x14ac:dyDescent="0.3">
      <c r="A70" s="14">
        <v>69</v>
      </c>
      <c r="B70" s="15">
        <v>11</v>
      </c>
      <c r="C70" s="30">
        <v>57</v>
      </c>
      <c r="D70" s="10" t="s">
        <v>678</v>
      </c>
      <c r="E70" s="10" t="s">
        <v>680</v>
      </c>
      <c r="F70" s="248">
        <v>411</v>
      </c>
      <c r="G70" s="15" t="s">
        <v>73</v>
      </c>
      <c r="H70" s="10" t="s">
        <v>20</v>
      </c>
      <c r="I70" s="10">
        <v>439</v>
      </c>
      <c r="J70" s="8">
        <v>21</v>
      </c>
      <c r="K70" s="8">
        <v>16</v>
      </c>
      <c r="L70" s="8">
        <v>15</v>
      </c>
      <c r="M70" s="8">
        <v>3</v>
      </c>
      <c r="N70" s="8">
        <v>3</v>
      </c>
      <c r="O70" s="8">
        <v>1</v>
      </c>
      <c r="P70" s="8">
        <v>2</v>
      </c>
      <c r="Q70" s="8">
        <v>51</v>
      </c>
      <c r="R70" s="8">
        <v>2</v>
      </c>
      <c r="S70" s="8">
        <v>34</v>
      </c>
      <c r="T70" s="8">
        <v>2</v>
      </c>
      <c r="U70" s="8">
        <v>1</v>
      </c>
      <c r="V70" s="33">
        <v>0</v>
      </c>
      <c r="W70" s="33">
        <v>0</v>
      </c>
      <c r="X70" s="33">
        <v>0</v>
      </c>
      <c r="Y70" s="8">
        <v>50</v>
      </c>
      <c r="Z70" s="8">
        <v>0</v>
      </c>
      <c r="AA70" s="8">
        <v>0</v>
      </c>
      <c r="AB70" s="8">
        <v>16</v>
      </c>
      <c r="AC70" s="8">
        <f t="shared" si="1"/>
        <v>217</v>
      </c>
      <c r="AD70" s="2"/>
    </row>
    <row r="71" spans="1:30" x14ac:dyDescent="0.3">
      <c r="A71" s="14">
        <v>70</v>
      </c>
      <c r="B71" s="15">
        <v>11</v>
      </c>
      <c r="C71" s="30">
        <v>57</v>
      </c>
      <c r="D71" s="10" t="s">
        <v>678</v>
      </c>
      <c r="E71" s="10" t="s">
        <v>678</v>
      </c>
      <c r="F71" s="248">
        <v>412</v>
      </c>
      <c r="G71" s="15" t="s">
        <v>73</v>
      </c>
      <c r="H71" s="10" t="s">
        <v>19</v>
      </c>
      <c r="I71" s="10">
        <v>561</v>
      </c>
      <c r="J71" s="10">
        <v>60</v>
      </c>
      <c r="K71" s="10">
        <v>92</v>
      </c>
      <c r="L71" s="10">
        <v>10</v>
      </c>
      <c r="M71" s="10">
        <v>2</v>
      </c>
      <c r="N71" s="10">
        <v>3</v>
      </c>
      <c r="O71" s="10">
        <v>2</v>
      </c>
      <c r="P71" s="10">
        <v>1</v>
      </c>
      <c r="Q71" s="10">
        <v>8</v>
      </c>
      <c r="R71" s="10">
        <v>8</v>
      </c>
      <c r="S71" s="10">
        <v>39</v>
      </c>
      <c r="T71" s="10">
        <v>2</v>
      </c>
      <c r="U71" s="10">
        <v>2</v>
      </c>
      <c r="V71" s="33">
        <v>1</v>
      </c>
      <c r="W71" s="33">
        <v>0</v>
      </c>
      <c r="X71" s="33">
        <v>0</v>
      </c>
      <c r="Y71" s="8">
        <v>16</v>
      </c>
      <c r="Z71" s="8">
        <v>0</v>
      </c>
      <c r="AA71" s="8">
        <v>0</v>
      </c>
      <c r="AB71" s="8">
        <v>13</v>
      </c>
      <c r="AC71" s="8">
        <f t="shared" si="1"/>
        <v>259</v>
      </c>
      <c r="AD71" s="2"/>
    </row>
    <row r="72" spans="1:30" x14ac:dyDescent="0.3">
      <c r="A72" s="14">
        <v>71</v>
      </c>
      <c r="B72" s="15">
        <v>11</v>
      </c>
      <c r="C72" s="30">
        <v>57</v>
      </c>
      <c r="D72" s="10" t="s">
        <v>678</v>
      </c>
      <c r="E72" s="10" t="s">
        <v>678</v>
      </c>
      <c r="F72" s="248">
        <v>412</v>
      </c>
      <c r="G72" s="15" t="s">
        <v>73</v>
      </c>
      <c r="H72" s="10" t="s">
        <v>20</v>
      </c>
      <c r="I72" s="10">
        <v>561</v>
      </c>
      <c r="J72" s="10">
        <v>71</v>
      </c>
      <c r="K72" s="10">
        <v>104</v>
      </c>
      <c r="L72" s="10">
        <v>11</v>
      </c>
      <c r="M72" s="10">
        <v>6</v>
      </c>
      <c r="N72" s="10">
        <v>2</v>
      </c>
      <c r="O72" s="10">
        <v>4</v>
      </c>
      <c r="P72" s="10">
        <v>1</v>
      </c>
      <c r="Q72" s="10">
        <v>6</v>
      </c>
      <c r="R72" s="10">
        <v>5</v>
      </c>
      <c r="S72" s="10">
        <v>29</v>
      </c>
      <c r="T72" s="10">
        <v>2</v>
      </c>
      <c r="U72" s="10">
        <v>3</v>
      </c>
      <c r="V72" s="33">
        <v>2</v>
      </c>
      <c r="W72" s="33">
        <v>0</v>
      </c>
      <c r="X72" s="33">
        <v>0</v>
      </c>
      <c r="Y72" s="8">
        <v>32</v>
      </c>
      <c r="Z72" s="8">
        <v>0</v>
      </c>
      <c r="AA72" s="8">
        <v>0</v>
      </c>
      <c r="AB72" s="8">
        <v>12</v>
      </c>
      <c r="AC72" s="8">
        <f t="shared" si="1"/>
        <v>290</v>
      </c>
      <c r="AD72" s="2"/>
    </row>
    <row r="73" spans="1:30" x14ac:dyDescent="0.3">
      <c r="A73" s="14">
        <v>72</v>
      </c>
      <c r="B73" s="15">
        <v>11</v>
      </c>
      <c r="C73" s="30">
        <v>57</v>
      </c>
      <c r="D73" s="10" t="s">
        <v>678</v>
      </c>
      <c r="E73" s="10" t="s">
        <v>681</v>
      </c>
      <c r="F73" s="248">
        <v>413</v>
      </c>
      <c r="G73" s="15" t="s">
        <v>73</v>
      </c>
      <c r="H73" s="10" t="s">
        <v>19</v>
      </c>
      <c r="I73" s="10">
        <v>477</v>
      </c>
      <c r="J73" s="8">
        <v>29</v>
      </c>
      <c r="K73" s="8">
        <v>97</v>
      </c>
      <c r="L73" s="8">
        <v>4</v>
      </c>
      <c r="M73" s="8">
        <v>6</v>
      </c>
      <c r="N73" s="8">
        <v>1</v>
      </c>
      <c r="O73" s="8">
        <v>2</v>
      </c>
      <c r="P73" s="8">
        <v>21</v>
      </c>
      <c r="Q73" s="8">
        <v>47</v>
      </c>
      <c r="R73" s="8">
        <v>3</v>
      </c>
      <c r="S73" s="8">
        <v>28</v>
      </c>
      <c r="T73" s="8">
        <v>7</v>
      </c>
      <c r="U73" s="8">
        <v>1</v>
      </c>
      <c r="V73" s="33">
        <v>0</v>
      </c>
      <c r="W73" s="33">
        <v>0</v>
      </c>
      <c r="X73" s="33">
        <v>0</v>
      </c>
      <c r="Y73" s="8">
        <v>32</v>
      </c>
      <c r="Z73" s="8">
        <v>0</v>
      </c>
      <c r="AA73" s="8">
        <v>0</v>
      </c>
      <c r="AB73" s="8">
        <v>13</v>
      </c>
      <c r="AC73" s="8">
        <f t="shared" si="1"/>
        <v>291</v>
      </c>
      <c r="AD73" s="2"/>
    </row>
    <row r="74" spans="1:30" x14ac:dyDescent="0.3">
      <c r="A74" s="14">
        <v>73</v>
      </c>
      <c r="B74" s="15">
        <v>11</v>
      </c>
      <c r="C74" s="30">
        <v>57</v>
      </c>
      <c r="D74" s="10" t="s">
        <v>678</v>
      </c>
      <c r="E74" s="10" t="s">
        <v>678</v>
      </c>
      <c r="F74" s="248">
        <v>414</v>
      </c>
      <c r="G74" s="15" t="s">
        <v>73</v>
      </c>
      <c r="H74" s="10" t="s">
        <v>19</v>
      </c>
      <c r="I74" s="10">
        <v>414</v>
      </c>
      <c r="J74" s="10">
        <v>45</v>
      </c>
      <c r="K74" s="10">
        <v>33</v>
      </c>
      <c r="L74" s="10">
        <v>24</v>
      </c>
      <c r="M74" s="10">
        <v>6</v>
      </c>
      <c r="N74" s="10">
        <v>3</v>
      </c>
      <c r="O74" s="10">
        <v>1</v>
      </c>
      <c r="P74" s="10">
        <v>5</v>
      </c>
      <c r="Q74" s="10">
        <v>17</v>
      </c>
      <c r="R74" s="10">
        <v>2</v>
      </c>
      <c r="S74" s="10">
        <v>44</v>
      </c>
      <c r="T74" s="10">
        <v>1</v>
      </c>
      <c r="U74" s="10">
        <v>1</v>
      </c>
      <c r="V74" s="33">
        <v>1</v>
      </c>
      <c r="W74" s="33">
        <v>0</v>
      </c>
      <c r="X74" s="33">
        <v>0</v>
      </c>
      <c r="Y74" s="8">
        <v>8</v>
      </c>
      <c r="Z74" s="8">
        <v>0</v>
      </c>
      <c r="AA74" s="8">
        <v>0</v>
      </c>
      <c r="AB74" s="8">
        <v>18</v>
      </c>
      <c r="AC74" s="8">
        <f t="shared" si="1"/>
        <v>209</v>
      </c>
      <c r="AD74" s="2"/>
    </row>
    <row r="75" spans="1:30" x14ac:dyDescent="0.3">
      <c r="A75" s="14">
        <v>74</v>
      </c>
      <c r="B75" s="15">
        <v>11</v>
      </c>
      <c r="C75" s="30">
        <v>57</v>
      </c>
      <c r="D75" s="10" t="s">
        <v>678</v>
      </c>
      <c r="E75" s="10" t="s">
        <v>682</v>
      </c>
      <c r="F75" s="248">
        <v>414</v>
      </c>
      <c r="G75" s="15" t="s">
        <v>73</v>
      </c>
      <c r="H75" s="10" t="s">
        <v>20</v>
      </c>
      <c r="I75" s="10">
        <v>413</v>
      </c>
      <c r="J75" s="8">
        <v>46</v>
      </c>
      <c r="K75" s="8">
        <v>40</v>
      </c>
      <c r="L75" s="8">
        <v>26</v>
      </c>
      <c r="M75" s="8">
        <v>8</v>
      </c>
      <c r="N75" s="8">
        <v>1</v>
      </c>
      <c r="O75" s="8">
        <v>1</v>
      </c>
      <c r="P75" s="8">
        <v>1</v>
      </c>
      <c r="Q75" s="8">
        <v>17</v>
      </c>
      <c r="R75" s="8">
        <v>4</v>
      </c>
      <c r="S75" s="8">
        <v>40</v>
      </c>
      <c r="T75" s="8">
        <v>2</v>
      </c>
      <c r="U75" s="8">
        <v>0</v>
      </c>
      <c r="V75" s="33">
        <v>4</v>
      </c>
      <c r="W75" s="33">
        <v>0</v>
      </c>
      <c r="X75" s="33">
        <v>0</v>
      </c>
      <c r="Y75" s="8">
        <v>7</v>
      </c>
      <c r="Z75" s="8">
        <v>0</v>
      </c>
      <c r="AA75" s="8">
        <v>0</v>
      </c>
      <c r="AB75" s="8">
        <v>18</v>
      </c>
      <c r="AC75" s="8">
        <f t="shared" si="1"/>
        <v>215</v>
      </c>
      <c r="AD75" s="2"/>
    </row>
    <row r="76" spans="1:30" x14ac:dyDescent="0.3">
      <c r="A76" s="14">
        <v>75</v>
      </c>
      <c r="B76" s="15">
        <v>11</v>
      </c>
      <c r="C76" s="30">
        <v>57</v>
      </c>
      <c r="D76" s="10" t="s">
        <v>678</v>
      </c>
      <c r="E76" s="10" t="s">
        <v>678</v>
      </c>
      <c r="F76" s="248">
        <v>414</v>
      </c>
      <c r="G76" s="15" t="s">
        <v>73</v>
      </c>
      <c r="H76" s="10" t="s">
        <v>21</v>
      </c>
      <c r="I76" s="10">
        <v>132</v>
      </c>
      <c r="J76" s="10">
        <v>12</v>
      </c>
      <c r="K76" s="10">
        <v>44</v>
      </c>
      <c r="L76" s="10">
        <v>4</v>
      </c>
      <c r="M76" s="10">
        <v>3</v>
      </c>
      <c r="N76" s="10">
        <v>1</v>
      </c>
      <c r="O76" s="10">
        <v>0</v>
      </c>
      <c r="P76" s="10">
        <v>0</v>
      </c>
      <c r="Q76" s="10">
        <v>2</v>
      </c>
      <c r="R76" s="10">
        <v>0</v>
      </c>
      <c r="S76" s="10">
        <v>14</v>
      </c>
      <c r="T76" s="10">
        <v>0</v>
      </c>
      <c r="U76" s="10">
        <v>0</v>
      </c>
      <c r="V76" s="33">
        <v>0</v>
      </c>
      <c r="W76" s="33">
        <v>0</v>
      </c>
      <c r="X76" s="33">
        <v>0</v>
      </c>
      <c r="Y76" s="8">
        <v>0</v>
      </c>
      <c r="Z76" s="8">
        <v>0</v>
      </c>
      <c r="AA76" s="8">
        <v>0</v>
      </c>
      <c r="AB76" s="8">
        <v>0</v>
      </c>
      <c r="AC76" s="8">
        <f t="shared" si="1"/>
        <v>80</v>
      </c>
      <c r="AD76" s="2"/>
    </row>
    <row r="77" spans="1:30" x14ac:dyDescent="0.3">
      <c r="A77" s="14">
        <v>76</v>
      </c>
      <c r="B77" s="15">
        <v>11</v>
      </c>
      <c r="C77" s="30">
        <v>57</v>
      </c>
      <c r="D77" s="10" t="s">
        <v>678</v>
      </c>
      <c r="E77" s="10" t="s">
        <v>683</v>
      </c>
      <c r="F77" s="248">
        <v>415</v>
      </c>
      <c r="G77" s="15" t="s">
        <v>73</v>
      </c>
      <c r="H77" s="10" t="s">
        <v>19</v>
      </c>
      <c r="I77" s="10">
        <v>583</v>
      </c>
      <c r="J77" s="8">
        <v>79</v>
      </c>
      <c r="K77" s="8">
        <v>67</v>
      </c>
      <c r="L77" s="8">
        <v>7</v>
      </c>
      <c r="M77" s="8">
        <v>17</v>
      </c>
      <c r="N77" s="8">
        <v>2</v>
      </c>
      <c r="O77" s="8">
        <v>1</v>
      </c>
      <c r="P77" s="8">
        <v>3</v>
      </c>
      <c r="Q77" s="8">
        <v>35</v>
      </c>
      <c r="R77" s="8">
        <v>5</v>
      </c>
      <c r="S77" s="8">
        <v>51</v>
      </c>
      <c r="T77" s="8">
        <v>2</v>
      </c>
      <c r="U77" s="8">
        <v>1</v>
      </c>
      <c r="V77" s="33">
        <v>0</v>
      </c>
      <c r="W77" s="33">
        <v>0</v>
      </c>
      <c r="X77" s="33">
        <v>0</v>
      </c>
      <c r="Y77" s="8">
        <v>27</v>
      </c>
      <c r="Z77" s="8">
        <v>0</v>
      </c>
      <c r="AA77" s="8">
        <v>0</v>
      </c>
      <c r="AB77" s="8">
        <v>18</v>
      </c>
      <c r="AC77" s="8">
        <f t="shared" si="1"/>
        <v>315</v>
      </c>
      <c r="AD77" s="2"/>
    </row>
    <row r="78" spans="1:30" x14ac:dyDescent="0.3">
      <c r="A78" s="14">
        <v>77</v>
      </c>
      <c r="B78" s="15">
        <v>11</v>
      </c>
      <c r="C78" s="30">
        <v>57</v>
      </c>
      <c r="D78" s="10" t="s">
        <v>678</v>
      </c>
      <c r="E78" s="10" t="s">
        <v>683</v>
      </c>
      <c r="F78" s="248">
        <v>415</v>
      </c>
      <c r="G78" s="15" t="s">
        <v>73</v>
      </c>
      <c r="H78" s="10" t="s">
        <v>20</v>
      </c>
      <c r="I78" s="10">
        <v>583</v>
      </c>
      <c r="J78" s="8">
        <v>54</v>
      </c>
      <c r="K78" s="8">
        <v>78</v>
      </c>
      <c r="L78" s="8">
        <v>13</v>
      </c>
      <c r="M78" s="8">
        <v>15</v>
      </c>
      <c r="N78" s="8">
        <v>2</v>
      </c>
      <c r="O78" s="8">
        <v>2</v>
      </c>
      <c r="P78" s="8">
        <v>3</v>
      </c>
      <c r="Q78" s="8">
        <v>24</v>
      </c>
      <c r="R78" s="8">
        <v>6</v>
      </c>
      <c r="S78" s="8">
        <v>52</v>
      </c>
      <c r="T78" s="8">
        <v>2</v>
      </c>
      <c r="U78" s="8">
        <v>0</v>
      </c>
      <c r="V78" s="33">
        <v>4</v>
      </c>
      <c r="W78" s="33">
        <v>0</v>
      </c>
      <c r="X78" s="33">
        <v>0</v>
      </c>
      <c r="Y78" s="8">
        <v>26</v>
      </c>
      <c r="Z78" s="8">
        <v>0</v>
      </c>
      <c r="AA78" s="8">
        <v>0</v>
      </c>
      <c r="AB78" s="8">
        <v>21</v>
      </c>
      <c r="AC78" s="8">
        <f t="shared" si="1"/>
        <v>302</v>
      </c>
      <c r="AD78" s="2"/>
    </row>
    <row r="79" spans="1:30" x14ac:dyDescent="0.3">
      <c r="A79" s="14">
        <v>78</v>
      </c>
      <c r="B79" s="15">
        <v>11</v>
      </c>
      <c r="C79" s="30">
        <v>57</v>
      </c>
      <c r="D79" s="10" t="s">
        <v>678</v>
      </c>
      <c r="E79" s="10" t="s">
        <v>683</v>
      </c>
      <c r="F79" s="248">
        <v>415</v>
      </c>
      <c r="G79" s="15" t="s">
        <v>73</v>
      </c>
      <c r="H79" s="10" t="s">
        <v>22</v>
      </c>
      <c r="I79" s="10">
        <v>582</v>
      </c>
      <c r="J79" s="8">
        <v>75</v>
      </c>
      <c r="K79" s="8">
        <v>90</v>
      </c>
      <c r="L79" s="8">
        <v>7</v>
      </c>
      <c r="M79" s="8">
        <v>11</v>
      </c>
      <c r="N79" s="8">
        <v>4</v>
      </c>
      <c r="O79" s="8">
        <v>2</v>
      </c>
      <c r="P79" s="8">
        <v>1</v>
      </c>
      <c r="Q79" s="8">
        <v>17</v>
      </c>
      <c r="R79" s="8">
        <v>2</v>
      </c>
      <c r="S79" s="8">
        <v>72</v>
      </c>
      <c r="T79" s="8">
        <v>1</v>
      </c>
      <c r="U79" s="8">
        <v>3</v>
      </c>
      <c r="V79" s="33">
        <v>2</v>
      </c>
      <c r="W79" s="33">
        <v>0</v>
      </c>
      <c r="X79" s="33">
        <v>0</v>
      </c>
      <c r="Y79" s="8">
        <v>20</v>
      </c>
      <c r="Z79" s="8">
        <v>0</v>
      </c>
      <c r="AA79" s="8">
        <v>0</v>
      </c>
      <c r="AB79" s="8">
        <v>12</v>
      </c>
      <c r="AC79" s="8">
        <f t="shared" si="1"/>
        <v>319</v>
      </c>
      <c r="AD79" s="2"/>
    </row>
    <row r="80" spans="1:30" x14ac:dyDescent="0.3">
      <c r="A80" s="14">
        <v>79</v>
      </c>
      <c r="B80" s="15">
        <v>11</v>
      </c>
      <c r="C80" s="30">
        <v>57</v>
      </c>
      <c r="D80" s="10" t="s">
        <v>678</v>
      </c>
      <c r="E80" s="10" t="s">
        <v>684</v>
      </c>
      <c r="F80" s="248">
        <v>416</v>
      </c>
      <c r="G80" s="15" t="s">
        <v>73</v>
      </c>
      <c r="H80" s="10" t="s">
        <v>19</v>
      </c>
      <c r="I80" s="10">
        <v>605</v>
      </c>
      <c r="J80" s="8">
        <v>24</v>
      </c>
      <c r="K80" s="8">
        <v>10</v>
      </c>
      <c r="L80" s="8">
        <v>7</v>
      </c>
      <c r="M80" s="8">
        <v>1</v>
      </c>
      <c r="N80" s="8">
        <v>1</v>
      </c>
      <c r="O80" s="8">
        <v>0</v>
      </c>
      <c r="P80" s="8">
        <v>2</v>
      </c>
      <c r="Q80" s="8">
        <v>287</v>
      </c>
      <c r="R80" s="8">
        <v>2</v>
      </c>
      <c r="S80" s="8">
        <v>21</v>
      </c>
      <c r="T80" s="8">
        <v>0</v>
      </c>
      <c r="U80" s="8">
        <v>0</v>
      </c>
      <c r="V80" s="33">
        <v>0</v>
      </c>
      <c r="W80" s="33">
        <v>0</v>
      </c>
      <c r="X80" s="33">
        <v>0</v>
      </c>
      <c r="Y80" s="8">
        <v>28</v>
      </c>
      <c r="Z80" s="8">
        <v>0</v>
      </c>
      <c r="AA80" s="8">
        <v>1</v>
      </c>
      <c r="AB80" s="8">
        <v>6</v>
      </c>
      <c r="AC80" s="8">
        <f t="shared" si="1"/>
        <v>390</v>
      </c>
      <c r="AD80" s="2"/>
    </row>
    <row r="81" spans="1:30" x14ac:dyDescent="0.3">
      <c r="A81" s="14">
        <v>80</v>
      </c>
      <c r="B81" s="15">
        <v>11</v>
      </c>
      <c r="C81" s="30">
        <v>57</v>
      </c>
      <c r="D81" s="10" t="s">
        <v>678</v>
      </c>
      <c r="E81" s="10" t="s">
        <v>685</v>
      </c>
      <c r="F81" s="248">
        <v>417</v>
      </c>
      <c r="G81" s="15" t="s">
        <v>73</v>
      </c>
      <c r="H81" s="10" t="s">
        <v>19</v>
      </c>
      <c r="I81" s="10">
        <v>732</v>
      </c>
      <c r="J81" s="8">
        <v>38</v>
      </c>
      <c r="K81" s="8">
        <v>38</v>
      </c>
      <c r="L81" s="8">
        <v>24</v>
      </c>
      <c r="M81" s="8">
        <v>2</v>
      </c>
      <c r="N81" s="8">
        <v>2</v>
      </c>
      <c r="O81" s="8">
        <v>2</v>
      </c>
      <c r="P81" s="8">
        <v>6</v>
      </c>
      <c r="Q81" s="8">
        <v>27</v>
      </c>
      <c r="R81" s="8">
        <v>4</v>
      </c>
      <c r="S81" s="8">
        <v>81</v>
      </c>
      <c r="T81" s="8">
        <v>2</v>
      </c>
      <c r="U81" s="8">
        <v>1</v>
      </c>
      <c r="V81" s="33">
        <v>0</v>
      </c>
      <c r="W81" s="33">
        <v>0</v>
      </c>
      <c r="X81" s="33">
        <v>0</v>
      </c>
      <c r="Y81" s="8">
        <v>22</v>
      </c>
      <c r="Z81" s="8">
        <v>0</v>
      </c>
      <c r="AA81" s="8">
        <v>0</v>
      </c>
      <c r="AB81" s="8">
        <v>27</v>
      </c>
      <c r="AC81" s="8">
        <f t="shared" si="1"/>
        <v>276</v>
      </c>
      <c r="AD81" s="2"/>
    </row>
    <row r="82" spans="1:30" x14ac:dyDescent="0.3">
      <c r="A82" s="14">
        <v>81</v>
      </c>
      <c r="B82" s="15">
        <v>11</v>
      </c>
      <c r="C82" s="30">
        <v>57</v>
      </c>
      <c r="D82" s="10" t="s">
        <v>678</v>
      </c>
      <c r="E82" s="10" t="s">
        <v>678</v>
      </c>
      <c r="F82" s="248">
        <v>418</v>
      </c>
      <c r="G82" s="15" t="s">
        <v>73</v>
      </c>
      <c r="H82" s="10" t="s">
        <v>19</v>
      </c>
      <c r="I82" s="10">
        <v>293</v>
      </c>
      <c r="J82" s="10">
        <v>19</v>
      </c>
      <c r="K82" s="10">
        <v>44</v>
      </c>
      <c r="L82" s="10">
        <v>12</v>
      </c>
      <c r="M82" s="10">
        <v>5</v>
      </c>
      <c r="N82" s="10">
        <v>1</v>
      </c>
      <c r="O82" s="10">
        <v>0</v>
      </c>
      <c r="P82" s="10">
        <v>0</v>
      </c>
      <c r="Q82" s="10">
        <v>5</v>
      </c>
      <c r="R82" s="10">
        <v>5</v>
      </c>
      <c r="S82" s="10">
        <v>9</v>
      </c>
      <c r="T82" s="10">
        <v>0</v>
      </c>
      <c r="U82" s="10">
        <v>0</v>
      </c>
      <c r="V82" s="33">
        <v>0</v>
      </c>
      <c r="W82" s="33">
        <v>0</v>
      </c>
      <c r="X82" s="33">
        <v>0</v>
      </c>
      <c r="Y82" s="8">
        <v>72</v>
      </c>
      <c r="Z82" s="8">
        <v>0</v>
      </c>
      <c r="AA82" s="8">
        <v>0</v>
      </c>
      <c r="AB82" s="8">
        <v>13</v>
      </c>
      <c r="AC82" s="8">
        <f t="shared" si="1"/>
        <v>185</v>
      </c>
      <c r="AD82" s="2"/>
    </row>
    <row r="83" spans="1:30" x14ac:dyDescent="0.3">
      <c r="A83" s="14">
        <v>82</v>
      </c>
      <c r="B83" s="15">
        <v>11</v>
      </c>
      <c r="C83" s="30">
        <v>57</v>
      </c>
      <c r="D83" s="10" t="s">
        <v>678</v>
      </c>
      <c r="E83" s="10" t="s">
        <v>678</v>
      </c>
      <c r="F83" s="248">
        <v>419</v>
      </c>
      <c r="G83" s="15" t="s">
        <v>73</v>
      </c>
      <c r="H83" s="10" t="s">
        <v>19</v>
      </c>
      <c r="I83" s="10">
        <v>343</v>
      </c>
      <c r="J83" s="10">
        <v>21</v>
      </c>
      <c r="K83" s="10">
        <v>73</v>
      </c>
      <c r="L83" s="10">
        <v>21</v>
      </c>
      <c r="M83" s="10">
        <v>5</v>
      </c>
      <c r="N83" s="10">
        <v>6</v>
      </c>
      <c r="O83" s="10">
        <v>0</v>
      </c>
      <c r="P83" s="10">
        <v>1</v>
      </c>
      <c r="Q83" s="10">
        <v>5</v>
      </c>
      <c r="R83" s="10">
        <v>1</v>
      </c>
      <c r="S83" s="10">
        <v>32</v>
      </c>
      <c r="T83" s="10">
        <v>2</v>
      </c>
      <c r="U83" s="10">
        <v>1</v>
      </c>
      <c r="V83" s="33">
        <v>0</v>
      </c>
      <c r="W83" s="33">
        <v>0</v>
      </c>
      <c r="X83" s="33">
        <v>0</v>
      </c>
      <c r="Y83" s="8">
        <v>30</v>
      </c>
      <c r="Z83" s="8">
        <v>0</v>
      </c>
      <c r="AA83" s="8">
        <v>1</v>
      </c>
      <c r="AB83" s="8">
        <v>8</v>
      </c>
      <c r="AC83" s="8">
        <f t="shared" si="1"/>
        <v>207</v>
      </c>
      <c r="AD83" s="2"/>
    </row>
    <row r="84" spans="1:30" x14ac:dyDescent="0.3">
      <c r="A84" s="14">
        <v>83</v>
      </c>
      <c r="B84" s="15">
        <v>11</v>
      </c>
      <c r="C84" s="30">
        <v>57</v>
      </c>
      <c r="D84" s="10" t="s">
        <v>678</v>
      </c>
      <c r="E84" s="10" t="s">
        <v>686</v>
      </c>
      <c r="F84" s="248">
        <v>419</v>
      </c>
      <c r="G84" s="15" t="s">
        <v>73</v>
      </c>
      <c r="H84" s="10" t="s">
        <v>21</v>
      </c>
      <c r="I84" s="10">
        <v>216</v>
      </c>
      <c r="J84" s="8">
        <v>39</v>
      </c>
      <c r="K84" s="8">
        <v>33</v>
      </c>
      <c r="L84" s="8">
        <v>5</v>
      </c>
      <c r="M84" s="8">
        <v>2</v>
      </c>
      <c r="N84" s="8">
        <v>3</v>
      </c>
      <c r="O84" s="8">
        <v>1</v>
      </c>
      <c r="P84" s="8">
        <v>0</v>
      </c>
      <c r="Q84" s="8">
        <v>11</v>
      </c>
      <c r="R84" s="8">
        <v>1</v>
      </c>
      <c r="S84" s="8">
        <v>7</v>
      </c>
      <c r="T84" s="8">
        <v>1</v>
      </c>
      <c r="U84" s="8">
        <v>0</v>
      </c>
      <c r="V84" s="33">
        <v>3</v>
      </c>
      <c r="W84" s="33">
        <v>0</v>
      </c>
      <c r="X84" s="33">
        <v>0</v>
      </c>
      <c r="Y84" s="8">
        <v>4</v>
      </c>
      <c r="Z84" s="8">
        <v>0</v>
      </c>
      <c r="AA84" s="8">
        <v>0</v>
      </c>
      <c r="AB84" s="8">
        <v>5</v>
      </c>
      <c r="AC84" s="8">
        <f t="shared" si="1"/>
        <v>115</v>
      </c>
      <c r="AD84" s="2"/>
    </row>
    <row r="85" spans="1:30" x14ac:dyDescent="0.3">
      <c r="A85" s="14">
        <v>84</v>
      </c>
      <c r="B85" s="15">
        <v>11</v>
      </c>
      <c r="C85" s="30">
        <v>57</v>
      </c>
      <c r="D85" s="10" t="s">
        <v>678</v>
      </c>
      <c r="E85" s="10" t="s">
        <v>687</v>
      </c>
      <c r="F85" s="248">
        <v>420</v>
      </c>
      <c r="G85" s="15" t="s">
        <v>73</v>
      </c>
      <c r="H85" s="10" t="s">
        <v>19</v>
      </c>
      <c r="I85" s="10">
        <v>725</v>
      </c>
      <c r="J85" s="8">
        <v>85</v>
      </c>
      <c r="K85" s="8">
        <v>56</v>
      </c>
      <c r="L85" s="8">
        <v>8</v>
      </c>
      <c r="M85" s="8">
        <v>4</v>
      </c>
      <c r="N85" s="8">
        <v>8</v>
      </c>
      <c r="O85" s="8">
        <v>7</v>
      </c>
      <c r="P85" s="8">
        <v>0</v>
      </c>
      <c r="Q85" s="8">
        <v>8</v>
      </c>
      <c r="R85" s="8">
        <v>6</v>
      </c>
      <c r="S85" s="8">
        <v>84</v>
      </c>
      <c r="T85" s="8">
        <v>4</v>
      </c>
      <c r="U85" s="8">
        <v>4</v>
      </c>
      <c r="V85" s="33">
        <v>4</v>
      </c>
      <c r="W85" s="33">
        <v>0</v>
      </c>
      <c r="X85" s="33">
        <v>0</v>
      </c>
      <c r="Y85" s="8">
        <v>20</v>
      </c>
      <c r="Z85" s="8">
        <v>0</v>
      </c>
      <c r="AA85" s="8">
        <v>0</v>
      </c>
      <c r="AB85" s="8">
        <v>20</v>
      </c>
      <c r="AC85" s="8">
        <f t="shared" si="1"/>
        <v>318</v>
      </c>
      <c r="AD85" s="2"/>
    </row>
    <row r="86" spans="1:30" x14ac:dyDescent="0.3">
      <c r="A86" s="14">
        <v>85</v>
      </c>
      <c r="B86" s="15">
        <v>11</v>
      </c>
      <c r="C86" s="30">
        <v>57</v>
      </c>
      <c r="D86" s="10" t="s">
        <v>678</v>
      </c>
      <c r="E86" s="10" t="s">
        <v>678</v>
      </c>
      <c r="F86" s="248">
        <v>420</v>
      </c>
      <c r="G86" s="15" t="s">
        <v>73</v>
      </c>
      <c r="H86" s="10" t="s">
        <v>20</v>
      </c>
      <c r="I86" s="10">
        <v>725</v>
      </c>
      <c r="J86" s="10">
        <v>85</v>
      </c>
      <c r="K86" s="10">
        <v>51</v>
      </c>
      <c r="L86" s="10">
        <v>24</v>
      </c>
      <c r="M86" s="10">
        <v>12</v>
      </c>
      <c r="N86" s="10">
        <v>6</v>
      </c>
      <c r="O86" s="10">
        <v>3</v>
      </c>
      <c r="P86" s="10">
        <v>1</v>
      </c>
      <c r="Q86" s="10">
        <v>12</v>
      </c>
      <c r="R86" s="10">
        <v>0</v>
      </c>
      <c r="S86" s="10">
        <v>67</v>
      </c>
      <c r="T86" s="10">
        <v>3</v>
      </c>
      <c r="U86" s="10">
        <v>2</v>
      </c>
      <c r="V86" s="33">
        <v>0</v>
      </c>
      <c r="W86" s="33">
        <v>0</v>
      </c>
      <c r="X86" s="33">
        <v>0</v>
      </c>
      <c r="Y86" s="8">
        <v>15</v>
      </c>
      <c r="Z86" s="8">
        <v>0</v>
      </c>
      <c r="AA86" s="8">
        <v>0</v>
      </c>
      <c r="AB86" s="8">
        <v>9</v>
      </c>
      <c r="AC86" s="8">
        <f t="shared" si="1"/>
        <v>290</v>
      </c>
      <c r="AD86" s="2"/>
    </row>
    <row r="87" spans="1:30" x14ac:dyDescent="0.3">
      <c r="A87" s="14">
        <v>86</v>
      </c>
      <c r="B87" s="15">
        <v>11</v>
      </c>
      <c r="C87" s="30">
        <v>57</v>
      </c>
      <c r="D87" s="10" t="s">
        <v>678</v>
      </c>
      <c r="E87" s="10" t="s">
        <v>678</v>
      </c>
      <c r="F87" s="248">
        <v>420</v>
      </c>
      <c r="G87" s="15" t="s">
        <v>73</v>
      </c>
      <c r="H87" s="10" t="s">
        <v>22</v>
      </c>
      <c r="I87" s="10">
        <v>725</v>
      </c>
      <c r="J87" s="10">
        <v>110</v>
      </c>
      <c r="K87" s="10">
        <v>63</v>
      </c>
      <c r="L87" s="10">
        <v>20</v>
      </c>
      <c r="M87" s="10">
        <v>2</v>
      </c>
      <c r="N87" s="10">
        <v>6</v>
      </c>
      <c r="O87" s="10">
        <v>8</v>
      </c>
      <c r="P87" s="10">
        <v>1</v>
      </c>
      <c r="Q87" s="10">
        <v>11</v>
      </c>
      <c r="R87" s="10">
        <v>3</v>
      </c>
      <c r="S87" s="10">
        <v>71</v>
      </c>
      <c r="T87" s="10">
        <v>0</v>
      </c>
      <c r="U87" s="10">
        <v>4</v>
      </c>
      <c r="V87" s="33">
        <v>0</v>
      </c>
      <c r="W87" s="33">
        <v>0</v>
      </c>
      <c r="X87" s="33">
        <v>0</v>
      </c>
      <c r="Y87" s="8">
        <v>20</v>
      </c>
      <c r="Z87" s="8">
        <v>0</v>
      </c>
      <c r="AA87" s="8">
        <v>0</v>
      </c>
      <c r="AB87" s="8">
        <v>11</v>
      </c>
      <c r="AC87" s="8">
        <f t="shared" si="1"/>
        <v>330</v>
      </c>
      <c r="AD87" s="2"/>
    </row>
    <row r="88" spans="1:30" x14ac:dyDescent="0.3">
      <c r="A88" s="14">
        <v>87</v>
      </c>
      <c r="B88" s="15">
        <v>11</v>
      </c>
      <c r="C88" s="30">
        <v>57</v>
      </c>
      <c r="D88" s="10" t="s">
        <v>678</v>
      </c>
      <c r="E88" s="10" t="s">
        <v>678</v>
      </c>
      <c r="F88" s="248">
        <v>421</v>
      </c>
      <c r="G88" s="15" t="s">
        <v>73</v>
      </c>
      <c r="H88" s="10" t="s">
        <v>19</v>
      </c>
      <c r="I88" s="10">
        <v>135</v>
      </c>
      <c r="J88" s="10">
        <v>5</v>
      </c>
      <c r="K88" s="10">
        <v>31</v>
      </c>
      <c r="L88" s="10">
        <v>7</v>
      </c>
      <c r="M88" s="10">
        <v>0</v>
      </c>
      <c r="N88" s="10">
        <v>0</v>
      </c>
      <c r="O88" s="10">
        <v>9</v>
      </c>
      <c r="P88" s="10">
        <v>0</v>
      </c>
      <c r="Q88" s="10">
        <v>3</v>
      </c>
      <c r="R88" s="10">
        <v>1</v>
      </c>
      <c r="S88" s="10">
        <v>21</v>
      </c>
      <c r="T88" s="10">
        <v>1</v>
      </c>
      <c r="U88" s="10">
        <v>3</v>
      </c>
      <c r="V88" s="33">
        <v>0</v>
      </c>
      <c r="W88" s="33">
        <v>0</v>
      </c>
      <c r="X88" s="33">
        <v>0</v>
      </c>
      <c r="Y88" s="8">
        <v>6</v>
      </c>
      <c r="Z88" s="8">
        <v>0</v>
      </c>
      <c r="AA88" s="8">
        <v>0</v>
      </c>
      <c r="AB88" s="8">
        <v>5</v>
      </c>
      <c r="AC88" s="8">
        <f t="shared" si="1"/>
        <v>92</v>
      </c>
      <c r="AD88" s="2"/>
    </row>
    <row r="89" spans="1:30" x14ac:dyDescent="0.3">
      <c r="A89" s="14">
        <v>88</v>
      </c>
      <c r="B89" s="15">
        <v>11</v>
      </c>
      <c r="C89" s="30">
        <v>72</v>
      </c>
      <c r="D89" s="8" t="s">
        <v>688</v>
      </c>
      <c r="E89" s="8" t="s">
        <v>688</v>
      </c>
      <c r="F89" s="31">
        <v>661</v>
      </c>
      <c r="G89" s="15" t="s">
        <v>73</v>
      </c>
      <c r="H89" s="8" t="s">
        <v>19</v>
      </c>
      <c r="I89" s="32">
        <v>498</v>
      </c>
      <c r="J89" s="10">
        <v>8</v>
      </c>
      <c r="K89" s="10">
        <v>202</v>
      </c>
      <c r="L89" s="10">
        <v>37</v>
      </c>
      <c r="M89" s="10">
        <v>9</v>
      </c>
      <c r="N89" s="10">
        <v>15</v>
      </c>
      <c r="O89" s="10">
        <v>2</v>
      </c>
      <c r="P89" s="10">
        <v>2</v>
      </c>
      <c r="Q89" s="10">
        <v>1</v>
      </c>
      <c r="R89" s="10">
        <v>2</v>
      </c>
      <c r="S89" s="10">
        <v>63</v>
      </c>
      <c r="T89" s="10">
        <v>1</v>
      </c>
      <c r="U89" s="10">
        <v>9</v>
      </c>
      <c r="V89" s="33">
        <v>2</v>
      </c>
      <c r="W89" s="33">
        <v>0</v>
      </c>
      <c r="X89" s="33">
        <v>0</v>
      </c>
      <c r="Y89" s="8">
        <v>17</v>
      </c>
      <c r="Z89" s="8">
        <v>0</v>
      </c>
      <c r="AA89" s="8">
        <v>0</v>
      </c>
      <c r="AB89" s="8">
        <v>17</v>
      </c>
      <c r="AC89" s="8">
        <f t="shared" si="1"/>
        <v>387</v>
      </c>
      <c r="AD89" s="2"/>
    </row>
    <row r="90" spans="1:30" x14ac:dyDescent="0.3">
      <c r="A90" s="14">
        <v>89</v>
      </c>
      <c r="B90" s="15">
        <v>11</v>
      </c>
      <c r="C90" s="30">
        <v>72</v>
      </c>
      <c r="D90" s="8" t="s">
        <v>688</v>
      </c>
      <c r="E90" s="8" t="s">
        <v>688</v>
      </c>
      <c r="F90" s="31">
        <v>661</v>
      </c>
      <c r="G90" s="15" t="s">
        <v>73</v>
      </c>
      <c r="H90" s="8" t="s">
        <v>20</v>
      </c>
      <c r="I90" s="32">
        <v>497</v>
      </c>
      <c r="J90" s="8">
        <v>5</v>
      </c>
      <c r="K90" s="8">
        <v>178</v>
      </c>
      <c r="L90" s="8">
        <v>22</v>
      </c>
      <c r="M90" s="8">
        <v>11</v>
      </c>
      <c r="N90" s="8">
        <v>18</v>
      </c>
      <c r="O90" s="8">
        <v>0</v>
      </c>
      <c r="P90" s="8">
        <v>1</v>
      </c>
      <c r="Q90" s="8">
        <v>1</v>
      </c>
      <c r="R90" s="8">
        <v>2</v>
      </c>
      <c r="S90" s="8">
        <v>68</v>
      </c>
      <c r="T90" s="8">
        <v>2</v>
      </c>
      <c r="U90" s="8">
        <v>3</v>
      </c>
      <c r="V90" s="33">
        <v>0</v>
      </c>
      <c r="W90" s="33">
        <v>0</v>
      </c>
      <c r="X90" s="33">
        <v>0</v>
      </c>
      <c r="Y90" s="8">
        <v>9</v>
      </c>
      <c r="Z90" s="8">
        <v>0</v>
      </c>
      <c r="AA90" s="8">
        <v>0</v>
      </c>
      <c r="AB90" s="8">
        <v>22</v>
      </c>
      <c r="AC90" s="8">
        <f t="shared" si="1"/>
        <v>342</v>
      </c>
      <c r="AD90" s="2"/>
    </row>
    <row r="91" spans="1:30" x14ac:dyDescent="0.3">
      <c r="A91" s="14">
        <v>90</v>
      </c>
      <c r="B91" s="15">
        <v>11</v>
      </c>
      <c r="C91" s="30">
        <v>72</v>
      </c>
      <c r="D91" s="8" t="s">
        <v>688</v>
      </c>
      <c r="E91" s="8" t="s">
        <v>688</v>
      </c>
      <c r="F91" s="31">
        <v>662</v>
      </c>
      <c r="G91" s="15" t="s">
        <v>73</v>
      </c>
      <c r="H91" s="8" t="s">
        <v>19</v>
      </c>
      <c r="I91" s="32">
        <v>530</v>
      </c>
      <c r="J91" s="8">
        <v>10</v>
      </c>
      <c r="K91" s="8">
        <v>171</v>
      </c>
      <c r="L91" s="8">
        <v>29</v>
      </c>
      <c r="M91" s="8">
        <v>19</v>
      </c>
      <c r="N91" s="8">
        <v>9</v>
      </c>
      <c r="O91" s="8">
        <v>3</v>
      </c>
      <c r="P91" s="8">
        <v>0</v>
      </c>
      <c r="Q91" s="8">
        <v>4</v>
      </c>
      <c r="R91" s="8">
        <v>3</v>
      </c>
      <c r="S91" s="8">
        <v>90</v>
      </c>
      <c r="T91" s="8">
        <v>1</v>
      </c>
      <c r="U91" s="8">
        <v>3</v>
      </c>
      <c r="V91" s="33">
        <v>2</v>
      </c>
      <c r="W91" s="33">
        <v>0</v>
      </c>
      <c r="X91" s="33">
        <v>0</v>
      </c>
      <c r="Y91" s="8">
        <v>18</v>
      </c>
      <c r="Z91" s="8">
        <v>0</v>
      </c>
      <c r="AA91" s="8">
        <v>0</v>
      </c>
      <c r="AB91" s="8">
        <v>21</v>
      </c>
      <c r="AC91" s="8">
        <f t="shared" si="1"/>
        <v>383</v>
      </c>
      <c r="AD91" s="2"/>
    </row>
    <row r="92" spans="1:30" x14ac:dyDescent="0.3">
      <c r="A92" s="14">
        <v>91</v>
      </c>
      <c r="B92" s="15">
        <v>11</v>
      </c>
      <c r="C92" s="30">
        <v>72</v>
      </c>
      <c r="D92" s="8" t="s">
        <v>688</v>
      </c>
      <c r="E92" s="8" t="s">
        <v>688</v>
      </c>
      <c r="F92" s="31">
        <v>662</v>
      </c>
      <c r="G92" s="15" t="s">
        <v>73</v>
      </c>
      <c r="H92" s="8" t="s">
        <v>20</v>
      </c>
      <c r="I92" s="32">
        <v>529</v>
      </c>
      <c r="J92" s="8">
        <v>9</v>
      </c>
      <c r="K92" s="8">
        <v>176</v>
      </c>
      <c r="L92" s="8">
        <v>41</v>
      </c>
      <c r="M92" s="8">
        <v>19</v>
      </c>
      <c r="N92" s="8">
        <v>11</v>
      </c>
      <c r="O92" s="8">
        <v>8</v>
      </c>
      <c r="P92" s="8">
        <v>1</v>
      </c>
      <c r="Q92" s="8">
        <v>6</v>
      </c>
      <c r="R92" s="8">
        <v>3</v>
      </c>
      <c r="S92" s="8">
        <v>83</v>
      </c>
      <c r="T92" s="8">
        <v>2</v>
      </c>
      <c r="U92" s="8">
        <v>8</v>
      </c>
      <c r="V92" s="33">
        <v>0</v>
      </c>
      <c r="W92" s="33">
        <v>0</v>
      </c>
      <c r="X92" s="33">
        <v>0</v>
      </c>
      <c r="Y92" s="8">
        <v>22</v>
      </c>
      <c r="Z92" s="8">
        <v>0</v>
      </c>
      <c r="AA92" s="8">
        <v>0</v>
      </c>
      <c r="AB92" s="8">
        <v>20</v>
      </c>
      <c r="AC92" s="8">
        <f t="shared" si="1"/>
        <v>409</v>
      </c>
      <c r="AD92" s="2"/>
    </row>
    <row r="93" spans="1:30" x14ac:dyDescent="0.3">
      <c r="A93" s="14">
        <v>92</v>
      </c>
      <c r="B93" s="15">
        <v>11</v>
      </c>
      <c r="C93" s="30">
        <v>199</v>
      </c>
      <c r="D93" s="8" t="s">
        <v>689</v>
      </c>
      <c r="E93" s="8" t="s">
        <v>689</v>
      </c>
      <c r="F93" s="31">
        <v>1139</v>
      </c>
      <c r="G93" s="15" t="s">
        <v>73</v>
      </c>
      <c r="H93" s="8" t="s">
        <v>19</v>
      </c>
      <c r="I93" s="32">
        <v>475</v>
      </c>
      <c r="J93" s="8">
        <v>7</v>
      </c>
      <c r="K93" s="8">
        <v>134</v>
      </c>
      <c r="L93" s="8">
        <v>11</v>
      </c>
      <c r="M93" s="8">
        <v>6</v>
      </c>
      <c r="N93" s="8">
        <v>19</v>
      </c>
      <c r="O93" s="8">
        <v>0</v>
      </c>
      <c r="P93" s="8">
        <v>0</v>
      </c>
      <c r="Q93" s="8">
        <v>8</v>
      </c>
      <c r="R93" s="8">
        <v>0</v>
      </c>
      <c r="S93" s="8">
        <v>22</v>
      </c>
      <c r="T93" s="8">
        <v>0</v>
      </c>
      <c r="U93" s="8">
        <v>0</v>
      </c>
      <c r="V93" s="33">
        <v>0</v>
      </c>
      <c r="W93" s="33">
        <v>0</v>
      </c>
      <c r="X93" s="33">
        <v>0</v>
      </c>
      <c r="Y93" s="8">
        <v>56</v>
      </c>
      <c r="Z93" s="8">
        <v>0</v>
      </c>
      <c r="AA93" s="8">
        <v>0</v>
      </c>
      <c r="AB93" s="8">
        <v>25</v>
      </c>
      <c r="AC93" s="8">
        <f t="shared" si="1"/>
        <v>288</v>
      </c>
      <c r="AD93" s="2"/>
    </row>
    <row r="94" spans="1:30" x14ac:dyDescent="0.3">
      <c r="A94" s="14">
        <v>93</v>
      </c>
      <c r="B94" s="15">
        <v>11</v>
      </c>
      <c r="C94" s="30">
        <v>200</v>
      </c>
      <c r="D94" s="8" t="s">
        <v>689</v>
      </c>
      <c r="E94" s="8" t="s">
        <v>689</v>
      </c>
      <c r="F94" s="31">
        <v>1139</v>
      </c>
      <c r="G94" s="15" t="s">
        <v>73</v>
      </c>
      <c r="H94" s="8" t="s">
        <v>20</v>
      </c>
      <c r="I94" s="32">
        <v>474</v>
      </c>
      <c r="J94" s="8">
        <v>3</v>
      </c>
      <c r="K94" s="8">
        <v>140</v>
      </c>
      <c r="L94" s="8">
        <v>123</v>
      </c>
      <c r="M94" s="8">
        <v>3</v>
      </c>
      <c r="N94" s="8">
        <v>13</v>
      </c>
      <c r="O94" s="8">
        <v>1</v>
      </c>
      <c r="P94" s="8">
        <v>0</v>
      </c>
      <c r="Q94" s="8">
        <v>3</v>
      </c>
      <c r="R94" s="8">
        <v>0</v>
      </c>
      <c r="S94" s="8">
        <v>17</v>
      </c>
      <c r="T94" s="8">
        <v>0</v>
      </c>
      <c r="U94" s="8">
        <v>0</v>
      </c>
      <c r="V94" s="33">
        <v>1</v>
      </c>
      <c r="W94" s="33">
        <v>0</v>
      </c>
      <c r="X94" s="33">
        <v>0</v>
      </c>
      <c r="Y94" s="8">
        <v>47</v>
      </c>
      <c r="Z94" s="8">
        <v>0</v>
      </c>
      <c r="AA94" s="8">
        <v>0</v>
      </c>
      <c r="AB94" s="8">
        <v>20</v>
      </c>
      <c r="AC94" s="8">
        <f t="shared" si="1"/>
        <v>371</v>
      </c>
      <c r="AD94" s="2"/>
    </row>
    <row r="95" spans="1:30" x14ac:dyDescent="0.3">
      <c r="A95" s="14">
        <v>94</v>
      </c>
      <c r="B95" s="15">
        <v>11</v>
      </c>
      <c r="C95" s="30">
        <v>201</v>
      </c>
      <c r="D95" s="8" t="s">
        <v>689</v>
      </c>
      <c r="E95" s="8" t="s">
        <v>689</v>
      </c>
      <c r="F95" s="31">
        <v>1140</v>
      </c>
      <c r="G95" s="15" t="s">
        <v>73</v>
      </c>
      <c r="H95" s="8" t="s">
        <v>19</v>
      </c>
      <c r="I95" s="32">
        <v>494</v>
      </c>
      <c r="J95" s="8">
        <v>8</v>
      </c>
      <c r="K95" s="8">
        <v>140</v>
      </c>
      <c r="L95" s="8">
        <v>122</v>
      </c>
      <c r="M95" s="8">
        <v>4</v>
      </c>
      <c r="N95" s="8">
        <v>14</v>
      </c>
      <c r="O95" s="8">
        <v>1</v>
      </c>
      <c r="P95" s="8">
        <v>2</v>
      </c>
      <c r="Q95" s="8">
        <v>2</v>
      </c>
      <c r="R95" s="8">
        <v>1</v>
      </c>
      <c r="S95" s="8">
        <v>10</v>
      </c>
      <c r="T95" s="8">
        <v>1</v>
      </c>
      <c r="U95" s="8">
        <v>3</v>
      </c>
      <c r="V95" s="33">
        <v>0</v>
      </c>
      <c r="W95" s="33">
        <v>0</v>
      </c>
      <c r="X95" s="33">
        <v>0</v>
      </c>
      <c r="Y95" s="8">
        <v>46</v>
      </c>
      <c r="Z95" s="8">
        <v>0</v>
      </c>
      <c r="AA95" s="8">
        <v>0</v>
      </c>
      <c r="AB95" s="8">
        <v>38</v>
      </c>
      <c r="AC95" s="8">
        <f t="shared" si="1"/>
        <v>392</v>
      </c>
      <c r="AD95" s="2"/>
    </row>
    <row r="96" spans="1:30" x14ac:dyDescent="0.3">
      <c r="A96" s="14">
        <v>95</v>
      </c>
      <c r="B96" s="15">
        <v>11</v>
      </c>
      <c r="C96" s="30">
        <v>202</v>
      </c>
      <c r="D96" s="8" t="s">
        <v>689</v>
      </c>
      <c r="E96" s="8" t="s">
        <v>689</v>
      </c>
      <c r="F96" s="31">
        <v>1140</v>
      </c>
      <c r="G96" s="15" t="s">
        <v>73</v>
      </c>
      <c r="H96" s="8" t="s">
        <v>20</v>
      </c>
      <c r="I96" s="32">
        <v>493</v>
      </c>
      <c r="J96" s="8">
        <v>6</v>
      </c>
      <c r="K96" s="8">
        <v>129</v>
      </c>
      <c r="L96" s="8">
        <v>134</v>
      </c>
      <c r="M96" s="8">
        <v>3</v>
      </c>
      <c r="N96" s="8">
        <v>10</v>
      </c>
      <c r="O96" s="8">
        <v>0</v>
      </c>
      <c r="P96" s="8">
        <v>0</v>
      </c>
      <c r="Q96" s="8">
        <v>4</v>
      </c>
      <c r="R96" s="8">
        <v>1</v>
      </c>
      <c r="S96" s="8">
        <v>7</v>
      </c>
      <c r="T96" s="8">
        <v>0</v>
      </c>
      <c r="U96" s="8">
        <v>0</v>
      </c>
      <c r="V96" s="33">
        <v>0</v>
      </c>
      <c r="W96" s="33">
        <v>0</v>
      </c>
      <c r="X96" s="33">
        <v>0</v>
      </c>
      <c r="Y96" s="8">
        <v>63</v>
      </c>
      <c r="Z96" s="8">
        <v>0</v>
      </c>
      <c r="AA96" s="8">
        <v>0</v>
      </c>
      <c r="AB96" s="8">
        <v>24</v>
      </c>
      <c r="AC96" s="8">
        <f t="shared" si="1"/>
        <v>381</v>
      </c>
      <c r="AD96" s="2"/>
    </row>
    <row r="97" spans="1:30" x14ac:dyDescent="0.3">
      <c r="A97" s="14">
        <v>96</v>
      </c>
      <c r="B97" s="15">
        <v>11</v>
      </c>
      <c r="C97" s="30">
        <v>203</v>
      </c>
      <c r="D97" s="8" t="s">
        <v>689</v>
      </c>
      <c r="E97" s="8" t="s">
        <v>689</v>
      </c>
      <c r="F97" s="31">
        <v>1141</v>
      </c>
      <c r="G97" s="15" t="s">
        <v>73</v>
      </c>
      <c r="H97" s="8" t="s">
        <v>19</v>
      </c>
      <c r="I97" s="32">
        <v>595</v>
      </c>
      <c r="J97" s="10">
        <v>6</v>
      </c>
      <c r="K97" s="10">
        <v>144</v>
      </c>
      <c r="L97" s="10">
        <v>217</v>
      </c>
      <c r="M97" s="10">
        <v>0</v>
      </c>
      <c r="N97" s="10">
        <v>11</v>
      </c>
      <c r="O97" s="10">
        <v>0</v>
      </c>
      <c r="P97" s="10">
        <v>0</v>
      </c>
      <c r="Q97" s="10">
        <v>0</v>
      </c>
      <c r="R97" s="10">
        <v>1</v>
      </c>
      <c r="S97" s="10">
        <v>23</v>
      </c>
      <c r="T97" s="10">
        <v>1</v>
      </c>
      <c r="U97" s="10">
        <v>0</v>
      </c>
      <c r="V97" s="33">
        <v>0</v>
      </c>
      <c r="W97" s="33">
        <v>0</v>
      </c>
      <c r="X97" s="33">
        <v>0</v>
      </c>
      <c r="Y97" s="8">
        <v>38</v>
      </c>
      <c r="Z97" s="8">
        <v>0</v>
      </c>
      <c r="AA97" s="8">
        <v>0</v>
      </c>
      <c r="AB97" s="8">
        <v>35</v>
      </c>
      <c r="AC97" s="8">
        <f t="shared" si="1"/>
        <v>476</v>
      </c>
      <c r="AD97" s="2"/>
    </row>
    <row r="98" spans="1:30" x14ac:dyDescent="0.3">
      <c r="A98" s="14">
        <v>97</v>
      </c>
      <c r="B98" s="15">
        <v>11</v>
      </c>
      <c r="C98" s="30">
        <v>204</v>
      </c>
      <c r="D98" s="8" t="s">
        <v>689</v>
      </c>
      <c r="E98" s="8" t="s">
        <v>689</v>
      </c>
      <c r="F98" s="31">
        <v>1141</v>
      </c>
      <c r="G98" s="15" t="s">
        <v>73</v>
      </c>
      <c r="H98" s="8" t="s">
        <v>20</v>
      </c>
      <c r="I98" s="32">
        <v>595</v>
      </c>
      <c r="J98" s="10">
        <v>9</v>
      </c>
      <c r="K98" s="10">
        <v>160</v>
      </c>
      <c r="L98" s="10">
        <v>191</v>
      </c>
      <c r="M98" s="10">
        <v>3</v>
      </c>
      <c r="N98" s="10">
        <v>13</v>
      </c>
      <c r="O98" s="10">
        <v>2</v>
      </c>
      <c r="P98" s="10">
        <v>0</v>
      </c>
      <c r="Q98" s="10">
        <v>1</v>
      </c>
      <c r="R98" s="10">
        <v>2</v>
      </c>
      <c r="S98" s="10">
        <v>22</v>
      </c>
      <c r="T98" s="10">
        <v>0</v>
      </c>
      <c r="U98" s="10">
        <v>0</v>
      </c>
      <c r="V98" s="33">
        <v>1</v>
      </c>
      <c r="W98" s="33">
        <v>0</v>
      </c>
      <c r="X98" s="33">
        <v>0</v>
      </c>
      <c r="Y98" s="8">
        <v>54</v>
      </c>
      <c r="Z98" s="8">
        <v>0</v>
      </c>
      <c r="AA98" s="8">
        <v>0</v>
      </c>
      <c r="AB98" s="8">
        <v>19</v>
      </c>
      <c r="AC98" s="8">
        <f t="shared" si="1"/>
        <v>477</v>
      </c>
      <c r="AD98" s="2"/>
    </row>
    <row r="99" spans="1:30" x14ac:dyDescent="0.3">
      <c r="A99" s="14">
        <v>98</v>
      </c>
      <c r="B99" s="15">
        <v>11</v>
      </c>
      <c r="C99" s="30">
        <v>205</v>
      </c>
      <c r="D99" s="8" t="s">
        <v>689</v>
      </c>
      <c r="E99" s="8" t="s">
        <v>689</v>
      </c>
      <c r="F99" s="31">
        <v>1142</v>
      </c>
      <c r="G99" s="15" t="s">
        <v>73</v>
      </c>
      <c r="H99" s="8" t="s">
        <v>19</v>
      </c>
      <c r="I99" s="32">
        <v>420</v>
      </c>
      <c r="J99" s="10">
        <v>4</v>
      </c>
      <c r="K99" s="10">
        <v>115</v>
      </c>
      <c r="L99" s="10">
        <v>164</v>
      </c>
      <c r="M99" s="10">
        <v>1</v>
      </c>
      <c r="N99" s="10">
        <v>9</v>
      </c>
      <c r="O99" s="10">
        <v>0</v>
      </c>
      <c r="P99" s="10">
        <v>2</v>
      </c>
      <c r="Q99" s="10">
        <v>2</v>
      </c>
      <c r="R99" s="10">
        <v>0</v>
      </c>
      <c r="S99" s="10">
        <v>16</v>
      </c>
      <c r="T99" s="10">
        <v>5</v>
      </c>
      <c r="U99" s="10">
        <v>0</v>
      </c>
      <c r="V99" s="33">
        <v>1</v>
      </c>
      <c r="W99" s="33">
        <v>0</v>
      </c>
      <c r="X99" s="33">
        <v>0</v>
      </c>
      <c r="Y99" s="8">
        <v>31</v>
      </c>
      <c r="Z99" s="8">
        <v>0</v>
      </c>
      <c r="AA99" s="8">
        <v>0</v>
      </c>
      <c r="AB99" s="8">
        <v>12</v>
      </c>
      <c r="AC99" s="8">
        <f t="shared" si="1"/>
        <v>362</v>
      </c>
      <c r="AD99" s="2"/>
    </row>
    <row r="100" spans="1:30" x14ac:dyDescent="0.3">
      <c r="A100" s="14">
        <v>99</v>
      </c>
      <c r="B100" s="15">
        <v>11</v>
      </c>
      <c r="C100" s="30">
        <v>206</v>
      </c>
      <c r="D100" s="8" t="s">
        <v>689</v>
      </c>
      <c r="E100" s="8" t="s">
        <v>689</v>
      </c>
      <c r="F100" s="31">
        <v>1142</v>
      </c>
      <c r="G100" s="15" t="s">
        <v>73</v>
      </c>
      <c r="H100" s="8" t="s">
        <v>21</v>
      </c>
      <c r="I100" s="32">
        <v>538</v>
      </c>
      <c r="J100" s="10">
        <v>5</v>
      </c>
      <c r="K100" s="10">
        <v>144</v>
      </c>
      <c r="L100" s="10">
        <v>170</v>
      </c>
      <c r="M100" s="10">
        <v>3</v>
      </c>
      <c r="N100" s="10">
        <v>4</v>
      </c>
      <c r="O100" s="10">
        <v>0</v>
      </c>
      <c r="P100" s="10">
        <v>0</v>
      </c>
      <c r="Q100" s="10">
        <v>7</v>
      </c>
      <c r="R100" s="10">
        <v>0</v>
      </c>
      <c r="S100" s="10">
        <v>3</v>
      </c>
      <c r="T100" s="10">
        <v>0</v>
      </c>
      <c r="U100" s="10">
        <v>0</v>
      </c>
      <c r="V100" s="33">
        <v>0</v>
      </c>
      <c r="W100" s="33">
        <v>0</v>
      </c>
      <c r="X100" s="33">
        <v>0</v>
      </c>
      <c r="Y100" s="8">
        <v>56</v>
      </c>
      <c r="Z100" s="8">
        <v>0</v>
      </c>
      <c r="AA100" s="8">
        <v>0</v>
      </c>
      <c r="AB100" s="8">
        <v>4</v>
      </c>
      <c r="AC100" s="8">
        <f t="shared" si="1"/>
        <v>396</v>
      </c>
      <c r="AD100" s="2"/>
    </row>
    <row r="101" spans="1:30" x14ac:dyDescent="0.3">
      <c r="A101" s="14">
        <v>100</v>
      </c>
      <c r="B101" s="15">
        <v>11</v>
      </c>
      <c r="C101" s="30">
        <v>207</v>
      </c>
      <c r="D101" s="8" t="s">
        <v>689</v>
      </c>
      <c r="E101" s="8" t="s">
        <v>689</v>
      </c>
      <c r="F101" s="31">
        <v>1142</v>
      </c>
      <c r="G101" s="15" t="s">
        <v>73</v>
      </c>
      <c r="H101" s="8" t="s">
        <v>36</v>
      </c>
      <c r="I101" s="32">
        <v>538</v>
      </c>
      <c r="J101" s="10">
        <v>0</v>
      </c>
      <c r="K101" s="10">
        <v>138</v>
      </c>
      <c r="L101" s="10">
        <v>208</v>
      </c>
      <c r="M101" s="10">
        <v>2</v>
      </c>
      <c r="N101" s="10">
        <v>4</v>
      </c>
      <c r="O101" s="10">
        <v>0</v>
      </c>
      <c r="P101" s="10">
        <v>2</v>
      </c>
      <c r="Q101" s="10">
        <v>3</v>
      </c>
      <c r="R101" s="10">
        <v>0</v>
      </c>
      <c r="S101" s="10">
        <v>2</v>
      </c>
      <c r="T101" s="10">
        <v>0</v>
      </c>
      <c r="U101" s="10">
        <v>0</v>
      </c>
      <c r="V101" s="33">
        <v>0</v>
      </c>
      <c r="W101" s="33">
        <v>0</v>
      </c>
      <c r="X101" s="33">
        <v>0</v>
      </c>
      <c r="Y101" s="8">
        <v>53</v>
      </c>
      <c r="Z101" s="8">
        <v>0</v>
      </c>
      <c r="AA101" s="8">
        <v>0</v>
      </c>
      <c r="AB101" s="8">
        <v>6</v>
      </c>
      <c r="AC101" s="8">
        <f t="shared" si="1"/>
        <v>418</v>
      </c>
      <c r="AD101" s="2"/>
    </row>
    <row r="102" spans="1:30" x14ac:dyDescent="0.3">
      <c r="A102" s="14">
        <v>101</v>
      </c>
      <c r="B102" s="15">
        <v>11</v>
      </c>
      <c r="C102" s="30">
        <v>208</v>
      </c>
      <c r="D102" s="8" t="s">
        <v>689</v>
      </c>
      <c r="E102" s="8" t="s">
        <v>689</v>
      </c>
      <c r="F102" s="31">
        <v>1143</v>
      </c>
      <c r="G102" s="15" t="s">
        <v>73</v>
      </c>
      <c r="H102" s="8" t="s">
        <v>19</v>
      </c>
      <c r="I102" s="32">
        <v>323</v>
      </c>
      <c r="J102" s="10">
        <v>2</v>
      </c>
      <c r="K102" s="10">
        <v>77</v>
      </c>
      <c r="L102" s="10">
        <v>85</v>
      </c>
      <c r="M102" s="10">
        <v>9</v>
      </c>
      <c r="N102" s="10">
        <v>16</v>
      </c>
      <c r="O102" s="10">
        <v>0</v>
      </c>
      <c r="P102" s="10">
        <v>7</v>
      </c>
      <c r="Q102" s="10">
        <v>9</v>
      </c>
      <c r="R102" s="10">
        <v>1</v>
      </c>
      <c r="S102" s="10">
        <v>7</v>
      </c>
      <c r="T102" s="10">
        <v>2</v>
      </c>
      <c r="U102" s="10">
        <v>0</v>
      </c>
      <c r="V102" s="33">
        <v>0</v>
      </c>
      <c r="W102" s="33">
        <v>0</v>
      </c>
      <c r="X102" s="33">
        <v>0</v>
      </c>
      <c r="Y102" s="8">
        <v>5</v>
      </c>
      <c r="Z102" s="8">
        <v>0</v>
      </c>
      <c r="AA102" s="8">
        <v>0</v>
      </c>
      <c r="AB102" s="8">
        <v>7</v>
      </c>
      <c r="AC102" s="8">
        <f t="shared" si="1"/>
        <v>227</v>
      </c>
      <c r="AD102" s="2"/>
    </row>
    <row r="103" spans="1:30" x14ac:dyDescent="0.3">
      <c r="A103" s="14">
        <v>102</v>
      </c>
      <c r="B103" s="15">
        <v>11</v>
      </c>
      <c r="C103" s="30">
        <v>209</v>
      </c>
      <c r="D103" s="8" t="s">
        <v>689</v>
      </c>
      <c r="E103" s="8" t="s">
        <v>689</v>
      </c>
      <c r="F103" s="31">
        <v>1143</v>
      </c>
      <c r="G103" s="15" t="s">
        <v>73</v>
      </c>
      <c r="H103" s="8" t="s">
        <v>21</v>
      </c>
      <c r="I103" s="32">
        <v>220</v>
      </c>
      <c r="J103" s="8">
        <v>2</v>
      </c>
      <c r="K103" s="8">
        <v>48</v>
      </c>
      <c r="L103" s="8">
        <v>89</v>
      </c>
      <c r="M103" s="8">
        <v>3</v>
      </c>
      <c r="N103" s="8">
        <v>11</v>
      </c>
      <c r="O103" s="8">
        <v>0</v>
      </c>
      <c r="P103" s="8">
        <v>0</v>
      </c>
      <c r="Q103" s="8">
        <v>7</v>
      </c>
      <c r="R103" s="8">
        <v>0</v>
      </c>
      <c r="S103" s="8">
        <v>11</v>
      </c>
      <c r="T103" s="8">
        <v>1</v>
      </c>
      <c r="U103" s="8">
        <v>0</v>
      </c>
      <c r="V103" s="33">
        <v>0</v>
      </c>
      <c r="W103" s="33">
        <v>0</v>
      </c>
      <c r="X103" s="33">
        <v>0</v>
      </c>
      <c r="Y103" s="8">
        <v>0</v>
      </c>
      <c r="Z103" s="8">
        <v>0</v>
      </c>
      <c r="AA103" s="8">
        <v>0</v>
      </c>
      <c r="AB103" s="8">
        <v>10</v>
      </c>
      <c r="AC103" s="8">
        <f t="shared" si="1"/>
        <v>182</v>
      </c>
      <c r="AD103" s="2"/>
    </row>
    <row r="104" spans="1:30" x14ac:dyDescent="0.3">
      <c r="A104" s="14">
        <v>103</v>
      </c>
      <c r="B104" s="15">
        <v>11</v>
      </c>
      <c r="C104" s="30">
        <v>210</v>
      </c>
      <c r="D104" s="8" t="s">
        <v>689</v>
      </c>
      <c r="E104" s="8" t="s">
        <v>689</v>
      </c>
      <c r="F104" s="31">
        <v>1144</v>
      </c>
      <c r="G104" s="15" t="s">
        <v>73</v>
      </c>
      <c r="H104" s="8" t="s">
        <v>19</v>
      </c>
      <c r="I104" s="32">
        <v>736</v>
      </c>
      <c r="J104" s="8"/>
      <c r="K104" s="8"/>
      <c r="L104" s="8"/>
      <c r="M104" s="8"/>
      <c r="N104" s="8"/>
      <c r="O104" s="8"/>
      <c r="P104" s="8"/>
      <c r="Q104" s="8"/>
      <c r="R104" s="8"/>
      <c r="S104" s="8"/>
      <c r="T104" s="8"/>
      <c r="U104" s="8"/>
      <c r="V104" s="8"/>
      <c r="W104" s="8"/>
      <c r="X104" s="8"/>
      <c r="Y104" s="8"/>
      <c r="Z104" s="8"/>
      <c r="AA104" s="8"/>
      <c r="AB104" s="8"/>
      <c r="AC104" s="8"/>
      <c r="AD104" s="2"/>
    </row>
    <row r="105" spans="1:30" x14ac:dyDescent="0.3">
      <c r="A105" s="14">
        <v>104</v>
      </c>
      <c r="B105" s="15">
        <v>11</v>
      </c>
      <c r="C105" s="30">
        <v>211</v>
      </c>
      <c r="D105" s="8" t="s">
        <v>689</v>
      </c>
      <c r="E105" s="8" t="s">
        <v>689</v>
      </c>
      <c r="F105" s="31">
        <v>1144</v>
      </c>
      <c r="G105" s="15" t="s">
        <v>73</v>
      </c>
      <c r="H105" s="8" t="s">
        <v>21</v>
      </c>
      <c r="I105" s="32">
        <v>378</v>
      </c>
      <c r="J105" s="10">
        <v>16</v>
      </c>
      <c r="K105" s="10">
        <v>48</v>
      </c>
      <c r="L105" s="10">
        <v>119</v>
      </c>
      <c r="M105" s="10">
        <v>33</v>
      </c>
      <c r="N105" s="10">
        <v>7</v>
      </c>
      <c r="O105" s="10">
        <v>1</v>
      </c>
      <c r="P105" s="10">
        <v>0</v>
      </c>
      <c r="Q105" s="10">
        <v>2</v>
      </c>
      <c r="R105" s="10">
        <v>1</v>
      </c>
      <c r="S105" s="10">
        <v>7</v>
      </c>
      <c r="T105" s="10">
        <v>1</v>
      </c>
      <c r="U105" s="10">
        <v>0</v>
      </c>
      <c r="V105" s="33">
        <v>0</v>
      </c>
      <c r="W105" s="33">
        <v>0</v>
      </c>
      <c r="X105" s="33">
        <v>0</v>
      </c>
      <c r="Y105" s="8">
        <v>1</v>
      </c>
      <c r="Z105" s="8">
        <v>0</v>
      </c>
      <c r="AA105" s="8">
        <v>0</v>
      </c>
      <c r="AB105" s="8">
        <v>10</v>
      </c>
      <c r="AC105" s="8">
        <f t="shared" ref="AC105:AC168" si="2">SUM(J105:AB105)</f>
        <v>246</v>
      </c>
      <c r="AD105" s="2"/>
    </row>
    <row r="106" spans="1:30" s="2" customFormat="1" x14ac:dyDescent="0.3">
      <c r="A106" s="14">
        <v>105</v>
      </c>
      <c r="B106" s="15">
        <v>11</v>
      </c>
      <c r="C106" s="30">
        <v>199</v>
      </c>
      <c r="D106" s="8" t="s">
        <v>689</v>
      </c>
      <c r="E106" s="8" t="s">
        <v>690</v>
      </c>
      <c r="F106" s="31">
        <v>1145</v>
      </c>
      <c r="G106" s="15" t="s">
        <v>73</v>
      </c>
      <c r="H106" s="8" t="s">
        <v>19</v>
      </c>
      <c r="I106" s="32">
        <v>579</v>
      </c>
      <c r="J106" s="8">
        <v>0</v>
      </c>
      <c r="K106" s="8">
        <v>58</v>
      </c>
      <c r="L106" s="8">
        <v>97</v>
      </c>
      <c r="M106" s="8">
        <v>0</v>
      </c>
      <c r="N106" s="8">
        <v>7</v>
      </c>
      <c r="O106" s="8">
        <v>0</v>
      </c>
      <c r="P106" s="8">
        <v>0</v>
      </c>
      <c r="Q106" s="8">
        <v>83</v>
      </c>
      <c r="R106" s="8">
        <v>3</v>
      </c>
      <c r="S106" s="8">
        <v>18</v>
      </c>
      <c r="T106" s="8">
        <v>1</v>
      </c>
      <c r="U106" s="8">
        <v>5</v>
      </c>
      <c r="V106" s="33">
        <v>0</v>
      </c>
      <c r="W106" s="33">
        <v>0</v>
      </c>
      <c r="X106" s="33">
        <v>0</v>
      </c>
      <c r="Y106" s="8">
        <v>112</v>
      </c>
      <c r="Z106" s="8">
        <v>0</v>
      </c>
      <c r="AA106" s="8">
        <v>0</v>
      </c>
      <c r="AB106" s="8">
        <v>31</v>
      </c>
      <c r="AC106" s="8">
        <f t="shared" si="2"/>
        <v>415</v>
      </c>
    </row>
    <row r="107" spans="1:30" x14ac:dyDescent="0.3">
      <c r="A107" s="14">
        <v>106</v>
      </c>
      <c r="B107" s="15">
        <v>11</v>
      </c>
      <c r="C107" s="163">
        <v>199</v>
      </c>
      <c r="D107" s="8" t="s">
        <v>689</v>
      </c>
      <c r="E107" s="8" t="s">
        <v>689</v>
      </c>
      <c r="F107" s="31">
        <v>1145</v>
      </c>
      <c r="G107" s="15" t="s">
        <v>73</v>
      </c>
      <c r="H107" s="8" t="s">
        <v>21</v>
      </c>
      <c r="I107" s="32">
        <v>328</v>
      </c>
      <c r="J107" s="10">
        <v>7</v>
      </c>
      <c r="K107" s="10">
        <v>53</v>
      </c>
      <c r="L107" s="10">
        <v>115</v>
      </c>
      <c r="M107" s="10">
        <v>7</v>
      </c>
      <c r="N107" s="10">
        <v>9</v>
      </c>
      <c r="O107" s="10">
        <v>0</v>
      </c>
      <c r="P107" s="10">
        <v>0</v>
      </c>
      <c r="Q107" s="10">
        <v>5</v>
      </c>
      <c r="R107" s="10">
        <v>1</v>
      </c>
      <c r="S107" s="10">
        <v>4</v>
      </c>
      <c r="T107" s="10">
        <v>1</v>
      </c>
      <c r="U107" s="10">
        <v>0</v>
      </c>
      <c r="V107" s="33">
        <v>0</v>
      </c>
      <c r="W107" s="33">
        <v>0</v>
      </c>
      <c r="X107" s="33">
        <v>0</v>
      </c>
      <c r="Y107" s="8">
        <v>1</v>
      </c>
      <c r="Z107" s="8">
        <v>0</v>
      </c>
      <c r="AA107" s="8">
        <v>0</v>
      </c>
      <c r="AB107" s="8">
        <v>3</v>
      </c>
      <c r="AC107" s="8">
        <f t="shared" si="2"/>
        <v>206</v>
      </c>
      <c r="AD107" s="2"/>
    </row>
    <row r="108" spans="1:30" x14ac:dyDescent="0.3">
      <c r="A108" s="14">
        <v>107</v>
      </c>
      <c r="B108" s="15">
        <v>11</v>
      </c>
      <c r="C108" s="163">
        <v>199</v>
      </c>
      <c r="D108" s="8" t="s">
        <v>689</v>
      </c>
      <c r="E108" s="8" t="s">
        <v>689</v>
      </c>
      <c r="F108" s="31">
        <v>1146</v>
      </c>
      <c r="G108" s="15" t="s">
        <v>73</v>
      </c>
      <c r="H108" s="8" t="s">
        <v>19</v>
      </c>
      <c r="I108" s="32">
        <v>563</v>
      </c>
      <c r="J108" s="10">
        <v>9</v>
      </c>
      <c r="K108" s="10">
        <v>58</v>
      </c>
      <c r="L108" s="10">
        <v>209</v>
      </c>
      <c r="M108" s="10">
        <v>24</v>
      </c>
      <c r="N108" s="10">
        <v>29</v>
      </c>
      <c r="O108" s="10">
        <v>0</v>
      </c>
      <c r="P108" s="10">
        <v>1</v>
      </c>
      <c r="Q108" s="10">
        <v>32</v>
      </c>
      <c r="R108" s="10">
        <v>0</v>
      </c>
      <c r="S108" s="10">
        <v>6</v>
      </c>
      <c r="T108" s="10">
        <v>0</v>
      </c>
      <c r="U108" s="10">
        <v>1</v>
      </c>
      <c r="V108" s="33">
        <v>0</v>
      </c>
      <c r="W108" s="33">
        <v>0</v>
      </c>
      <c r="X108" s="33">
        <v>0</v>
      </c>
      <c r="Y108" s="8">
        <v>0</v>
      </c>
      <c r="Z108" s="8">
        <v>0</v>
      </c>
      <c r="AA108" s="8">
        <v>9</v>
      </c>
      <c r="AB108" s="8">
        <v>29</v>
      </c>
      <c r="AC108" s="8">
        <f t="shared" si="2"/>
        <v>407</v>
      </c>
      <c r="AD108" s="2"/>
    </row>
    <row r="109" spans="1:30" x14ac:dyDescent="0.3">
      <c r="A109" s="14">
        <v>108</v>
      </c>
      <c r="B109" s="15">
        <v>11</v>
      </c>
      <c r="C109" s="163">
        <v>199</v>
      </c>
      <c r="D109" s="8" t="s">
        <v>689</v>
      </c>
      <c r="E109" s="8" t="s">
        <v>689</v>
      </c>
      <c r="F109" s="31">
        <v>1147</v>
      </c>
      <c r="G109" s="15" t="s">
        <v>73</v>
      </c>
      <c r="H109" s="8" t="s">
        <v>19</v>
      </c>
      <c r="I109" s="32">
        <v>391</v>
      </c>
      <c r="J109" s="10">
        <v>16</v>
      </c>
      <c r="K109" s="10">
        <v>40</v>
      </c>
      <c r="L109" s="10">
        <v>122</v>
      </c>
      <c r="M109" s="10">
        <v>1</v>
      </c>
      <c r="N109" s="10">
        <v>8</v>
      </c>
      <c r="O109" s="10">
        <v>0</v>
      </c>
      <c r="P109" s="10">
        <v>0</v>
      </c>
      <c r="Q109" s="10">
        <v>12</v>
      </c>
      <c r="R109" s="10">
        <v>1</v>
      </c>
      <c r="S109" s="10">
        <v>4</v>
      </c>
      <c r="T109" s="10">
        <v>0</v>
      </c>
      <c r="U109" s="10">
        <v>1</v>
      </c>
      <c r="V109" s="33">
        <v>0</v>
      </c>
      <c r="W109" s="33">
        <v>0</v>
      </c>
      <c r="X109" s="33">
        <v>0</v>
      </c>
      <c r="Y109" s="8">
        <v>61</v>
      </c>
      <c r="Z109" s="8">
        <v>0</v>
      </c>
      <c r="AA109" s="8">
        <v>0</v>
      </c>
      <c r="AB109" s="8">
        <v>35</v>
      </c>
      <c r="AC109" s="8">
        <f t="shared" si="2"/>
        <v>301</v>
      </c>
      <c r="AD109" s="2"/>
    </row>
    <row r="110" spans="1:30" x14ac:dyDescent="0.3">
      <c r="A110" s="14">
        <v>109</v>
      </c>
      <c r="B110" s="15">
        <v>11</v>
      </c>
      <c r="C110" s="163">
        <v>199</v>
      </c>
      <c r="D110" s="8" t="s">
        <v>689</v>
      </c>
      <c r="E110" s="8" t="s">
        <v>689</v>
      </c>
      <c r="F110" s="31">
        <v>1147</v>
      </c>
      <c r="G110" s="15" t="s">
        <v>73</v>
      </c>
      <c r="H110" s="8" t="s">
        <v>21</v>
      </c>
      <c r="I110" s="32">
        <v>355</v>
      </c>
      <c r="J110" s="10">
        <v>8</v>
      </c>
      <c r="K110" s="10">
        <v>57</v>
      </c>
      <c r="L110" s="10">
        <v>58</v>
      </c>
      <c r="M110" s="10">
        <v>6</v>
      </c>
      <c r="N110" s="10">
        <v>6</v>
      </c>
      <c r="O110" s="10">
        <v>2</v>
      </c>
      <c r="P110" s="10">
        <v>0</v>
      </c>
      <c r="Q110" s="10">
        <v>18</v>
      </c>
      <c r="R110" s="10">
        <v>0</v>
      </c>
      <c r="S110" s="10">
        <v>1</v>
      </c>
      <c r="T110" s="10">
        <v>0</v>
      </c>
      <c r="U110" s="10">
        <v>1</v>
      </c>
      <c r="V110" s="33">
        <v>3</v>
      </c>
      <c r="W110" s="33">
        <v>0</v>
      </c>
      <c r="X110" s="33">
        <v>0</v>
      </c>
      <c r="Y110" s="8">
        <v>58</v>
      </c>
      <c r="Z110" s="8">
        <v>0</v>
      </c>
      <c r="AA110" s="8">
        <v>7</v>
      </c>
      <c r="AB110" s="8">
        <v>6</v>
      </c>
      <c r="AC110" s="8">
        <f t="shared" si="2"/>
        <v>231</v>
      </c>
      <c r="AD110" s="2"/>
    </row>
    <row r="111" spans="1:30" x14ac:dyDescent="0.3">
      <c r="A111" s="14">
        <v>110</v>
      </c>
      <c r="B111" s="15">
        <v>11</v>
      </c>
      <c r="C111" s="163">
        <v>199</v>
      </c>
      <c r="D111" s="8" t="s">
        <v>689</v>
      </c>
      <c r="E111" s="8" t="s">
        <v>691</v>
      </c>
      <c r="F111" s="31">
        <v>1148</v>
      </c>
      <c r="G111" s="15" t="s">
        <v>73</v>
      </c>
      <c r="H111" s="8" t="s">
        <v>19</v>
      </c>
      <c r="I111" s="32">
        <v>719</v>
      </c>
      <c r="J111" s="8">
        <v>3</v>
      </c>
      <c r="K111" s="8">
        <v>18</v>
      </c>
      <c r="L111" s="8">
        <v>321</v>
      </c>
      <c r="M111" s="8">
        <v>1</v>
      </c>
      <c r="N111" s="8">
        <v>3</v>
      </c>
      <c r="O111" s="8">
        <v>1</v>
      </c>
      <c r="P111" s="8">
        <v>2</v>
      </c>
      <c r="Q111" s="8">
        <v>6</v>
      </c>
      <c r="R111" s="8">
        <v>0</v>
      </c>
      <c r="S111" s="8">
        <v>8</v>
      </c>
      <c r="T111" s="8">
        <v>0</v>
      </c>
      <c r="U111" s="8">
        <v>5</v>
      </c>
      <c r="V111" s="33">
        <v>0</v>
      </c>
      <c r="W111" s="33">
        <v>0</v>
      </c>
      <c r="X111" s="33">
        <v>0</v>
      </c>
      <c r="Y111" s="8">
        <v>93</v>
      </c>
      <c r="Z111" s="8">
        <v>0</v>
      </c>
      <c r="AA111" s="8">
        <v>0</v>
      </c>
      <c r="AB111" s="8">
        <v>31</v>
      </c>
      <c r="AC111" s="8">
        <f t="shared" si="2"/>
        <v>492</v>
      </c>
      <c r="AD111" s="2"/>
    </row>
    <row r="112" spans="1:30" x14ac:dyDescent="0.3">
      <c r="A112" s="14">
        <v>111</v>
      </c>
      <c r="B112" s="15">
        <v>11</v>
      </c>
      <c r="C112" s="163">
        <v>199</v>
      </c>
      <c r="D112" s="8" t="s">
        <v>689</v>
      </c>
      <c r="E112" s="8" t="s">
        <v>689</v>
      </c>
      <c r="F112" s="31">
        <v>1149</v>
      </c>
      <c r="G112" s="15" t="s">
        <v>73</v>
      </c>
      <c r="H112" s="8" t="s">
        <v>19</v>
      </c>
      <c r="I112" s="32">
        <v>407</v>
      </c>
      <c r="J112" s="10">
        <v>1</v>
      </c>
      <c r="K112" s="10">
        <v>49</v>
      </c>
      <c r="L112" s="10">
        <v>89</v>
      </c>
      <c r="M112" s="10">
        <v>15</v>
      </c>
      <c r="N112" s="10">
        <v>16</v>
      </c>
      <c r="O112" s="10">
        <v>2</v>
      </c>
      <c r="P112" s="10">
        <v>0</v>
      </c>
      <c r="Q112" s="10">
        <v>3</v>
      </c>
      <c r="R112" s="10">
        <v>9</v>
      </c>
      <c r="S112" s="10">
        <v>26</v>
      </c>
      <c r="T112" s="10">
        <v>1</v>
      </c>
      <c r="U112" s="10">
        <v>0</v>
      </c>
      <c r="V112" s="33">
        <v>1</v>
      </c>
      <c r="W112" s="33">
        <v>0</v>
      </c>
      <c r="X112" s="33">
        <v>0</v>
      </c>
      <c r="Y112" s="8">
        <v>36</v>
      </c>
      <c r="Z112" s="8">
        <v>0</v>
      </c>
      <c r="AA112" s="8">
        <v>0</v>
      </c>
      <c r="AB112" s="8">
        <v>35</v>
      </c>
      <c r="AC112" s="8">
        <f t="shared" si="2"/>
        <v>283</v>
      </c>
      <c r="AD112" s="2"/>
    </row>
    <row r="113" spans="1:30" x14ac:dyDescent="0.3">
      <c r="A113" s="14">
        <v>112</v>
      </c>
      <c r="B113" s="15">
        <v>11</v>
      </c>
      <c r="C113" s="163">
        <v>199</v>
      </c>
      <c r="D113" s="8" t="s">
        <v>689</v>
      </c>
      <c r="E113" s="8" t="s">
        <v>689</v>
      </c>
      <c r="F113" s="31">
        <v>1149</v>
      </c>
      <c r="G113" s="15" t="s">
        <v>73</v>
      </c>
      <c r="H113" s="8" t="s">
        <v>20</v>
      </c>
      <c r="I113" s="32">
        <v>406</v>
      </c>
      <c r="J113" s="10">
        <v>2</v>
      </c>
      <c r="K113" s="10">
        <v>35</v>
      </c>
      <c r="L113" s="10">
        <v>113</v>
      </c>
      <c r="M113" s="10">
        <v>19</v>
      </c>
      <c r="N113" s="10">
        <v>24</v>
      </c>
      <c r="O113" s="10">
        <v>0</v>
      </c>
      <c r="P113" s="10">
        <v>1</v>
      </c>
      <c r="Q113" s="10">
        <v>1</v>
      </c>
      <c r="R113" s="10">
        <v>4</v>
      </c>
      <c r="S113" s="10">
        <v>22</v>
      </c>
      <c r="T113" s="10">
        <v>2</v>
      </c>
      <c r="U113" s="10">
        <v>0</v>
      </c>
      <c r="V113" s="33">
        <v>0</v>
      </c>
      <c r="W113" s="33">
        <v>0</v>
      </c>
      <c r="X113" s="33">
        <v>0</v>
      </c>
      <c r="Y113" s="8">
        <v>21</v>
      </c>
      <c r="Z113" s="8">
        <v>0</v>
      </c>
      <c r="AA113" s="8">
        <v>0</v>
      </c>
      <c r="AB113" s="8">
        <v>37</v>
      </c>
      <c r="AC113" s="8">
        <f t="shared" si="2"/>
        <v>281</v>
      </c>
      <c r="AD113" s="2"/>
    </row>
    <row r="114" spans="1:30" x14ac:dyDescent="0.3">
      <c r="A114" s="14">
        <v>113</v>
      </c>
      <c r="B114" s="15">
        <v>11</v>
      </c>
      <c r="C114" s="163">
        <v>199</v>
      </c>
      <c r="D114" s="8" t="s">
        <v>689</v>
      </c>
      <c r="E114" s="8" t="s">
        <v>689</v>
      </c>
      <c r="F114" s="31">
        <v>1150</v>
      </c>
      <c r="G114" s="15" t="s">
        <v>73</v>
      </c>
      <c r="H114" s="8" t="s">
        <v>19</v>
      </c>
      <c r="I114" s="32">
        <v>427</v>
      </c>
      <c r="J114" s="8">
        <v>5</v>
      </c>
      <c r="K114" s="8">
        <v>28</v>
      </c>
      <c r="L114" s="8">
        <v>184</v>
      </c>
      <c r="M114" s="8">
        <v>3</v>
      </c>
      <c r="N114" s="8">
        <v>10</v>
      </c>
      <c r="O114" s="8">
        <v>0</v>
      </c>
      <c r="P114" s="8">
        <v>1</v>
      </c>
      <c r="Q114" s="8">
        <v>2</v>
      </c>
      <c r="R114" s="8">
        <v>2</v>
      </c>
      <c r="S114" s="8">
        <v>16</v>
      </c>
      <c r="T114" s="8">
        <v>1</v>
      </c>
      <c r="U114" s="8">
        <v>0</v>
      </c>
      <c r="V114" s="33">
        <v>0</v>
      </c>
      <c r="W114" s="33">
        <v>0</v>
      </c>
      <c r="X114" s="33">
        <v>0</v>
      </c>
      <c r="Y114" s="8">
        <v>23</v>
      </c>
      <c r="Z114" s="8">
        <v>0</v>
      </c>
      <c r="AA114" s="8">
        <v>0</v>
      </c>
      <c r="AB114" s="8">
        <v>21</v>
      </c>
      <c r="AC114" s="8">
        <f t="shared" si="2"/>
        <v>296</v>
      </c>
      <c r="AD114" s="2"/>
    </row>
    <row r="115" spans="1:30" x14ac:dyDescent="0.3">
      <c r="A115" s="14">
        <v>114</v>
      </c>
      <c r="B115" s="15">
        <v>11</v>
      </c>
      <c r="C115" s="163">
        <v>199</v>
      </c>
      <c r="D115" s="8" t="s">
        <v>689</v>
      </c>
      <c r="E115" s="8" t="s">
        <v>692</v>
      </c>
      <c r="F115" s="31">
        <v>1150</v>
      </c>
      <c r="G115" s="15" t="s">
        <v>73</v>
      </c>
      <c r="H115" s="8" t="s">
        <v>20</v>
      </c>
      <c r="I115" s="32">
        <v>427</v>
      </c>
      <c r="J115" s="8">
        <v>5</v>
      </c>
      <c r="K115" s="8">
        <v>48</v>
      </c>
      <c r="L115" s="8">
        <v>129</v>
      </c>
      <c r="M115" s="8">
        <v>5</v>
      </c>
      <c r="N115" s="8">
        <v>21</v>
      </c>
      <c r="O115" s="8">
        <v>0</v>
      </c>
      <c r="P115" s="8">
        <v>2</v>
      </c>
      <c r="Q115" s="8">
        <v>1</v>
      </c>
      <c r="R115" s="8">
        <v>2</v>
      </c>
      <c r="S115" s="8">
        <v>27</v>
      </c>
      <c r="T115" s="8">
        <v>1</v>
      </c>
      <c r="U115" s="8">
        <v>1</v>
      </c>
      <c r="V115" s="33">
        <v>1</v>
      </c>
      <c r="W115" s="33">
        <v>0</v>
      </c>
      <c r="X115" s="33">
        <v>0</v>
      </c>
      <c r="Y115" s="8">
        <v>0</v>
      </c>
      <c r="Z115" s="8">
        <v>0</v>
      </c>
      <c r="AA115" s="8">
        <v>0</v>
      </c>
      <c r="AB115" s="8">
        <v>22</v>
      </c>
      <c r="AC115" s="8">
        <f t="shared" si="2"/>
        <v>265</v>
      </c>
      <c r="AD115" s="2"/>
    </row>
    <row r="116" spans="1:30" x14ac:dyDescent="0.3">
      <c r="A116" s="14">
        <v>115</v>
      </c>
      <c r="B116" s="15">
        <v>11</v>
      </c>
      <c r="C116" s="163">
        <v>199</v>
      </c>
      <c r="D116" s="8" t="s">
        <v>689</v>
      </c>
      <c r="E116" s="8" t="s">
        <v>167</v>
      </c>
      <c r="F116" s="31">
        <v>1151</v>
      </c>
      <c r="G116" s="15" t="s">
        <v>73</v>
      </c>
      <c r="H116" s="8" t="s">
        <v>19</v>
      </c>
      <c r="I116" s="32">
        <v>530</v>
      </c>
      <c r="J116" s="8">
        <v>1</v>
      </c>
      <c r="K116" s="8">
        <v>159</v>
      </c>
      <c r="L116" s="8">
        <v>165</v>
      </c>
      <c r="M116" s="8">
        <v>6</v>
      </c>
      <c r="N116" s="8">
        <v>7</v>
      </c>
      <c r="O116" s="8">
        <v>0</v>
      </c>
      <c r="P116" s="8">
        <v>0</v>
      </c>
      <c r="Q116" s="8">
        <v>9</v>
      </c>
      <c r="R116" s="8">
        <v>1</v>
      </c>
      <c r="S116" s="8">
        <v>7</v>
      </c>
      <c r="T116" s="8">
        <v>1</v>
      </c>
      <c r="U116" s="8">
        <v>2</v>
      </c>
      <c r="V116" s="33">
        <v>0</v>
      </c>
      <c r="W116" s="33">
        <v>0</v>
      </c>
      <c r="X116" s="33">
        <v>0</v>
      </c>
      <c r="Y116" s="8">
        <v>23</v>
      </c>
      <c r="Z116" s="8">
        <v>0</v>
      </c>
      <c r="AA116" s="8">
        <v>0</v>
      </c>
      <c r="AB116" s="8">
        <v>37</v>
      </c>
      <c r="AC116" s="8">
        <f t="shared" si="2"/>
        <v>418</v>
      </c>
      <c r="AD116" s="2"/>
    </row>
    <row r="117" spans="1:30" x14ac:dyDescent="0.3">
      <c r="A117" s="14">
        <v>116</v>
      </c>
      <c r="B117" s="15">
        <v>11</v>
      </c>
      <c r="C117" s="163">
        <v>199</v>
      </c>
      <c r="D117" s="10" t="s">
        <v>689</v>
      </c>
      <c r="E117" s="10" t="s">
        <v>167</v>
      </c>
      <c r="F117" s="248">
        <v>1151</v>
      </c>
      <c r="G117" s="15" t="s">
        <v>73</v>
      </c>
      <c r="H117" s="10" t="s">
        <v>20</v>
      </c>
      <c r="I117" s="10">
        <v>529</v>
      </c>
      <c r="J117" s="8">
        <v>1</v>
      </c>
      <c r="K117" s="8">
        <v>134</v>
      </c>
      <c r="L117" s="8">
        <v>139</v>
      </c>
      <c r="M117" s="8">
        <v>4</v>
      </c>
      <c r="N117" s="8">
        <v>18</v>
      </c>
      <c r="O117" s="8">
        <v>0</v>
      </c>
      <c r="P117" s="8">
        <v>1</v>
      </c>
      <c r="Q117" s="8">
        <v>4</v>
      </c>
      <c r="R117" s="8">
        <v>0</v>
      </c>
      <c r="S117" s="8">
        <v>3</v>
      </c>
      <c r="T117" s="8">
        <v>0</v>
      </c>
      <c r="U117" s="8">
        <v>0</v>
      </c>
      <c r="V117" s="33">
        <v>0</v>
      </c>
      <c r="W117" s="33">
        <v>0</v>
      </c>
      <c r="X117" s="33">
        <v>0</v>
      </c>
      <c r="Y117" s="8">
        <v>22</v>
      </c>
      <c r="Z117" s="8">
        <v>0</v>
      </c>
      <c r="AA117" s="8">
        <v>0</v>
      </c>
      <c r="AB117" s="8">
        <v>33</v>
      </c>
      <c r="AC117" s="8">
        <f t="shared" si="2"/>
        <v>359</v>
      </c>
      <c r="AD117" s="2"/>
    </row>
    <row r="118" spans="1:30" x14ac:dyDescent="0.3">
      <c r="A118" s="14">
        <v>117</v>
      </c>
      <c r="B118" s="15">
        <v>11</v>
      </c>
      <c r="C118" s="163">
        <v>199</v>
      </c>
      <c r="D118" s="8" t="s">
        <v>689</v>
      </c>
      <c r="E118" s="8" t="s">
        <v>689</v>
      </c>
      <c r="F118" s="248">
        <v>1152</v>
      </c>
      <c r="G118" s="15" t="s">
        <v>73</v>
      </c>
      <c r="H118" s="10" t="s">
        <v>19</v>
      </c>
      <c r="I118" s="10">
        <v>561</v>
      </c>
      <c r="J118" s="10">
        <v>1</v>
      </c>
      <c r="K118" s="10">
        <v>128</v>
      </c>
      <c r="L118" s="10">
        <v>231</v>
      </c>
      <c r="M118" s="10">
        <v>7</v>
      </c>
      <c r="N118" s="10">
        <v>8</v>
      </c>
      <c r="O118" s="10">
        <v>0</v>
      </c>
      <c r="P118" s="10">
        <v>0</v>
      </c>
      <c r="Q118" s="10">
        <v>0</v>
      </c>
      <c r="R118" s="10">
        <v>0</v>
      </c>
      <c r="S118" s="10">
        <v>0</v>
      </c>
      <c r="T118" s="10">
        <v>0</v>
      </c>
      <c r="U118" s="10">
        <v>1</v>
      </c>
      <c r="V118" s="33">
        <v>0</v>
      </c>
      <c r="W118" s="33">
        <v>0</v>
      </c>
      <c r="X118" s="33">
        <v>0</v>
      </c>
      <c r="Y118" s="8">
        <v>86</v>
      </c>
      <c r="Z118" s="8">
        <v>0</v>
      </c>
      <c r="AA118" s="8">
        <v>0</v>
      </c>
      <c r="AB118" s="8">
        <v>6</v>
      </c>
      <c r="AC118" s="8">
        <f t="shared" si="2"/>
        <v>468</v>
      </c>
      <c r="AD118" s="2"/>
    </row>
    <row r="119" spans="1:30" x14ac:dyDescent="0.3">
      <c r="A119" s="14">
        <v>118</v>
      </c>
      <c r="B119" s="15">
        <v>11</v>
      </c>
      <c r="C119" s="163">
        <v>199</v>
      </c>
      <c r="D119" s="8" t="s">
        <v>689</v>
      </c>
      <c r="E119" s="8" t="s">
        <v>689</v>
      </c>
      <c r="F119" s="248">
        <v>1153</v>
      </c>
      <c r="G119" s="15" t="s">
        <v>73</v>
      </c>
      <c r="H119" s="10" t="s">
        <v>19</v>
      </c>
      <c r="I119" s="10">
        <v>651</v>
      </c>
      <c r="J119" s="10">
        <v>0</v>
      </c>
      <c r="K119" s="10">
        <v>135</v>
      </c>
      <c r="L119" s="10">
        <v>203</v>
      </c>
      <c r="M119" s="10">
        <v>15</v>
      </c>
      <c r="N119" s="10">
        <v>25</v>
      </c>
      <c r="O119" s="10">
        <v>1</v>
      </c>
      <c r="P119" s="10">
        <v>0</v>
      </c>
      <c r="Q119" s="10">
        <v>5</v>
      </c>
      <c r="R119" s="10">
        <v>0</v>
      </c>
      <c r="S119" s="10">
        <v>11</v>
      </c>
      <c r="T119" s="10">
        <v>0</v>
      </c>
      <c r="U119" s="10">
        <v>0</v>
      </c>
      <c r="V119" s="33">
        <v>2</v>
      </c>
      <c r="W119" s="33">
        <v>0</v>
      </c>
      <c r="X119" s="33">
        <v>0</v>
      </c>
      <c r="Y119" s="8">
        <v>30</v>
      </c>
      <c r="Z119" s="8">
        <v>0</v>
      </c>
      <c r="AA119" s="8">
        <v>0</v>
      </c>
      <c r="AB119" s="8">
        <v>44</v>
      </c>
      <c r="AC119" s="8">
        <f t="shared" si="2"/>
        <v>471</v>
      </c>
      <c r="AD119" s="2"/>
    </row>
    <row r="120" spans="1:30" x14ac:dyDescent="0.3">
      <c r="A120" s="14">
        <v>119</v>
      </c>
      <c r="B120" s="15">
        <v>11</v>
      </c>
      <c r="C120" s="163">
        <v>199</v>
      </c>
      <c r="D120" s="8" t="s">
        <v>689</v>
      </c>
      <c r="E120" s="8" t="s">
        <v>689</v>
      </c>
      <c r="F120" s="248">
        <v>1154</v>
      </c>
      <c r="G120" s="15" t="s">
        <v>73</v>
      </c>
      <c r="H120" s="10" t="s">
        <v>19</v>
      </c>
      <c r="I120" s="10">
        <v>528</v>
      </c>
      <c r="J120" s="10">
        <v>6</v>
      </c>
      <c r="K120" s="10">
        <v>101</v>
      </c>
      <c r="L120" s="10">
        <v>173</v>
      </c>
      <c r="M120" s="10">
        <v>1</v>
      </c>
      <c r="N120" s="10">
        <v>14</v>
      </c>
      <c r="O120" s="10">
        <v>0</v>
      </c>
      <c r="P120" s="10">
        <v>0</v>
      </c>
      <c r="Q120" s="10">
        <v>3</v>
      </c>
      <c r="R120" s="10">
        <v>1</v>
      </c>
      <c r="S120" s="10">
        <v>3</v>
      </c>
      <c r="T120" s="10">
        <v>0</v>
      </c>
      <c r="U120" s="10">
        <v>0</v>
      </c>
      <c r="V120" s="33">
        <v>0</v>
      </c>
      <c r="W120" s="33">
        <v>0</v>
      </c>
      <c r="X120" s="33">
        <v>0</v>
      </c>
      <c r="Y120" s="8">
        <v>40</v>
      </c>
      <c r="Z120" s="8">
        <v>0</v>
      </c>
      <c r="AA120" s="8">
        <v>0</v>
      </c>
      <c r="AB120" s="8">
        <v>28</v>
      </c>
      <c r="AC120" s="8">
        <f t="shared" si="2"/>
        <v>370</v>
      </c>
      <c r="AD120" s="2"/>
    </row>
    <row r="121" spans="1:30" x14ac:dyDescent="0.3">
      <c r="A121" s="14">
        <v>120</v>
      </c>
      <c r="B121" s="15">
        <v>11</v>
      </c>
      <c r="C121" s="163">
        <v>199</v>
      </c>
      <c r="D121" s="10" t="s">
        <v>689</v>
      </c>
      <c r="E121" s="10" t="s">
        <v>693</v>
      </c>
      <c r="F121" s="248">
        <v>1154</v>
      </c>
      <c r="G121" s="15" t="s">
        <v>73</v>
      </c>
      <c r="H121" s="10" t="s">
        <v>20</v>
      </c>
      <c r="I121" s="10">
        <v>527</v>
      </c>
      <c r="J121" s="8">
        <v>1</v>
      </c>
      <c r="K121" s="8">
        <v>97</v>
      </c>
      <c r="L121" s="8">
        <v>141</v>
      </c>
      <c r="M121" s="8">
        <v>4</v>
      </c>
      <c r="N121" s="8">
        <v>34</v>
      </c>
      <c r="O121" s="8">
        <v>0</v>
      </c>
      <c r="P121" s="8">
        <v>0</v>
      </c>
      <c r="Q121" s="8">
        <v>7</v>
      </c>
      <c r="R121" s="8">
        <v>0</v>
      </c>
      <c r="S121" s="8">
        <v>3</v>
      </c>
      <c r="T121" s="8">
        <v>0</v>
      </c>
      <c r="U121" s="8">
        <v>0</v>
      </c>
      <c r="V121" s="33">
        <v>0</v>
      </c>
      <c r="W121" s="33">
        <v>0</v>
      </c>
      <c r="X121" s="33">
        <v>0</v>
      </c>
      <c r="Y121" s="8">
        <v>41</v>
      </c>
      <c r="Z121" s="8">
        <v>0</v>
      </c>
      <c r="AA121" s="8">
        <v>0</v>
      </c>
      <c r="AB121" s="8">
        <v>49</v>
      </c>
      <c r="AC121" s="8">
        <f t="shared" si="2"/>
        <v>377</v>
      </c>
      <c r="AD121" s="2"/>
    </row>
    <row r="122" spans="1:30" x14ac:dyDescent="0.3">
      <c r="A122" s="14">
        <v>121</v>
      </c>
      <c r="B122" s="15">
        <v>11</v>
      </c>
      <c r="C122" s="163">
        <v>199</v>
      </c>
      <c r="D122" s="8" t="s">
        <v>689</v>
      </c>
      <c r="E122" s="8" t="s">
        <v>689</v>
      </c>
      <c r="F122" s="248">
        <v>1155</v>
      </c>
      <c r="G122" s="15" t="s">
        <v>73</v>
      </c>
      <c r="H122" s="10" t="s">
        <v>19</v>
      </c>
      <c r="I122" s="10">
        <v>482</v>
      </c>
      <c r="J122" s="10">
        <v>2</v>
      </c>
      <c r="K122" s="10">
        <v>102</v>
      </c>
      <c r="L122" s="10">
        <v>147</v>
      </c>
      <c r="M122" s="10">
        <v>4</v>
      </c>
      <c r="N122" s="10">
        <v>11</v>
      </c>
      <c r="O122" s="10">
        <v>2</v>
      </c>
      <c r="P122" s="10">
        <v>2</v>
      </c>
      <c r="Q122" s="10">
        <v>0</v>
      </c>
      <c r="R122" s="10">
        <v>1</v>
      </c>
      <c r="S122" s="10">
        <v>9</v>
      </c>
      <c r="T122" s="10">
        <v>0</v>
      </c>
      <c r="U122" s="10">
        <v>0</v>
      </c>
      <c r="V122" s="33">
        <v>0</v>
      </c>
      <c r="W122" s="33">
        <v>0</v>
      </c>
      <c r="X122" s="33">
        <v>0</v>
      </c>
      <c r="Y122" s="8">
        <v>73</v>
      </c>
      <c r="Z122" s="8">
        <v>0</v>
      </c>
      <c r="AA122" s="8">
        <v>0</v>
      </c>
      <c r="AB122" s="8">
        <v>22</v>
      </c>
      <c r="AC122" s="8">
        <f t="shared" si="2"/>
        <v>375</v>
      </c>
      <c r="AD122" s="2"/>
    </row>
    <row r="123" spans="1:30" x14ac:dyDescent="0.3">
      <c r="A123" s="14">
        <v>122</v>
      </c>
      <c r="B123" s="15">
        <v>11</v>
      </c>
      <c r="C123" s="163">
        <v>199</v>
      </c>
      <c r="D123" s="8" t="s">
        <v>689</v>
      </c>
      <c r="E123" s="8" t="s">
        <v>689</v>
      </c>
      <c r="F123" s="248">
        <v>1155</v>
      </c>
      <c r="G123" s="15" t="s">
        <v>73</v>
      </c>
      <c r="H123" s="10" t="s">
        <v>20</v>
      </c>
      <c r="I123" s="10">
        <v>481</v>
      </c>
      <c r="J123" s="10">
        <v>12</v>
      </c>
      <c r="K123" s="10">
        <v>92</v>
      </c>
      <c r="L123" s="10">
        <v>182</v>
      </c>
      <c r="M123" s="10">
        <v>2</v>
      </c>
      <c r="N123" s="10">
        <v>8</v>
      </c>
      <c r="O123" s="10">
        <v>3</v>
      </c>
      <c r="P123" s="10">
        <v>0</v>
      </c>
      <c r="Q123" s="10">
        <v>0</v>
      </c>
      <c r="R123" s="10">
        <v>0</v>
      </c>
      <c r="S123" s="10">
        <v>3</v>
      </c>
      <c r="T123" s="10">
        <v>0</v>
      </c>
      <c r="U123" s="10">
        <v>1</v>
      </c>
      <c r="V123" s="33">
        <v>0</v>
      </c>
      <c r="W123" s="33">
        <v>0</v>
      </c>
      <c r="X123" s="33">
        <v>0</v>
      </c>
      <c r="Y123" s="8">
        <v>68</v>
      </c>
      <c r="Z123" s="8">
        <v>0</v>
      </c>
      <c r="AA123" s="8">
        <v>0</v>
      </c>
      <c r="AB123" s="8">
        <v>24</v>
      </c>
      <c r="AC123" s="8">
        <f t="shared" si="2"/>
        <v>395</v>
      </c>
      <c r="AD123" s="2"/>
    </row>
    <row r="124" spans="1:30" x14ac:dyDescent="0.3">
      <c r="A124" s="14">
        <v>123</v>
      </c>
      <c r="B124" s="15">
        <v>11</v>
      </c>
      <c r="C124" s="163">
        <v>199</v>
      </c>
      <c r="D124" s="10" t="s">
        <v>689</v>
      </c>
      <c r="E124" s="10" t="s">
        <v>694</v>
      </c>
      <c r="F124" s="248">
        <v>1156</v>
      </c>
      <c r="G124" s="15" t="s">
        <v>73</v>
      </c>
      <c r="H124" s="10" t="s">
        <v>19</v>
      </c>
      <c r="I124" s="10">
        <v>688</v>
      </c>
      <c r="J124" s="8">
        <v>30</v>
      </c>
      <c r="K124" s="8">
        <v>76</v>
      </c>
      <c r="L124" s="8">
        <v>156</v>
      </c>
      <c r="M124" s="8">
        <v>0</v>
      </c>
      <c r="N124" s="8">
        <v>26</v>
      </c>
      <c r="O124" s="8">
        <v>2</v>
      </c>
      <c r="P124" s="8">
        <v>0</v>
      </c>
      <c r="Q124" s="8">
        <v>0</v>
      </c>
      <c r="R124" s="8">
        <v>4</v>
      </c>
      <c r="S124" s="8">
        <v>5</v>
      </c>
      <c r="T124" s="8">
        <v>0</v>
      </c>
      <c r="U124" s="8">
        <v>2</v>
      </c>
      <c r="V124" s="33">
        <v>0</v>
      </c>
      <c r="W124" s="33">
        <v>0</v>
      </c>
      <c r="X124" s="33">
        <v>0</v>
      </c>
      <c r="Y124" s="8">
        <v>171</v>
      </c>
      <c r="Z124" s="8">
        <v>0</v>
      </c>
      <c r="AA124" s="8">
        <v>0</v>
      </c>
      <c r="AB124" s="8">
        <v>25</v>
      </c>
      <c r="AC124" s="8">
        <f t="shared" si="2"/>
        <v>497</v>
      </c>
      <c r="AD124" s="2"/>
    </row>
    <row r="125" spans="1:30" x14ac:dyDescent="0.3">
      <c r="A125" s="14">
        <v>124</v>
      </c>
      <c r="B125" s="15">
        <v>11</v>
      </c>
      <c r="C125" s="163">
        <v>199</v>
      </c>
      <c r="D125" s="8" t="s">
        <v>689</v>
      </c>
      <c r="E125" s="8" t="s">
        <v>689</v>
      </c>
      <c r="F125" s="248">
        <v>1156</v>
      </c>
      <c r="G125" s="15" t="s">
        <v>73</v>
      </c>
      <c r="H125" s="10" t="s">
        <v>21</v>
      </c>
      <c r="I125" s="10">
        <v>352</v>
      </c>
      <c r="J125" s="8">
        <v>0</v>
      </c>
      <c r="K125" s="8">
        <v>66</v>
      </c>
      <c r="L125" s="8">
        <v>119</v>
      </c>
      <c r="M125" s="8">
        <v>0</v>
      </c>
      <c r="N125" s="8">
        <v>10</v>
      </c>
      <c r="O125" s="8">
        <v>0</v>
      </c>
      <c r="P125" s="8">
        <v>2</v>
      </c>
      <c r="Q125" s="8">
        <v>0</v>
      </c>
      <c r="R125" s="8">
        <v>1</v>
      </c>
      <c r="S125" s="8">
        <v>2</v>
      </c>
      <c r="T125" s="8">
        <v>0</v>
      </c>
      <c r="U125" s="8">
        <v>0</v>
      </c>
      <c r="V125" s="33">
        <v>0</v>
      </c>
      <c r="W125" s="33">
        <v>0</v>
      </c>
      <c r="X125" s="33">
        <v>0</v>
      </c>
      <c r="Y125" s="8">
        <v>31</v>
      </c>
      <c r="Z125" s="8">
        <v>0</v>
      </c>
      <c r="AA125" s="8">
        <v>0</v>
      </c>
      <c r="AB125" s="8">
        <v>15</v>
      </c>
      <c r="AC125" s="8">
        <f t="shared" si="2"/>
        <v>246</v>
      </c>
      <c r="AD125" s="2"/>
    </row>
    <row r="126" spans="1:30" x14ac:dyDescent="0.3">
      <c r="A126" s="14">
        <v>125</v>
      </c>
      <c r="B126" s="15">
        <v>11</v>
      </c>
      <c r="C126" s="163">
        <v>199</v>
      </c>
      <c r="D126" s="10" t="s">
        <v>689</v>
      </c>
      <c r="E126" s="10" t="s">
        <v>695</v>
      </c>
      <c r="F126" s="248">
        <v>1157</v>
      </c>
      <c r="G126" s="15" t="s">
        <v>73</v>
      </c>
      <c r="H126" s="10" t="s">
        <v>19</v>
      </c>
      <c r="I126" s="10">
        <v>638</v>
      </c>
      <c r="J126" s="10">
        <v>7</v>
      </c>
      <c r="K126" s="10">
        <v>137</v>
      </c>
      <c r="L126" s="10">
        <v>175</v>
      </c>
      <c r="M126" s="10">
        <v>9</v>
      </c>
      <c r="N126" s="10">
        <v>5</v>
      </c>
      <c r="O126" s="10">
        <v>0</v>
      </c>
      <c r="P126" s="10">
        <v>0</v>
      </c>
      <c r="Q126" s="10">
        <v>4</v>
      </c>
      <c r="R126" s="10">
        <v>1</v>
      </c>
      <c r="S126" s="10">
        <v>10</v>
      </c>
      <c r="T126" s="10">
        <v>5</v>
      </c>
      <c r="U126" s="10">
        <v>1</v>
      </c>
      <c r="V126" s="33">
        <v>1</v>
      </c>
      <c r="W126" s="33">
        <v>0</v>
      </c>
      <c r="X126" s="33">
        <v>0</v>
      </c>
      <c r="Y126" s="8">
        <v>56</v>
      </c>
      <c r="Z126" s="8">
        <v>0</v>
      </c>
      <c r="AA126" s="8">
        <v>0</v>
      </c>
      <c r="AB126" s="8">
        <v>18</v>
      </c>
      <c r="AC126" s="8">
        <f t="shared" si="2"/>
        <v>429</v>
      </c>
      <c r="AD126" s="2"/>
    </row>
    <row r="127" spans="1:30" x14ac:dyDescent="0.3">
      <c r="A127" s="14">
        <v>126</v>
      </c>
      <c r="B127" s="15">
        <v>11</v>
      </c>
      <c r="C127" s="163">
        <v>199</v>
      </c>
      <c r="D127" s="10" t="s">
        <v>689</v>
      </c>
      <c r="E127" s="10" t="s">
        <v>696</v>
      </c>
      <c r="F127" s="248">
        <v>1157</v>
      </c>
      <c r="G127" s="15" t="s">
        <v>73</v>
      </c>
      <c r="H127" s="10" t="s">
        <v>20</v>
      </c>
      <c r="I127" s="10">
        <v>637</v>
      </c>
      <c r="J127" s="8">
        <v>9</v>
      </c>
      <c r="K127" s="8">
        <v>129</v>
      </c>
      <c r="L127" s="8">
        <v>191</v>
      </c>
      <c r="M127" s="8">
        <v>3</v>
      </c>
      <c r="N127" s="8">
        <v>6</v>
      </c>
      <c r="O127" s="8">
        <v>0</v>
      </c>
      <c r="P127" s="8">
        <v>0</v>
      </c>
      <c r="Q127" s="8">
        <v>1</v>
      </c>
      <c r="R127" s="8">
        <v>4</v>
      </c>
      <c r="S127" s="8">
        <v>11</v>
      </c>
      <c r="T127" s="8">
        <v>5</v>
      </c>
      <c r="U127" s="8">
        <v>3</v>
      </c>
      <c r="V127" s="33">
        <v>0</v>
      </c>
      <c r="W127" s="33">
        <v>0</v>
      </c>
      <c r="X127" s="33">
        <v>0</v>
      </c>
      <c r="Y127" s="8">
        <v>53</v>
      </c>
      <c r="Z127" s="8">
        <v>0</v>
      </c>
      <c r="AA127" s="8">
        <v>0</v>
      </c>
      <c r="AB127" s="8">
        <v>22</v>
      </c>
      <c r="AC127" s="8">
        <f t="shared" si="2"/>
        <v>437</v>
      </c>
      <c r="AD127" s="2"/>
    </row>
    <row r="128" spans="1:30" x14ac:dyDescent="0.3">
      <c r="A128" s="14">
        <v>127</v>
      </c>
      <c r="B128" s="15">
        <v>11</v>
      </c>
      <c r="C128" s="163">
        <v>199</v>
      </c>
      <c r="D128" s="10" t="s">
        <v>689</v>
      </c>
      <c r="E128" s="10" t="s">
        <v>339</v>
      </c>
      <c r="F128" s="248">
        <v>1158</v>
      </c>
      <c r="G128" s="15" t="s">
        <v>73</v>
      </c>
      <c r="H128" s="10" t="s">
        <v>19</v>
      </c>
      <c r="I128" s="10">
        <v>611</v>
      </c>
      <c r="J128" s="8">
        <v>9</v>
      </c>
      <c r="K128" s="8">
        <v>77</v>
      </c>
      <c r="L128" s="8">
        <v>119</v>
      </c>
      <c r="M128" s="8">
        <v>0</v>
      </c>
      <c r="N128" s="8">
        <v>22</v>
      </c>
      <c r="O128" s="8">
        <v>1</v>
      </c>
      <c r="P128" s="8">
        <v>4</v>
      </c>
      <c r="Q128" s="8">
        <v>11</v>
      </c>
      <c r="R128" s="8">
        <v>2</v>
      </c>
      <c r="S128" s="8">
        <v>8</v>
      </c>
      <c r="T128" s="8">
        <v>0</v>
      </c>
      <c r="U128" s="8">
        <v>0</v>
      </c>
      <c r="V128" s="33">
        <v>5</v>
      </c>
      <c r="W128" s="33">
        <v>0</v>
      </c>
      <c r="X128" s="33">
        <v>0</v>
      </c>
      <c r="Y128" s="8">
        <v>95</v>
      </c>
      <c r="Z128" s="8">
        <v>0</v>
      </c>
      <c r="AA128" s="8">
        <v>0</v>
      </c>
      <c r="AB128" s="8">
        <v>0</v>
      </c>
      <c r="AC128" s="8">
        <f t="shared" si="2"/>
        <v>353</v>
      </c>
      <c r="AD128" s="2"/>
    </row>
    <row r="129" spans="1:30" x14ac:dyDescent="0.3">
      <c r="A129" s="14">
        <v>128</v>
      </c>
      <c r="B129" s="15">
        <v>11</v>
      </c>
      <c r="C129" s="163">
        <v>199</v>
      </c>
      <c r="D129" s="8" t="s">
        <v>689</v>
      </c>
      <c r="E129" s="8" t="s">
        <v>689</v>
      </c>
      <c r="F129" s="248">
        <v>1158</v>
      </c>
      <c r="G129" s="15" t="s">
        <v>73</v>
      </c>
      <c r="H129" s="10" t="s">
        <v>20</v>
      </c>
      <c r="I129" s="10">
        <v>611</v>
      </c>
      <c r="J129" s="8">
        <v>8</v>
      </c>
      <c r="K129" s="8">
        <v>71</v>
      </c>
      <c r="L129" s="8">
        <v>172</v>
      </c>
      <c r="M129" s="8">
        <v>4</v>
      </c>
      <c r="N129" s="8">
        <v>16</v>
      </c>
      <c r="O129" s="8">
        <v>1</v>
      </c>
      <c r="P129" s="8">
        <v>8</v>
      </c>
      <c r="Q129" s="8">
        <v>11</v>
      </c>
      <c r="R129" s="8">
        <v>0</v>
      </c>
      <c r="S129" s="8">
        <v>11</v>
      </c>
      <c r="T129" s="8">
        <v>2</v>
      </c>
      <c r="U129" s="8">
        <v>0</v>
      </c>
      <c r="V129" s="33">
        <v>3</v>
      </c>
      <c r="W129" s="33">
        <v>0</v>
      </c>
      <c r="X129" s="33">
        <v>0</v>
      </c>
      <c r="Y129" s="8">
        <v>58</v>
      </c>
      <c r="Z129" s="8">
        <v>0</v>
      </c>
      <c r="AA129" s="8">
        <v>0</v>
      </c>
      <c r="AB129" s="8">
        <v>34</v>
      </c>
      <c r="AC129" s="8">
        <f t="shared" si="2"/>
        <v>399</v>
      </c>
      <c r="AD129" s="2"/>
    </row>
    <row r="130" spans="1:30" x14ac:dyDescent="0.3">
      <c r="A130" s="14">
        <v>129</v>
      </c>
      <c r="B130" s="15">
        <v>11</v>
      </c>
      <c r="C130" s="163">
        <v>199</v>
      </c>
      <c r="D130" s="8" t="s">
        <v>689</v>
      </c>
      <c r="E130" s="8" t="s">
        <v>689</v>
      </c>
      <c r="F130" s="248">
        <v>1159</v>
      </c>
      <c r="G130" s="15" t="s">
        <v>73</v>
      </c>
      <c r="H130" s="10" t="s">
        <v>19</v>
      </c>
      <c r="I130" s="10">
        <v>489</v>
      </c>
      <c r="J130" s="10">
        <v>2</v>
      </c>
      <c r="K130" s="10">
        <v>66</v>
      </c>
      <c r="L130" s="10">
        <v>131</v>
      </c>
      <c r="M130" s="10">
        <v>8</v>
      </c>
      <c r="N130" s="10">
        <v>8</v>
      </c>
      <c r="O130" s="10">
        <v>0</v>
      </c>
      <c r="P130" s="10">
        <v>0</v>
      </c>
      <c r="Q130" s="10">
        <v>1</v>
      </c>
      <c r="R130" s="10">
        <v>2</v>
      </c>
      <c r="S130" s="10">
        <v>2</v>
      </c>
      <c r="T130" s="10">
        <v>0</v>
      </c>
      <c r="U130" s="10">
        <v>1</v>
      </c>
      <c r="V130" s="33">
        <v>3</v>
      </c>
      <c r="W130" s="33">
        <v>0</v>
      </c>
      <c r="X130" s="33">
        <v>0</v>
      </c>
      <c r="Y130" s="8">
        <v>106</v>
      </c>
      <c r="Z130" s="8">
        <v>0</v>
      </c>
      <c r="AA130" s="8">
        <v>0</v>
      </c>
      <c r="AB130" s="8">
        <v>30</v>
      </c>
      <c r="AC130" s="8">
        <f t="shared" si="2"/>
        <v>360</v>
      </c>
      <c r="AD130" s="2"/>
    </row>
    <row r="131" spans="1:30" x14ac:dyDescent="0.3">
      <c r="A131" s="14">
        <v>130</v>
      </c>
      <c r="B131" s="15">
        <v>11</v>
      </c>
      <c r="C131" s="163">
        <v>199</v>
      </c>
      <c r="D131" s="10" t="s">
        <v>689</v>
      </c>
      <c r="E131" s="10" t="s">
        <v>697</v>
      </c>
      <c r="F131" s="248">
        <v>1159</v>
      </c>
      <c r="G131" s="15" t="s">
        <v>73</v>
      </c>
      <c r="H131" s="10" t="s">
        <v>20</v>
      </c>
      <c r="I131" s="10">
        <v>488</v>
      </c>
      <c r="J131" s="8">
        <v>6</v>
      </c>
      <c r="K131" s="8">
        <v>66</v>
      </c>
      <c r="L131" s="8">
        <v>121</v>
      </c>
      <c r="M131" s="8">
        <v>0</v>
      </c>
      <c r="N131" s="8">
        <v>2</v>
      </c>
      <c r="O131" s="8">
        <v>1</v>
      </c>
      <c r="P131" s="8">
        <v>0</v>
      </c>
      <c r="Q131" s="8">
        <v>1</v>
      </c>
      <c r="R131" s="8">
        <v>0</v>
      </c>
      <c r="S131" s="8">
        <v>5</v>
      </c>
      <c r="T131" s="8">
        <v>0</v>
      </c>
      <c r="U131" s="8">
        <v>0</v>
      </c>
      <c r="V131" s="33">
        <v>1</v>
      </c>
      <c r="W131" s="33">
        <v>0</v>
      </c>
      <c r="X131" s="33">
        <v>0</v>
      </c>
      <c r="Y131" s="8">
        <v>121</v>
      </c>
      <c r="Z131" s="8">
        <v>0</v>
      </c>
      <c r="AA131" s="8">
        <v>0</v>
      </c>
      <c r="AB131" s="8">
        <v>35</v>
      </c>
      <c r="AC131" s="8">
        <f t="shared" si="2"/>
        <v>359</v>
      </c>
      <c r="AD131" s="2"/>
    </row>
    <row r="132" spans="1:30" x14ac:dyDescent="0.3">
      <c r="A132" s="14">
        <v>131</v>
      </c>
      <c r="B132" s="15">
        <v>11</v>
      </c>
      <c r="C132" s="163">
        <v>199</v>
      </c>
      <c r="D132" s="8" t="s">
        <v>689</v>
      </c>
      <c r="E132" s="8" t="s">
        <v>689</v>
      </c>
      <c r="F132" s="248">
        <v>1160</v>
      </c>
      <c r="G132" s="15" t="s">
        <v>73</v>
      </c>
      <c r="H132" s="10" t="s">
        <v>19</v>
      </c>
      <c r="I132" s="10">
        <v>605</v>
      </c>
      <c r="J132" s="10">
        <v>11</v>
      </c>
      <c r="K132" s="10">
        <v>84</v>
      </c>
      <c r="L132" s="10">
        <v>338</v>
      </c>
      <c r="M132" s="10">
        <v>0</v>
      </c>
      <c r="N132" s="10">
        <v>4</v>
      </c>
      <c r="O132" s="10">
        <v>0</v>
      </c>
      <c r="P132" s="10">
        <v>0</v>
      </c>
      <c r="Q132" s="10">
        <v>0</v>
      </c>
      <c r="R132" s="10">
        <v>0</v>
      </c>
      <c r="S132" s="10">
        <v>0</v>
      </c>
      <c r="T132" s="10">
        <v>0</v>
      </c>
      <c r="U132" s="10">
        <v>1</v>
      </c>
      <c r="V132" s="33">
        <v>0</v>
      </c>
      <c r="W132" s="33">
        <v>0</v>
      </c>
      <c r="X132" s="33">
        <v>0</v>
      </c>
      <c r="Y132" s="8">
        <v>32</v>
      </c>
      <c r="Z132" s="8">
        <v>0</v>
      </c>
      <c r="AA132" s="8">
        <v>0</v>
      </c>
      <c r="AB132" s="8">
        <v>0</v>
      </c>
      <c r="AC132" s="8">
        <f t="shared" si="2"/>
        <v>470</v>
      </c>
      <c r="AD132" s="2"/>
    </row>
    <row r="133" spans="1:30" x14ac:dyDescent="0.3">
      <c r="A133" s="14">
        <v>132</v>
      </c>
      <c r="B133" s="15">
        <v>11</v>
      </c>
      <c r="C133" s="163">
        <v>199</v>
      </c>
      <c r="D133" s="10" t="s">
        <v>689</v>
      </c>
      <c r="E133" s="10" t="s">
        <v>698</v>
      </c>
      <c r="F133" s="248">
        <v>1160</v>
      </c>
      <c r="G133" s="15" t="s">
        <v>73</v>
      </c>
      <c r="H133" s="10" t="s">
        <v>20</v>
      </c>
      <c r="I133" s="10">
        <v>605</v>
      </c>
      <c r="J133" s="8">
        <v>16</v>
      </c>
      <c r="K133" s="8">
        <v>68</v>
      </c>
      <c r="L133" s="8">
        <v>379</v>
      </c>
      <c r="M133" s="8">
        <v>1</v>
      </c>
      <c r="N133" s="8">
        <v>6</v>
      </c>
      <c r="O133" s="8">
        <v>0</v>
      </c>
      <c r="P133" s="8">
        <v>0</v>
      </c>
      <c r="Q133" s="8">
        <v>0</v>
      </c>
      <c r="R133" s="8">
        <v>0</v>
      </c>
      <c r="S133" s="8">
        <v>0</v>
      </c>
      <c r="T133" s="8">
        <v>0</v>
      </c>
      <c r="U133" s="8">
        <v>0</v>
      </c>
      <c r="V133" s="33">
        <v>0</v>
      </c>
      <c r="W133" s="33">
        <v>0</v>
      </c>
      <c r="X133" s="33">
        <v>0</v>
      </c>
      <c r="Y133" s="8">
        <v>28</v>
      </c>
      <c r="Z133" s="8">
        <v>0</v>
      </c>
      <c r="AA133" s="8">
        <v>0</v>
      </c>
      <c r="AB133" s="8">
        <v>0</v>
      </c>
      <c r="AC133" s="8">
        <f t="shared" si="2"/>
        <v>498</v>
      </c>
      <c r="AD133" s="2"/>
    </row>
    <row r="134" spans="1:30" x14ac:dyDescent="0.3">
      <c r="A134" s="14">
        <v>133</v>
      </c>
      <c r="B134" s="15">
        <v>11</v>
      </c>
      <c r="C134" s="163">
        <v>199</v>
      </c>
      <c r="D134" s="10" t="s">
        <v>689</v>
      </c>
      <c r="E134" s="10" t="s">
        <v>699</v>
      </c>
      <c r="F134" s="248">
        <v>1161</v>
      </c>
      <c r="G134" s="15" t="s">
        <v>73</v>
      </c>
      <c r="H134" s="10" t="s">
        <v>19</v>
      </c>
      <c r="I134" s="10">
        <v>518</v>
      </c>
      <c r="J134" s="8">
        <v>12</v>
      </c>
      <c r="K134" s="8">
        <v>80</v>
      </c>
      <c r="L134" s="8">
        <v>258</v>
      </c>
      <c r="M134" s="8">
        <v>2</v>
      </c>
      <c r="N134" s="8">
        <v>4</v>
      </c>
      <c r="O134" s="8">
        <v>0</v>
      </c>
      <c r="P134" s="8">
        <v>0</v>
      </c>
      <c r="Q134" s="8">
        <v>0</v>
      </c>
      <c r="R134" s="8">
        <v>0</v>
      </c>
      <c r="S134" s="8">
        <v>8</v>
      </c>
      <c r="T134" s="8">
        <v>0</v>
      </c>
      <c r="U134" s="8">
        <v>0</v>
      </c>
      <c r="V134" s="33">
        <v>0</v>
      </c>
      <c r="W134" s="33">
        <v>0</v>
      </c>
      <c r="X134" s="33">
        <v>0</v>
      </c>
      <c r="Y134" s="8">
        <v>54</v>
      </c>
      <c r="Z134" s="8">
        <v>0</v>
      </c>
      <c r="AA134" s="8">
        <v>0</v>
      </c>
      <c r="AB134" s="8">
        <v>1</v>
      </c>
      <c r="AC134" s="8">
        <f t="shared" si="2"/>
        <v>419</v>
      </c>
      <c r="AD134" s="2"/>
    </row>
    <row r="135" spans="1:30" x14ac:dyDescent="0.3">
      <c r="A135" s="14">
        <v>134</v>
      </c>
      <c r="B135" s="15">
        <v>11</v>
      </c>
      <c r="C135" s="163">
        <v>199</v>
      </c>
      <c r="D135" s="10" t="s">
        <v>689</v>
      </c>
      <c r="E135" s="10" t="s">
        <v>699</v>
      </c>
      <c r="F135" s="248">
        <v>1161</v>
      </c>
      <c r="G135" s="15" t="s">
        <v>73</v>
      </c>
      <c r="H135" s="10" t="s">
        <v>20</v>
      </c>
      <c r="I135" s="10">
        <v>517</v>
      </c>
      <c r="J135" s="8">
        <v>12</v>
      </c>
      <c r="K135" s="8">
        <v>68</v>
      </c>
      <c r="L135" s="8">
        <v>241</v>
      </c>
      <c r="M135" s="8">
        <v>1</v>
      </c>
      <c r="N135" s="8">
        <v>1</v>
      </c>
      <c r="O135" s="8">
        <v>0</v>
      </c>
      <c r="P135" s="8">
        <v>0</v>
      </c>
      <c r="Q135" s="8">
        <v>0</v>
      </c>
      <c r="R135" s="8">
        <v>0</v>
      </c>
      <c r="S135" s="8">
        <v>5</v>
      </c>
      <c r="T135" s="8">
        <v>0</v>
      </c>
      <c r="U135" s="8">
        <v>0</v>
      </c>
      <c r="V135" s="33">
        <v>0</v>
      </c>
      <c r="W135" s="33">
        <v>0</v>
      </c>
      <c r="X135" s="33">
        <v>0</v>
      </c>
      <c r="Y135" s="8">
        <v>82</v>
      </c>
      <c r="Z135" s="8">
        <v>0</v>
      </c>
      <c r="AA135" s="8">
        <v>0</v>
      </c>
      <c r="AB135" s="8">
        <v>5</v>
      </c>
      <c r="AC135" s="8">
        <f t="shared" si="2"/>
        <v>415</v>
      </c>
      <c r="AD135" s="2"/>
    </row>
    <row r="136" spans="1:30" x14ac:dyDescent="0.3">
      <c r="A136" s="14">
        <v>135</v>
      </c>
      <c r="B136" s="15">
        <v>11</v>
      </c>
      <c r="C136" s="30">
        <v>207</v>
      </c>
      <c r="D136" s="8" t="s">
        <v>700</v>
      </c>
      <c r="E136" s="8" t="s">
        <v>700</v>
      </c>
      <c r="F136" s="248">
        <v>1189</v>
      </c>
      <c r="G136" s="15" t="s">
        <v>73</v>
      </c>
      <c r="H136" s="10" t="s">
        <v>19</v>
      </c>
      <c r="I136" s="10">
        <v>576</v>
      </c>
      <c r="J136" s="10">
        <v>9</v>
      </c>
      <c r="K136" s="10">
        <v>49</v>
      </c>
      <c r="L136" s="10">
        <v>20</v>
      </c>
      <c r="M136" s="10">
        <v>10</v>
      </c>
      <c r="N136" s="10">
        <v>24</v>
      </c>
      <c r="O136" s="10">
        <v>1</v>
      </c>
      <c r="P136" s="10">
        <v>79</v>
      </c>
      <c r="Q136" s="10">
        <v>17</v>
      </c>
      <c r="R136" s="10">
        <v>2</v>
      </c>
      <c r="S136" s="10">
        <v>50</v>
      </c>
      <c r="T136" s="10">
        <v>2</v>
      </c>
      <c r="U136" s="10">
        <v>0</v>
      </c>
      <c r="V136" s="33">
        <v>2</v>
      </c>
      <c r="W136" s="33">
        <v>0</v>
      </c>
      <c r="X136" s="33">
        <v>0</v>
      </c>
      <c r="Y136" s="8">
        <v>31</v>
      </c>
      <c r="Z136" s="8">
        <v>0</v>
      </c>
      <c r="AA136" s="8">
        <v>0</v>
      </c>
      <c r="AB136" s="8">
        <v>11</v>
      </c>
      <c r="AC136" s="8">
        <f t="shared" si="2"/>
        <v>307</v>
      </c>
      <c r="AD136" s="2"/>
    </row>
    <row r="137" spans="1:30" x14ac:dyDescent="0.3">
      <c r="A137" s="14">
        <v>136</v>
      </c>
      <c r="B137" s="15">
        <v>11</v>
      </c>
      <c r="C137" s="30">
        <v>207</v>
      </c>
      <c r="D137" s="8" t="s">
        <v>700</v>
      </c>
      <c r="E137" s="8" t="s">
        <v>701</v>
      </c>
      <c r="F137" s="31">
        <v>1189</v>
      </c>
      <c r="G137" s="15" t="s">
        <v>73</v>
      </c>
      <c r="H137" s="8" t="s">
        <v>20</v>
      </c>
      <c r="I137" s="32">
        <v>575</v>
      </c>
      <c r="J137" s="8">
        <v>19</v>
      </c>
      <c r="K137" s="8">
        <v>51</v>
      </c>
      <c r="L137" s="8">
        <v>19</v>
      </c>
      <c r="M137" s="8">
        <v>6</v>
      </c>
      <c r="N137" s="8">
        <v>21</v>
      </c>
      <c r="O137" s="8">
        <v>0</v>
      </c>
      <c r="P137" s="8">
        <v>36</v>
      </c>
      <c r="Q137" s="8">
        <v>17</v>
      </c>
      <c r="R137" s="8">
        <v>3</v>
      </c>
      <c r="S137" s="8">
        <v>32</v>
      </c>
      <c r="T137" s="8">
        <v>0</v>
      </c>
      <c r="U137" s="8">
        <v>0</v>
      </c>
      <c r="V137" s="33">
        <v>3</v>
      </c>
      <c r="W137" s="33">
        <v>0</v>
      </c>
      <c r="X137" s="33">
        <v>0</v>
      </c>
      <c r="Y137" s="8">
        <v>44</v>
      </c>
      <c r="Z137" s="8">
        <v>0</v>
      </c>
      <c r="AA137" s="8">
        <v>0</v>
      </c>
      <c r="AB137" s="8">
        <v>11</v>
      </c>
      <c r="AC137" s="8">
        <f t="shared" si="2"/>
        <v>262</v>
      </c>
      <c r="AD137" s="2"/>
    </row>
    <row r="138" spans="1:30" x14ac:dyDescent="0.3">
      <c r="A138" s="14">
        <v>137</v>
      </c>
      <c r="B138" s="15">
        <v>11</v>
      </c>
      <c r="C138" s="30">
        <v>207</v>
      </c>
      <c r="D138" s="8" t="s">
        <v>700</v>
      </c>
      <c r="E138" s="8" t="s">
        <v>700</v>
      </c>
      <c r="F138" s="31">
        <v>1189</v>
      </c>
      <c r="G138" s="15" t="s">
        <v>73</v>
      </c>
      <c r="H138" s="8" t="s">
        <v>21</v>
      </c>
      <c r="I138" s="32">
        <v>201</v>
      </c>
      <c r="J138" s="10">
        <v>7</v>
      </c>
      <c r="K138" s="10">
        <v>8</v>
      </c>
      <c r="L138" s="10">
        <v>10</v>
      </c>
      <c r="M138" s="10">
        <v>0</v>
      </c>
      <c r="N138" s="10">
        <v>10</v>
      </c>
      <c r="O138" s="10">
        <v>0</v>
      </c>
      <c r="P138" s="10">
        <v>9</v>
      </c>
      <c r="Q138" s="10">
        <v>14</v>
      </c>
      <c r="R138" s="10">
        <v>2</v>
      </c>
      <c r="S138" s="10">
        <v>2</v>
      </c>
      <c r="T138" s="10">
        <v>0</v>
      </c>
      <c r="U138" s="10">
        <v>0</v>
      </c>
      <c r="V138" s="33">
        <v>0</v>
      </c>
      <c r="W138" s="33">
        <v>0</v>
      </c>
      <c r="X138" s="33">
        <v>0</v>
      </c>
      <c r="Y138" s="8">
        <v>39</v>
      </c>
      <c r="Z138" s="8">
        <v>0</v>
      </c>
      <c r="AA138" s="8">
        <v>0</v>
      </c>
      <c r="AB138" s="8">
        <v>1</v>
      </c>
      <c r="AC138" s="8">
        <f t="shared" si="2"/>
        <v>102</v>
      </c>
      <c r="AD138" s="2"/>
    </row>
    <row r="139" spans="1:30" x14ac:dyDescent="0.3">
      <c r="A139" s="14">
        <v>138</v>
      </c>
      <c r="B139" s="15">
        <v>11</v>
      </c>
      <c r="C139" s="30">
        <v>207</v>
      </c>
      <c r="D139" s="8" t="s">
        <v>700</v>
      </c>
      <c r="E139" s="8" t="s">
        <v>700</v>
      </c>
      <c r="F139" s="31">
        <v>1189</v>
      </c>
      <c r="G139" s="15" t="s">
        <v>73</v>
      </c>
      <c r="H139" s="8" t="s">
        <v>236</v>
      </c>
      <c r="I139" s="32">
        <v>210</v>
      </c>
      <c r="J139" s="10">
        <v>13</v>
      </c>
      <c r="K139" s="10">
        <v>26</v>
      </c>
      <c r="L139" s="10">
        <v>5</v>
      </c>
      <c r="M139" s="10">
        <v>7</v>
      </c>
      <c r="N139" s="10">
        <v>2</v>
      </c>
      <c r="O139" s="10">
        <v>0</v>
      </c>
      <c r="P139" s="10">
        <v>15</v>
      </c>
      <c r="Q139" s="10">
        <v>0</v>
      </c>
      <c r="R139" s="10">
        <v>2</v>
      </c>
      <c r="S139" s="10">
        <v>3</v>
      </c>
      <c r="T139" s="10">
        <v>0</v>
      </c>
      <c r="U139" s="10">
        <v>1</v>
      </c>
      <c r="V139" s="33">
        <v>0</v>
      </c>
      <c r="W139" s="33">
        <v>0</v>
      </c>
      <c r="X139" s="33">
        <v>0</v>
      </c>
      <c r="Y139" s="8">
        <v>18</v>
      </c>
      <c r="Z139" s="8">
        <v>0</v>
      </c>
      <c r="AA139" s="8">
        <v>0</v>
      </c>
      <c r="AB139" s="8">
        <v>4</v>
      </c>
      <c r="AC139" s="8">
        <f t="shared" si="2"/>
        <v>96</v>
      </c>
      <c r="AD139" s="2"/>
    </row>
    <row r="140" spans="1:30" x14ac:dyDescent="0.3">
      <c r="A140" s="14">
        <v>139</v>
      </c>
      <c r="B140" s="15">
        <v>11</v>
      </c>
      <c r="C140" s="30">
        <v>207</v>
      </c>
      <c r="D140" s="8" t="s">
        <v>700</v>
      </c>
      <c r="E140" s="8" t="s">
        <v>700</v>
      </c>
      <c r="F140" s="31">
        <v>1189</v>
      </c>
      <c r="G140" s="15" t="s">
        <v>73</v>
      </c>
      <c r="H140" s="8" t="s">
        <v>702</v>
      </c>
      <c r="I140" s="32">
        <v>223</v>
      </c>
      <c r="J140" s="10">
        <v>4</v>
      </c>
      <c r="K140" s="10">
        <v>91</v>
      </c>
      <c r="L140" s="10">
        <v>3</v>
      </c>
      <c r="M140" s="10">
        <v>1</v>
      </c>
      <c r="N140" s="10">
        <v>2</v>
      </c>
      <c r="O140" s="10">
        <v>2</v>
      </c>
      <c r="P140" s="10">
        <v>17</v>
      </c>
      <c r="Q140" s="10">
        <v>2</v>
      </c>
      <c r="R140" s="10">
        <v>0</v>
      </c>
      <c r="S140" s="10">
        <v>2</v>
      </c>
      <c r="T140" s="10">
        <v>0</v>
      </c>
      <c r="U140" s="10">
        <v>1</v>
      </c>
      <c r="V140" s="33">
        <v>0</v>
      </c>
      <c r="W140" s="33">
        <v>0</v>
      </c>
      <c r="X140" s="33">
        <v>0</v>
      </c>
      <c r="Y140" s="8">
        <v>32</v>
      </c>
      <c r="Z140" s="8">
        <v>0</v>
      </c>
      <c r="AA140" s="8">
        <v>0</v>
      </c>
      <c r="AB140" s="8">
        <v>3</v>
      </c>
      <c r="AC140" s="8">
        <f t="shared" si="2"/>
        <v>160</v>
      </c>
      <c r="AD140" s="2"/>
    </row>
    <row r="141" spans="1:30" x14ac:dyDescent="0.3">
      <c r="A141" s="14">
        <v>140</v>
      </c>
      <c r="B141" s="15">
        <v>11</v>
      </c>
      <c r="C141" s="30">
        <v>207</v>
      </c>
      <c r="D141" s="8" t="s">
        <v>700</v>
      </c>
      <c r="E141" s="8" t="s">
        <v>703</v>
      </c>
      <c r="F141" s="31">
        <v>1192</v>
      </c>
      <c r="G141" s="15" t="s">
        <v>73</v>
      </c>
      <c r="H141" s="8" t="s">
        <v>19</v>
      </c>
      <c r="I141" s="32">
        <v>468</v>
      </c>
      <c r="J141" s="8">
        <v>12</v>
      </c>
      <c r="K141" s="8">
        <v>63</v>
      </c>
      <c r="L141" s="8">
        <v>43</v>
      </c>
      <c r="M141" s="8">
        <v>7</v>
      </c>
      <c r="N141" s="8">
        <v>11</v>
      </c>
      <c r="O141" s="8">
        <v>0</v>
      </c>
      <c r="P141" s="8">
        <v>2</v>
      </c>
      <c r="Q141" s="8">
        <v>4</v>
      </c>
      <c r="R141" s="8">
        <v>1</v>
      </c>
      <c r="S141" s="8">
        <v>1</v>
      </c>
      <c r="T141" s="8">
        <v>0</v>
      </c>
      <c r="U141" s="8">
        <v>0</v>
      </c>
      <c r="V141" s="33">
        <v>1</v>
      </c>
      <c r="W141" s="33">
        <v>0</v>
      </c>
      <c r="X141" s="33">
        <v>0</v>
      </c>
      <c r="Y141" s="8">
        <v>78</v>
      </c>
      <c r="Z141" s="8">
        <v>0</v>
      </c>
      <c r="AA141" s="8">
        <v>0</v>
      </c>
      <c r="AB141" s="8">
        <v>16</v>
      </c>
      <c r="AC141" s="8">
        <f t="shared" si="2"/>
        <v>239</v>
      </c>
      <c r="AD141" s="2"/>
    </row>
    <row r="142" spans="1:30" x14ac:dyDescent="0.3">
      <c r="A142" s="14">
        <v>141</v>
      </c>
      <c r="B142" s="15">
        <v>11</v>
      </c>
      <c r="C142" s="30">
        <v>207</v>
      </c>
      <c r="D142" s="8" t="s">
        <v>700</v>
      </c>
      <c r="E142" s="8" t="s">
        <v>704</v>
      </c>
      <c r="F142" s="31">
        <v>1192</v>
      </c>
      <c r="G142" s="15" t="s">
        <v>73</v>
      </c>
      <c r="H142" s="8" t="s">
        <v>21</v>
      </c>
      <c r="I142" s="32">
        <v>357</v>
      </c>
      <c r="J142" s="8">
        <v>12</v>
      </c>
      <c r="K142" s="8">
        <v>19</v>
      </c>
      <c r="L142" s="8">
        <v>12</v>
      </c>
      <c r="M142" s="8">
        <v>5</v>
      </c>
      <c r="N142" s="8">
        <v>5</v>
      </c>
      <c r="O142" s="8">
        <v>1</v>
      </c>
      <c r="P142" s="8">
        <v>1</v>
      </c>
      <c r="Q142" s="8">
        <v>120</v>
      </c>
      <c r="R142" s="8">
        <v>2</v>
      </c>
      <c r="S142" s="8">
        <v>0</v>
      </c>
      <c r="T142" s="8">
        <v>0</v>
      </c>
      <c r="U142" s="8">
        <v>0</v>
      </c>
      <c r="V142" s="33">
        <v>0</v>
      </c>
      <c r="W142" s="33">
        <v>0</v>
      </c>
      <c r="X142" s="33">
        <v>0</v>
      </c>
      <c r="Y142" s="8">
        <v>13</v>
      </c>
      <c r="Z142" s="8">
        <v>0</v>
      </c>
      <c r="AA142" s="8">
        <v>0</v>
      </c>
      <c r="AB142" s="8">
        <v>11</v>
      </c>
      <c r="AC142" s="8">
        <f t="shared" si="2"/>
        <v>201</v>
      </c>
      <c r="AD142" s="2"/>
    </row>
    <row r="143" spans="1:30" x14ac:dyDescent="0.3">
      <c r="A143" s="14">
        <v>142</v>
      </c>
      <c r="B143" s="15">
        <v>11</v>
      </c>
      <c r="C143" s="30">
        <v>263</v>
      </c>
      <c r="D143" s="8" t="s">
        <v>705</v>
      </c>
      <c r="E143" s="8" t="s">
        <v>705</v>
      </c>
      <c r="F143" s="31">
        <v>1338</v>
      </c>
      <c r="G143" s="15" t="s">
        <v>73</v>
      </c>
      <c r="H143" s="8" t="s">
        <v>19</v>
      </c>
      <c r="I143" s="32">
        <v>441</v>
      </c>
      <c r="J143" s="8">
        <v>1</v>
      </c>
      <c r="K143" s="8">
        <v>148</v>
      </c>
      <c r="L143" s="8">
        <v>25</v>
      </c>
      <c r="M143" s="8">
        <v>4</v>
      </c>
      <c r="N143" s="8">
        <v>3</v>
      </c>
      <c r="O143" s="8">
        <v>0</v>
      </c>
      <c r="P143" s="8">
        <v>1</v>
      </c>
      <c r="Q143" s="8">
        <v>0</v>
      </c>
      <c r="R143" s="8">
        <v>2</v>
      </c>
      <c r="S143" s="8">
        <v>14</v>
      </c>
      <c r="T143" s="8">
        <v>0</v>
      </c>
      <c r="U143" s="8">
        <v>1</v>
      </c>
      <c r="V143" s="33">
        <v>0</v>
      </c>
      <c r="W143" s="33">
        <v>0</v>
      </c>
      <c r="X143" s="33">
        <v>0</v>
      </c>
      <c r="Y143" s="8">
        <v>40</v>
      </c>
      <c r="Z143" s="8">
        <v>0</v>
      </c>
      <c r="AA143" s="8">
        <v>0</v>
      </c>
      <c r="AB143" s="8">
        <v>0</v>
      </c>
      <c r="AC143" s="8">
        <f t="shared" si="2"/>
        <v>239</v>
      </c>
      <c r="AD143" s="2"/>
    </row>
    <row r="144" spans="1:30" x14ac:dyDescent="0.3">
      <c r="A144" s="14">
        <v>143</v>
      </c>
      <c r="B144" s="15">
        <v>11</v>
      </c>
      <c r="C144" s="30">
        <v>263</v>
      </c>
      <c r="D144" s="8" t="s">
        <v>705</v>
      </c>
      <c r="E144" s="8" t="s">
        <v>705</v>
      </c>
      <c r="F144" s="31">
        <v>1338</v>
      </c>
      <c r="G144" s="15" t="s">
        <v>73</v>
      </c>
      <c r="H144" s="8" t="s">
        <v>20</v>
      </c>
      <c r="I144" s="32">
        <v>440</v>
      </c>
      <c r="J144" s="10">
        <v>6</v>
      </c>
      <c r="K144" s="10">
        <v>115</v>
      </c>
      <c r="L144" s="10">
        <v>34</v>
      </c>
      <c r="M144" s="10">
        <v>7</v>
      </c>
      <c r="N144" s="10">
        <v>9</v>
      </c>
      <c r="O144" s="10">
        <v>0</v>
      </c>
      <c r="P144" s="10">
        <v>0</v>
      </c>
      <c r="Q144" s="10">
        <v>2</v>
      </c>
      <c r="R144" s="10">
        <v>4</v>
      </c>
      <c r="S144" s="10">
        <v>15</v>
      </c>
      <c r="T144" s="10">
        <v>1</v>
      </c>
      <c r="U144" s="10">
        <v>3</v>
      </c>
      <c r="V144" s="33">
        <v>0</v>
      </c>
      <c r="W144" s="33">
        <v>0</v>
      </c>
      <c r="X144" s="33">
        <v>0</v>
      </c>
      <c r="Y144" s="8">
        <v>32</v>
      </c>
      <c r="Z144" s="8">
        <v>0</v>
      </c>
      <c r="AA144" s="8">
        <v>0</v>
      </c>
      <c r="AB144" s="8">
        <v>17</v>
      </c>
      <c r="AC144" s="8">
        <f t="shared" si="2"/>
        <v>245</v>
      </c>
      <c r="AD144" s="2"/>
    </row>
    <row r="145" spans="1:30" x14ac:dyDescent="0.3">
      <c r="A145" s="14">
        <v>144</v>
      </c>
      <c r="B145" s="15">
        <v>11</v>
      </c>
      <c r="C145" s="30">
        <v>263</v>
      </c>
      <c r="D145" s="8" t="s">
        <v>705</v>
      </c>
      <c r="E145" s="8" t="s">
        <v>705</v>
      </c>
      <c r="F145" s="31">
        <v>1339</v>
      </c>
      <c r="G145" s="15" t="s">
        <v>73</v>
      </c>
      <c r="H145" s="8" t="s">
        <v>19</v>
      </c>
      <c r="I145" s="32">
        <v>660</v>
      </c>
      <c r="J145" s="8">
        <v>3</v>
      </c>
      <c r="K145" s="8">
        <v>177</v>
      </c>
      <c r="L145" s="8">
        <v>24</v>
      </c>
      <c r="M145" s="8">
        <v>6</v>
      </c>
      <c r="N145" s="8">
        <v>17</v>
      </c>
      <c r="O145" s="8">
        <v>1</v>
      </c>
      <c r="P145" s="8">
        <v>3</v>
      </c>
      <c r="Q145" s="8">
        <v>4</v>
      </c>
      <c r="R145" s="8">
        <v>3</v>
      </c>
      <c r="S145" s="8">
        <v>32</v>
      </c>
      <c r="T145" s="8">
        <v>1</v>
      </c>
      <c r="U145" s="8">
        <v>0</v>
      </c>
      <c r="V145" s="33">
        <v>4</v>
      </c>
      <c r="W145" s="33">
        <v>0</v>
      </c>
      <c r="X145" s="33">
        <v>0</v>
      </c>
      <c r="Y145" s="8">
        <v>96</v>
      </c>
      <c r="Z145" s="8">
        <v>0</v>
      </c>
      <c r="AA145" s="8">
        <v>0</v>
      </c>
      <c r="AB145" s="8">
        <v>28</v>
      </c>
      <c r="AC145" s="8">
        <f t="shared" si="2"/>
        <v>399</v>
      </c>
      <c r="AD145" s="2"/>
    </row>
    <row r="146" spans="1:30" x14ac:dyDescent="0.3">
      <c r="A146" s="14">
        <v>145</v>
      </c>
      <c r="B146" s="15">
        <v>11</v>
      </c>
      <c r="C146" s="30">
        <v>263</v>
      </c>
      <c r="D146" s="8" t="s">
        <v>705</v>
      </c>
      <c r="E146" s="8" t="s">
        <v>706</v>
      </c>
      <c r="F146" s="31">
        <v>1340</v>
      </c>
      <c r="G146" s="15" t="s">
        <v>73</v>
      </c>
      <c r="H146" s="8" t="s">
        <v>19</v>
      </c>
      <c r="I146" s="32">
        <v>446</v>
      </c>
      <c r="J146" s="8">
        <v>4</v>
      </c>
      <c r="K146" s="8">
        <v>43</v>
      </c>
      <c r="L146" s="8">
        <v>14</v>
      </c>
      <c r="M146" s="8">
        <v>3</v>
      </c>
      <c r="N146" s="8">
        <v>6</v>
      </c>
      <c r="O146" s="8">
        <v>0</v>
      </c>
      <c r="P146" s="8">
        <v>9</v>
      </c>
      <c r="Q146" s="8">
        <v>2</v>
      </c>
      <c r="R146" s="8">
        <v>8</v>
      </c>
      <c r="S146" s="8">
        <v>0</v>
      </c>
      <c r="T146" s="8">
        <v>0</v>
      </c>
      <c r="U146" s="8">
        <v>0</v>
      </c>
      <c r="V146" s="33">
        <v>1</v>
      </c>
      <c r="W146" s="33">
        <v>0</v>
      </c>
      <c r="X146" s="33">
        <v>0</v>
      </c>
      <c r="Y146" s="8">
        <v>50</v>
      </c>
      <c r="Z146" s="8">
        <v>0</v>
      </c>
      <c r="AA146" s="8">
        <v>0</v>
      </c>
      <c r="AB146" s="8">
        <v>6</v>
      </c>
      <c r="AC146" s="8">
        <f t="shared" si="2"/>
        <v>146</v>
      </c>
      <c r="AD146" s="2"/>
    </row>
    <row r="147" spans="1:30" x14ac:dyDescent="0.3">
      <c r="A147" s="14">
        <v>146</v>
      </c>
      <c r="B147" s="15">
        <v>11</v>
      </c>
      <c r="C147" s="30">
        <v>263</v>
      </c>
      <c r="D147" s="8" t="s">
        <v>705</v>
      </c>
      <c r="E147" s="8" t="s">
        <v>705</v>
      </c>
      <c r="F147" s="31">
        <v>1342</v>
      </c>
      <c r="G147" s="15" t="s">
        <v>73</v>
      </c>
      <c r="H147" s="8" t="s">
        <v>19</v>
      </c>
      <c r="I147" s="32">
        <v>362</v>
      </c>
      <c r="J147" s="10">
        <v>5</v>
      </c>
      <c r="K147" s="10">
        <v>126</v>
      </c>
      <c r="L147" s="10">
        <v>7</v>
      </c>
      <c r="M147" s="10">
        <v>0</v>
      </c>
      <c r="N147" s="10">
        <v>1</v>
      </c>
      <c r="O147" s="10">
        <v>0</v>
      </c>
      <c r="P147" s="10">
        <v>0</v>
      </c>
      <c r="Q147" s="10">
        <v>0</v>
      </c>
      <c r="R147" s="10">
        <v>1</v>
      </c>
      <c r="S147" s="10">
        <v>3</v>
      </c>
      <c r="T147" s="10">
        <v>0</v>
      </c>
      <c r="U147" s="10">
        <v>0</v>
      </c>
      <c r="V147" s="33">
        <v>0</v>
      </c>
      <c r="W147" s="33">
        <v>0</v>
      </c>
      <c r="X147" s="33">
        <v>0</v>
      </c>
      <c r="Y147" s="8">
        <v>45</v>
      </c>
      <c r="Z147" s="8">
        <v>0</v>
      </c>
      <c r="AA147" s="8">
        <v>0</v>
      </c>
      <c r="AB147" s="8">
        <v>16</v>
      </c>
      <c r="AC147" s="8">
        <f t="shared" si="2"/>
        <v>204</v>
      </c>
      <c r="AD147" s="2"/>
    </row>
    <row r="148" spans="1:30" x14ac:dyDescent="0.3">
      <c r="A148" s="14">
        <v>147</v>
      </c>
      <c r="B148" s="15">
        <v>11</v>
      </c>
      <c r="C148" s="30">
        <v>263</v>
      </c>
      <c r="D148" s="8" t="s">
        <v>705</v>
      </c>
      <c r="E148" s="8" t="s">
        <v>707</v>
      </c>
      <c r="F148" s="31">
        <v>1343</v>
      </c>
      <c r="G148" s="15" t="s">
        <v>73</v>
      </c>
      <c r="H148" s="8" t="s">
        <v>19</v>
      </c>
      <c r="I148" s="32">
        <v>524</v>
      </c>
      <c r="J148" s="8">
        <v>6</v>
      </c>
      <c r="K148" s="8">
        <v>141</v>
      </c>
      <c r="L148" s="8">
        <v>48</v>
      </c>
      <c r="M148" s="8">
        <v>4</v>
      </c>
      <c r="N148" s="8">
        <v>1</v>
      </c>
      <c r="O148" s="8">
        <v>0</v>
      </c>
      <c r="P148" s="8">
        <v>1</v>
      </c>
      <c r="Q148" s="8">
        <v>1</v>
      </c>
      <c r="R148" s="8">
        <v>0</v>
      </c>
      <c r="S148" s="8">
        <v>22</v>
      </c>
      <c r="T148" s="8">
        <v>0</v>
      </c>
      <c r="U148" s="8">
        <v>1</v>
      </c>
      <c r="V148" s="33">
        <v>0</v>
      </c>
      <c r="W148" s="33">
        <v>0</v>
      </c>
      <c r="X148" s="33">
        <v>0</v>
      </c>
      <c r="Y148" s="8">
        <v>12</v>
      </c>
      <c r="Z148" s="8">
        <v>0</v>
      </c>
      <c r="AA148" s="8">
        <v>0</v>
      </c>
      <c r="AB148" s="8">
        <v>9</v>
      </c>
      <c r="AC148" s="8">
        <f t="shared" si="2"/>
        <v>246</v>
      </c>
      <c r="AD148" s="2"/>
    </row>
    <row r="149" spans="1:30" x14ac:dyDescent="0.3">
      <c r="A149" s="14">
        <v>148</v>
      </c>
      <c r="B149" s="15">
        <v>11</v>
      </c>
      <c r="C149" s="30">
        <v>263</v>
      </c>
      <c r="D149" s="8" t="s">
        <v>705</v>
      </c>
      <c r="E149" s="8" t="s">
        <v>707</v>
      </c>
      <c r="F149" s="246">
        <v>1343</v>
      </c>
      <c r="G149" s="247" t="s">
        <v>73</v>
      </c>
      <c r="H149" s="196" t="s">
        <v>20</v>
      </c>
      <c r="I149" s="32">
        <v>523</v>
      </c>
      <c r="J149" s="10">
        <v>1</v>
      </c>
      <c r="K149" s="10">
        <v>134</v>
      </c>
      <c r="L149" s="10">
        <v>38</v>
      </c>
      <c r="M149" s="10">
        <v>5</v>
      </c>
      <c r="N149" s="10">
        <v>1</v>
      </c>
      <c r="O149" s="10">
        <v>0</v>
      </c>
      <c r="P149" s="10">
        <v>0</v>
      </c>
      <c r="Q149" s="10">
        <v>2</v>
      </c>
      <c r="R149" s="10">
        <v>2</v>
      </c>
      <c r="S149" s="10">
        <v>35</v>
      </c>
      <c r="T149" s="10">
        <v>0</v>
      </c>
      <c r="U149" s="10">
        <v>0</v>
      </c>
      <c r="V149" s="33">
        <v>0</v>
      </c>
      <c r="W149" s="33">
        <v>0</v>
      </c>
      <c r="X149" s="33">
        <v>0</v>
      </c>
      <c r="Y149" s="8">
        <v>9</v>
      </c>
      <c r="Z149" s="8">
        <v>0</v>
      </c>
      <c r="AA149" s="8">
        <v>0</v>
      </c>
      <c r="AB149" s="8">
        <v>15</v>
      </c>
      <c r="AC149" s="8">
        <f t="shared" si="2"/>
        <v>242</v>
      </c>
      <c r="AD149" s="2"/>
    </row>
    <row r="150" spans="1:30" x14ac:dyDescent="0.3">
      <c r="A150" s="14">
        <v>149</v>
      </c>
      <c r="B150" s="15">
        <v>11</v>
      </c>
      <c r="C150" s="30">
        <v>263</v>
      </c>
      <c r="D150" s="8" t="s">
        <v>705</v>
      </c>
      <c r="E150" s="8" t="s">
        <v>708</v>
      </c>
      <c r="F150" s="31">
        <v>1344</v>
      </c>
      <c r="G150" s="15" t="s">
        <v>73</v>
      </c>
      <c r="H150" s="8" t="s">
        <v>19</v>
      </c>
      <c r="I150" s="32">
        <v>626</v>
      </c>
      <c r="J150" s="8">
        <v>34</v>
      </c>
      <c r="K150" s="8">
        <v>159</v>
      </c>
      <c r="L150" s="8">
        <v>126</v>
      </c>
      <c r="M150" s="8">
        <v>0</v>
      </c>
      <c r="N150" s="8">
        <v>6</v>
      </c>
      <c r="O150" s="8">
        <v>0</v>
      </c>
      <c r="P150" s="8">
        <v>0</v>
      </c>
      <c r="Q150" s="8">
        <v>0</v>
      </c>
      <c r="R150" s="8">
        <v>2</v>
      </c>
      <c r="S150" s="8">
        <v>16</v>
      </c>
      <c r="T150" s="8">
        <v>0</v>
      </c>
      <c r="U150" s="8">
        <v>0</v>
      </c>
      <c r="V150" s="33">
        <v>1</v>
      </c>
      <c r="W150" s="33">
        <v>0</v>
      </c>
      <c r="X150" s="33">
        <v>0</v>
      </c>
      <c r="Y150" s="8">
        <v>59</v>
      </c>
      <c r="Z150" s="8">
        <v>0</v>
      </c>
      <c r="AA150" s="8">
        <v>0</v>
      </c>
      <c r="AB150" s="8">
        <v>13</v>
      </c>
      <c r="AC150" s="8">
        <f t="shared" si="2"/>
        <v>416</v>
      </c>
      <c r="AD150" s="2"/>
    </row>
    <row r="151" spans="1:30" x14ac:dyDescent="0.3">
      <c r="A151" s="14">
        <v>150</v>
      </c>
      <c r="B151" s="15">
        <v>11</v>
      </c>
      <c r="C151" s="30">
        <v>263</v>
      </c>
      <c r="D151" s="8" t="s">
        <v>705</v>
      </c>
      <c r="E151" s="8" t="s">
        <v>708</v>
      </c>
      <c r="F151" s="31">
        <v>1344</v>
      </c>
      <c r="G151" s="15" t="s">
        <v>73</v>
      </c>
      <c r="H151" s="8" t="s">
        <v>20</v>
      </c>
      <c r="I151" s="32">
        <v>625</v>
      </c>
      <c r="J151" s="8">
        <v>34</v>
      </c>
      <c r="K151" s="8">
        <v>159</v>
      </c>
      <c r="L151" s="8">
        <v>112</v>
      </c>
      <c r="M151" s="8">
        <v>1</v>
      </c>
      <c r="N151" s="8">
        <v>6</v>
      </c>
      <c r="O151" s="8">
        <v>0</v>
      </c>
      <c r="P151" s="8">
        <v>0</v>
      </c>
      <c r="Q151" s="8">
        <v>1</v>
      </c>
      <c r="R151" s="8">
        <v>0</v>
      </c>
      <c r="S151" s="8">
        <v>18</v>
      </c>
      <c r="T151" s="8">
        <v>2</v>
      </c>
      <c r="U151" s="8">
        <v>0</v>
      </c>
      <c r="V151" s="33">
        <v>10</v>
      </c>
      <c r="W151" s="33">
        <v>0</v>
      </c>
      <c r="X151" s="33">
        <v>0</v>
      </c>
      <c r="Y151" s="8">
        <v>39</v>
      </c>
      <c r="Z151" s="8">
        <v>0</v>
      </c>
      <c r="AA151" s="8">
        <v>0</v>
      </c>
      <c r="AB151" s="8">
        <v>17</v>
      </c>
      <c r="AC151" s="8">
        <f t="shared" si="2"/>
        <v>399</v>
      </c>
      <c r="AD151" s="2"/>
    </row>
    <row r="152" spans="1:30" x14ac:dyDescent="0.3">
      <c r="A152" s="14">
        <v>151</v>
      </c>
      <c r="B152" s="15">
        <v>11</v>
      </c>
      <c r="C152" s="30">
        <v>325</v>
      </c>
      <c r="D152" s="8" t="s">
        <v>709</v>
      </c>
      <c r="E152" s="8" t="s">
        <v>709</v>
      </c>
      <c r="F152" s="31">
        <v>1544</v>
      </c>
      <c r="G152" s="15" t="s">
        <v>73</v>
      </c>
      <c r="H152" s="8" t="s">
        <v>19</v>
      </c>
      <c r="I152" s="32">
        <v>592</v>
      </c>
      <c r="J152" s="10">
        <v>121</v>
      </c>
      <c r="K152" s="10">
        <v>185</v>
      </c>
      <c r="L152" s="10">
        <v>4</v>
      </c>
      <c r="M152" s="10">
        <v>80</v>
      </c>
      <c r="N152" s="10">
        <v>5</v>
      </c>
      <c r="O152" s="10">
        <v>2</v>
      </c>
      <c r="P152" s="10">
        <v>0</v>
      </c>
      <c r="Q152" s="10">
        <v>2</v>
      </c>
      <c r="R152" s="10">
        <v>0</v>
      </c>
      <c r="S152" s="10">
        <v>24</v>
      </c>
      <c r="T152" s="10">
        <v>0</v>
      </c>
      <c r="U152" s="10">
        <v>0</v>
      </c>
      <c r="V152" s="33">
        <v>6</v>
      </c>
      <c r="W152" s="33">
        <v>0</v>
      </c>
      <c r="X152" s="33">
        <v>0</v>
      </c>
      <c r="Y152" s="8">
        <v>3</v>
      </c>
      <c r="Z152" s="8">
        <v>0</v>
      </c>
      <c r="AA152" s="8">
        <v>0</v>
      </c>
      <c r="AB152" s="8">
        <v>11</v>
      </c>
      <c r="AC152" s="8">
        <f t="shared" si="2"/>
        <v>443</v>
      </c>
      <c r="AD152" s="2"/>
    </row>
    <row r="153" spans="1:30" x14ac:dyDescent="0.3">
      <c r="A153" s="14">
        <v>152</v>
      </c>
      <c r="B153" s="15">
        <v>11</v>
      </c>
      <c r="C153" s="30">
        <v>325</v>
      </c>
      <c r="D153" s="8" t="s">
        <v>709</v>
      </c>
      <c r="E153" s="8" t="s">
        <v>709</v>
      </c>
      <c r="F153" s="31">
        <v>1544</v>
      </c>
      <c r="G153" s="15" t="s">
        <v>73</v>
      </c>
      <c r="H153" s="8" t="s">
        <v>20</v>
      </c>
      <c r="I153" s="32">
        <v>591</v>
      </c>
      <c r="J153" s="10">
        <v>113</v>
      </c>
      <c r="K153" s="10">
        <v>160</v>
      </c>
      <c r="L153" s="10">
        <v>9</v>
      </c>
      <c r="M153" s="10">
        <v>81</v>
      </c>
      <c r="N153" s="10">
        <v>8</v>
      </c>
      <c r="O153" s="10">
        <v>0</v>
      </c>
      <c r="P153" s="10">
        <v>0</v>
      </c>
      <c r="Q153" s="10">
        <v>0</v>
      </c>
      <c r="R153" s="10">
        <v>1</v>
      </c>
      <c r="S153" s="10">
        <v>40</v>
      </c>
      <c r="T153" s="10">
        <v>1</v>
      </c>
      <c r="U153" s="10">
        <v>0</v>
      </c>
      <c r="V153" s="33">
        <v>3</v>
      </c>
      <c r="W153" s="33">
        <v>0</v>
      </c>
      <c r="X153" s="33">
        <v>0</v>
      </c>
      <c r="Y153" s="8">
        <v>0</v>
      </c>
      <c r="Z153" s="8">
        <v>0</v>
      </c>
      <c r="AA153" s="8">
        <v>0</v>
      </c>
      <c r="AB153" s="8">
        <v>16</v>
      </c>
      <c r="AC153" s="8">
        <f t="shared" si="2"/>
        <v>432</v>
      </c>
      <c r="AD153" s="2"/>
    </row>
    <row r="154" spans="1:30" x14ac:dyDescent="0.3">
      <c r="A154" s="14">
        <v>153</v>
      </c>
      <c r="B154" s="15">
        <v>11</v>
      </c>
      <c r="C154" s="30">
        <v>325</v>
      </c>
      <c r="D154" s="8" t="s">
        <v>709</v>
      </c>
      <c r="E154" s="8" t="s">
        <v>709</v>
      </c>
      <c r="F154" s="31">
        <v>1545</v>
      </c>
      <c r="G154" s="15" t="s">
        <v>73</v>
      </c>
      <c r="H154" s="8" t="s">
        <v>19</v>
      </c>
      <c r="I154" s="32">
        <v>714</v>
      </c>
      <c r="J154" s="10">
        <v>142</v>
      </c>
      <c r="K154" s="10">
        <v>195</v>
      </c>
      <c r="L154" s="10">
        <v>7</v>
      </c>
      <c r="M154" s="10">
        <v>57</v>
      </c>
      <c r="N154" s="10">
        <v>8</v>
      </c>
      <c r="O154" s="10">
        <v>1</v>
      </c>
      <c r="P154" s="10">
        <v>0</v>
      </c>
      <c r="Q154" s="10">
        <v>0</v>
      </c>
      <c r="R154" s="10">
        <v>0</v>
      </c>
      <c r="S154" s="10">
        <v>49</v>
      </c>
      <c r="T154" s="10">
        <v>7</v>
      </c>
      <c r="U154" s="10">
        <v>0</v>
      </c>
      <c r="V154" s="33">
        <v>5</v>
      </c>
      <c r="W154" s="33">
        <v>0</v>
      </c>
      <c r="X154" s="33">
        <v>2</v>
      </c>
      <c r="Y154" s="8">
        <v>2</v>
      </c>
      <c r="Z154" s="8">
        <v>0</v>
      </c>
      <c r="AA154" s="8">
        <v>0</v>
      </c>
      <c r="AB154" s="8">
        <v>19</v>
      </c>
      <c r="AC154" s="8">
        <f t="shared" si="2"/>
        <v>494</v>
      </c>
      <c r="AD154" s="2"/>
    </row>
    <row r="155" spans="1:30" x14ac:dyDescent="0.3">
      <c r="A155" s="14">
        <v>154</v>
      </c>
      <c r="B155" s="15">
        <v>11</v>
      </c>
      <c r="C155" s="30">
        <v>325</v>
      </c>
      <c r="D155" s="8" t="s">
        <v>709</v>
      </c>
      <c r="E155" s="8" t="s">
        <v>709</v>
      </c>
      <c r="F155" s="31">
        <v>1545</v>
      </c>
      <c r="G155" s="15" t="s">
        <v>73</v>
      </c>
      <c r="H155" s="8" t="s">
        <v>20</v>
      </c>
      <c r="I155" s="32">
        <v>714</v>
      </c>
      <c r="J155" s="8">
        <v>156</v>
      </c>
      <c r="K155" s="8">
        <v>180</v>
      </c>
      <c r="L155" s="8">
        <v>15</v>
      </c>
      <c r="M155" s="8">
        <v>55</v>
      </c>
      <c r="N155" s="8">
        <v>5</v>
      </c>
      <c r="O155" s="8">
        <v>0</v>
      </c>
      <c r="P155" s="8">
        <v>0</v>
      </c>
      <c r="Q155" s="8">
        <v>0</v>
      </c>
      <c r="R155" s="8">
        <v>0</v>
      </c>
      <c r="S155" s="8">
        <v>48</v>
      </c>
      <c r="T155" s="8">
        <v>2</v>
      </c>
      <c r="U155" s="8">
        <v>2</v>
      </c>
      <c r="V155" s="33">
        <v>5</v>
      </c>
      <c r="W155" s="33">
        <v>0</v>
      </c>
      <c r="X155" s="33">
        <v>0</v>
      </c>
      <c r="Y155" s="8">
        <v>4</v>
      </c>
      <c r="Z155" s="8">
        <v>0</v>
      </c>
      <c r="AA155" s="8">
        <v>0</v>
      </c>
      <c r="AB155" s="8">
        <v>19</v>
      </c>
      <c r="AC155" s="8">
        <f t="shared" si="2"/>
        <v>491</v>
      </c>
      <c r="AD155" s="2"/>
    </row>
    <row r="156" spans="1:30" x14ac:dyDescent="0.3">
      <c r="A156" s="14">
        <v>155</v>
      </c>
      <c r="B156" s="15">
        <v>11</v>
      </c>
      <c r="C156" s="30">
        <v>325</v>
      </c>
      <c r="D156" s="8" t="s">
        <v>709</v>
      </c>
      <c r="E156" s="8" t="s">
        <v>709</v>
      </c>
      <c r="F156" s="31">
        <v>1546</v>
      </c>
      <c r="G156" s="15" t="s">
        <v>73</v>
      </c>
      <c r="H156" s="8" t="s">
        <v>19</v>
      </c>
      <c r="I156" s="32">
        <v>469</v>
      </c>
      <c r="J156" s="8">
        <v>79</v>
      </c>
      <c r="K156" s="8">
        <v>164</v>
      </c>
      <c r="L156" s="8">
        <v>4</v>
      </c>
      <c r="M156" s="8">
        <v>19</v>
      </c>
      <c r="N156" s="8">
        <v>0</v>
      </c>
      <c r="O156" s="8">
        <v>1</v>
      </c>
      <c r="P156" s="8">
        <v>0</v>
      </c>
      <c r="Q156" s="8">
        <v>0</v>
      </c>
      <c r="R156" s="8">
        <v>0</v>
      </c>
      <c r="S156" s="8">
        <v>44</v>
      </c>
      <c r="T156" s="8">
        <v>1</v>
      </c>
      <c r="U156" s="8">
        <v>0</v>
      </c>
      <c r="V156" s="33">
        <v>1</v>
      </c>
      <c r="W156" s="33">
        <v>0</v>
      </c>
      <c r="X156" s="33">
        <v>0</v>
      </c>
      <c r="Y156" s="8">
        <v>0</v>
      </c>
      <c r="Z156" s="8">
        <v>0</v>
      </c>
      <c r="AA156" s="8">
        <v>0</v>
      </c>
      <c r="AB156" s="8">
        <v>16</v>
      </c>
      <c r="AC156" s="8">
        <f t="shared" si="2"/>
        <v>329</v>
      </c>
      <c r="AD156" s="2"/>
    </row>
    <row r="157" spans="1:30" x14ac:dyDescent="0.3">
      <c r="A157" s="14">
        <v>156</v>
      </c>
      <c r="B157" s="15">
        <v>11</v>
      </c>
      <c r="C157" s="30">
        <v>325</v>
      </c>
      <c r="D157" s="8" t="s">
        <v>709</v>
      </c>
      <c r="E157" s="8" t="s">
        <v>709</v>
      </c>
      <c r="F157" s="31">
        <v>1546</v>
      </c>
      <c r="G157" s="15" t="s">
        <v>73</v>
      </c>
      <c r="H157" s="8" t="s">
        <v>20</v>
      </c>
      <c r="I157" s="32">
        <v>468</v>
      </c>
      <c r="J157" s="10">
        <v>85</v>
      </c>
      <c r="K157" s="10">
        <v>159</v>
      </c>
      <c r="L157" s="10">
        <v>9</v>
      </c>
      <c r="M157" s="10">
        <v>32</v>
      </c>
      <c r="N157" s="10">
        <v>4</v>
      </c>
      <c r="O157" s="10">
        <v>1</v>
      </c>
      <c r="P157" s="10">
        <v>0</v>
      </c>
      <c r="Q157" s="10">
        <v>0</v>
      </c>
      <c r="R157" s="10">
        <v>1</v>
      </c>
      <c r="S157" s="10">
        <v>27</v>
      </c>
      <c r="T157" s="10">
        <v>0</v>
      </c>
      <c r="U157" s="10">
        <v>1</v>
      </c>
      <c r="V157" s="33">
        <v>1</v>
      </c>
      <c r="W157" s="33">
        <v>0</v>
      </c>
      <c r="X157" s="33">
        <v>0</v>
      </c>
      <c r="Y157" s="8">
        <v>9</v>
      </c>
      <c r="Z157" s="8">
        <v>0</v>
      </c>
      <c r="AA157" s="8">
        <v>0</v>
      </c>
      <c r="AB157" s="8">
        <v>13</v>
      </c>
      <c r="AC157" s="8">
        <f t="shared" si="2"/>
        <v>342</v>
      </c>
      <c r="AD157" s="2"/>
    </row>
    <row r="158" spans="1:30" x14ac:dyDescent="0.3">
      <c r="A158" s="14">
        <v>157</v>
      </c>
      <c r="B158" s="15">
        <v>11</v>
      </c>
      <c r="C158" s="30">
        <v>325</v>
      </c>
      <c r="D158" s="8" t="s">
        <v>709</v>
      </c>
      <c r="E158" s="8" t="s">
        <v>709</v>
      </c>
      <c r="F158" s="31">
        <v>1547</v>
      </c>
      <c r="G158" s="15" t="s">
        <v>73</v>
      </c>
      <c r="H158" s="8" t="s">
        <v>19</v>
      </c>
      <c r="I158" s="32">
        <v>435</v>
      </c>
      <c r="J158" s="8">
        <v>77</v>
      </c>
      <c r="K158" s="8">
        <v>139</v>
      </c>
      <c r="L158" s="8">
        <v>12</v>
      </c>
      <c r="M158" s="8">
        <v>25</v>
      </c>
      <c r="N158" s="8">
        <v>0</v>
      </c>
      <c r="O158" s="8">
        <v>0</v>
      </c>
      <c r="P158" s="8">
        <v>0</v>
      </c>
      <c r="Q158" s="8">
        <v>1</v>
      </c>
      <c r="R158" s="8">
        <v>0</v>
      </c>
      <c r="S158" s="8">
        <v>43</v>
      </c>
      <c r="T158" s="8">
        <v>1</v>
      </c>
      <c r="U158" s="8">
        <v>0</v>
      </c>
      <c r="V158" s="33">
        <v>2</v>
      </c>
      <c r="W158" s="33">
        <v>0</v>
      </c>
      <c r="X158" s="33">
        <v>0</v>
      </c>
      <c r="Y158" s="8">
        <v>4</v>
      </c>
      <c r="Z158" s="8">
        <v>0</v>
      </c>
      <c r="AA158" s="8">
        <v>0</v>
      </c>
      <c r="AB158" s="8">
        <v>9</v>
      </c>
      <c r="AC158" s="8">
        <f t="shared" si="2"/>
        <v>313</v>
      </c>
      <c r="AD158" s="2"/>
    </row>
    <row r="159" spans="1:30" x14ac:dyDescent="0.3">
      <c r="A159" s="14">
        <v>158</v>
      </c>
      <c r="B159" s="15">
        <v>11</v>
      </c>
      <c r="C159" s="30">
        <v>325</v>
      </c>
      <c r="D159" s="8" t="s">
        <v>709</v>
      </c>
      <c r="E159" s="8" t="s">
        <v>709</v>
      </c>
      <c r="F159" s="31">
        <v>1547</v>
      </c>
      <c r="G159" s="15" t="s">
        <v>73</v>
      </c>
      <c r="H159" s="8" t="s">
        <v>20</v>
      </c>
      <c r="I159" s="32">
        <v>434</v>
      </c>
      <c r="J159" s="8">
        <v>81</v>
      </c>
      <c r="K159" s="8">
        <v>27</v>
      </c>
      <c r="L159" s="8">
        <v>10</v>
      </c>
      <c r="M159" s="8">
        <v>20</v>
      </c>
      <c r="N159" s="8">
        <v>2</v>
      </c>
      <c r="O159" s="8">
        <v>0</v>
      </c>
      <c r="P159" s="8">
        <v>0</v>
      </c>
      <c r="Q159" s="8">
        <v>0</v>
      </c>
      <c r="R159" s="8">
        <v>0</v>
      </c>
      <c r="S159" s="8">
        <v>43</v>
      </c>
      <c r="T159" s="8">
        <v>0</v>
      </c>
      <c r="U159" s="8">
        <v>0</v>
      </c>
      <c r="V159" s="33">
        <v>5</v>
      </c>
      <c r="W159" s="33">
        <v>0</v>
      </c>
      <c r="X159" s="33">
        <v>0</v>
      </c>
      <c r="Y159" s="8">
        <v>4</v>
      </c>
      <c r="Z159" s="8">
        <v>0</v>
      </c>
      <c r="AA159" s="8">
        <v>0</v>
      </c>
      <c r="AB159" s="8">
        <v>14</v>
      </c>
      <c r="AC159" s="8">
        <f t="shared" si="2"/>
        <v>206</v>
      </c>
      <c r="AD159" s="2"/>
    </row>
    <row r="160" spans="1:30" x14ac:dyDescent="0.3">
      <c r="A160" s="14">
        <v>159</v>
      </c>
      <c r="B160" s="15">
        <v>11</v>
      </c>
      <c r="C160" s="30">
        <v>325</v>
      </c>
      <c r="D160" s="8" t="s">
        <v>709</v>
      </c>
      <c r="E160" s="8" t="s">
        <v>709</v>
      </c>
      <c r="F160" s="31">
        <v>1548</v>
      </c>
      <c r="G160" s="15" t="s">
        <v>73</v>
      </c>
      <c r="H160" s="8" t="s">
        <v>19</v>
      </c>
      <c r="I160" s="32">
        <v>628</v>
      </c>
      <c r="J160" s="10">
        <v>149</v>
      </c>
      <c r="K160" s="10">
        <v>191</v>
      </c>
      <c r="L160" s="10">
        <v>21</v>
      </c>
      <c r="M160" s="10">
        <v>43</v>
      </c>
      <c r="N160" s="10">
        <v>4</v>
      </c>
      <c r="O160" s="10">
        <v>0</v>
      </c>
      <c r="P160" s="10">
        <v>0</v>
      </c>
      <c r="Q160" s="10">
        <v>2</v>
      </c>
      <c r="R160" s="10">
        <v>0</v>
      </c>
      <c r="S160" s="10">
        <v>33</v>
      </c>
      <c r="T160" s="10">
        <v>0</v>
      </c>
      <c r="U160" s="10">
        <v>0</v>
      </c>
      <c r="V160" s="33">
        <v>3</v>
      </c>
      <c r="W160" s="33">
        <v>0</v>
      </c>
      <c r="X160" s="33">
        <v>0</v>
      </c>
      <c r="Y160" s="8">
        <v>6</v>
      </c>
      <c r="Z160" s="8">
        <v>0</v>
      </c>
      <c r="AA160" s="8">
        <v>0</v>
      </c>
      <c r="AB160" s="8">
        <v>14</v>
      </c>
      <c r="AC160" s="8">
        <f t="shared" si="2"/>
        <v>466</v>
      </c>
      <c r="AD160" s="2"/>
    </row>
    <row r="161" spans="1:30" x14ac:dyDescent="0.3">
      <c r="A161" s="14">
        <v>160</v>
      </c>
      <c r="B161" s="15">
        <v>11</v>
      </c>
      <c r="C161" s="30">
        <v>325</v>
      </c>
      <c r="D161" s="8" t="s">
        <v>709</v>
      </c>
      <c r="E161" s="8" t="s">
        <v>709</v>
      </c>
      <c r="F161" s="31">
        <v>1548</v>
      </c>
      <c r="G161" s="15" t="s">
        <v>73</v>
      </c>
      <c r="H161" s="8" t="s">
        <v>20</v>
      </c>
      <c r="I161" s="32">
        <v>627</v>
      </c>
      <c r="J161" s="10">
        <v>128</v>
      </c>
      <c r="K161" s="10">
        <v>199</v>
      </c>
      <c r="L161" s="10">
        <v>9</v>
      </c>
      <c r="M161" s="10">
        <v>44</v>
      </c>
      <c r="N161" s="10">
        <v>5</v>
      </c>
      <c r="O161" s="10">
        <v>1</v>
      </c>
      <c r="P161" s="10">
        <v>0</v>
      </c>
      <c r="Q161" s="10">
        <v>2</v>
      </c>
      <c r="R161" s="10">
        <v>2</v>
      </c>
      <c r="S161" s="10">
        <v>27</v>
      </c>
      <c r="T161" s="10">
        <v>4</v>
      </c>
      <c r="U161" s="10">
        <v>0</v>
      </c>
      <c r="V161" s="33">
        <v>4</v>
      </c>
      <c r="W161" s="33">
        <v>0</v>
      </c>
      <c r="X161" s="33">
        <v>0</v>
      </c>
      <c r="Y161" s="8">
        <v>0</v>
      </c>
      <c r="Z161" s="8">
        <v>0</v>
      </c>
      <c r="AA161" s="8">
        <v>0</v>
      </c>
      <c r="AB161" s="8">
        <v>21</v>
      </c>
      <c r="AC161" s="8">
        <f t="shared" si="2"/>
        <v>446</v>
      </c>
      <c r="AD161" s="2"/>
    </row>
    <row r="162" spans="1:30" x14ac:dyDescent="0.3">
      <c r="A162" s="14">
        <v>161</v>
      </c>
      <c r="B162" s="15">
        <v>11</v>
      </c>
      <c r="C162" s="30">
        <v>325</v>
      </c>
      <c r="D162" s="8" t="s">
        <v>709</v>
      </c>
      <c r="E162" s="8" t="s">
        <v>709</v>
      </c>
      <c r="F162" s="31">
        <v>1549</v>
      </c>
      <c r="G162" s="15" t="s">
        <v>73</v>
      </c>
      <c r="H162" s="8" t="s">
        <v>19</v>
      </c>
      <c r="I162" s="32">
        <v>669</v>
      </c>
      <c r="J162" s="8">
        <v>180</v>
      </c>
      <c r="K162" s="8">
        <v>193</v>
      </c>
      <c r="L162" s="8">
        <v>8</v>
      </c>
      <c r="M162" s="8">
        <v>23</v>
      </c>
      <c r="N162" s="8">
        <v>13</v>
      </c>
      <c r="O162" s="8">
        <v>0</v>
      </c>
      <c r="P162" s="8">
        <v>1</v>
      </c>
      <c r="Q162" s="8">
        <v>1</v>
      </c>
      <c r="R162" s="8">
        <v>0</v>
      </c>
      <c r="S162" s="8">
        <v>23</v>
      </c>
      <c r="T162" s="8">
        <v>0</v>
      </c>
      <c r="U162" s="8">
        <v>0</v>
      </c>
      <c r="V162" s="33">
        <v>0</v>
      </c>
      <c r="W162" s="33">
        <v>0</v>
      </c>
      <c r="X162" s="33">
        <v>0</v>
      </c>
      <c r="Y162" s="8">
        <v>10</v>
      </c>
      <c r="Z162" s="8">
        <v>0</v>
      </c>
      <c r="AA162" s="8">
        <v>0</v>
      </c>
      <c r="AB162" s="8">
        <v>20</v>
      </c>
      <c r="AC162" s="8">
        <f t="shared" si="2"/>
        <v>472</v>
      </c>
      <c r="AD162" s="2"/>
    </row>
    <row r="163" spans="1:30" x14ac:dyDescent="0.3">
      <c r="A163" s="14">
        <v>162</v>
      </c>
      <c r="B163" s="15">
        <v>11</v>
      </c>
      <c r="C163" s="30">
        <v>325</v>
      </c>
      <c r="D163" s="8" t="s">
        <v>709</v>
      </c>
      <c r="E163" s="8" t="s">
        <v>709</v>
      </c>
      <c r="F163" s="31">
        <v>1549</v>
      </c>
      <c r="G163" s="15" t="s">
        <v>73</v>
      </c>
      <c r="H163" s="8" t="s">
        <v>20</v>
      </c>
      <c r="I163" s="32">
        <v>668</v>
      </c>
      <c r="J163" s="10">
        <v>217</v>
      </c>
      <c r="K163" s="10">
        <v>170</v>
      </c>
      <c r="L163" s="10">
        <v>6</v>
      </c>
      <c r="M163" s="10">
        <v>46</v>
      </c>
      <c r="N163" s="10">
        <v>5</v>
      </c>
      <c r="O163" s="10">
        <v>0</v>
      </c>
      <c r="P163" s="10">
        <v>0</v>
      </c>
      <c r="Q163" s="10">
        <v>1</v>
      </c>
      <c r="R163" s="10">
        <v>1</v>
      </c>
      <c r="S163" s="10">
        <v>24</v>
      </c>
      <c r="T163" s="10">
        <v>0</v>
      </c>
      <c r="U163" s="10">
        <v>2</v>
      </c>
      <c r="V163" s="33">
        <v>0</v>
      </c>
      <c r="W163" s="33">
        <v>0</v>
      </c>
      <c r="X163" s="33">
        <v>0</v>
      </c>
      <c r="Y163" s="8">
        <v>5</v>
      </c>
      <c r="Z163" s="8">
        <v>0</v>
      </c>
      <c r="AA163" s="8">
        <v>0</v>
      </c>
      <c r="AB163" s="8">
        <v>15</v>
      </c>
      <c r="AC163" s="8">
        <f t="shared" si="2"/>
        <v>492</v>
      </c>
      <c r="AD163" s="2"/>
    </row>
    <row r="164" spans="1:30" x14ac:dyDescent="0.3">
      <c r="A164" s="14">
        <v>163</v>
      </c>
      <c r="B164" s="15">
        <v>11</v>
      </c>
      <c r="C164" s="30">
        <v>325</v>
      </c>
      <c r="D164" s="8" t="s">
        <v>709</v>
      </c>
      <c r="E164" s="8" t="s">
        <v>709</v>
      </c>
      <c r="F164" s="31">
        <v>1550</v>
      </c>
      <c r="G164" s="15" t="s">
        <v>73</v>
      </c>
      <c r="H164" s="8" t="s">
        <v>19</v>
      </c>
      <c r="I164" s="32">
        <v>605</v>
      </c>
      <c r="J164" s="10">
        <v>233</v>
      </c>
      <c r="K164" s="10">
        <v>190</v>
      </c>
      <c r="L164" s="10">
        <v>7</v>
      </c>
      <c r="M164" s="10">
        <v>14</v>
      </c>
      <c r="N164" s="10">
        <v>2</v>
      </c>
      <c r="O164" s="10">
        <v>1</v>
      </c>
      <c r="P164" s="10">
        <v>0</v>
      </c>
      <c r="Q164" s="10">
        <v>0</v>
      </c>
      <c r="R164" s="10">
        <v>1</v>
      </c>
      <c r="S164" s="10">
        <v>21</v>
      </c>
      <c r="T164" s="10">
        <v>1</v>
      </c>
      <c r="U164" s="10">
        <v>0</v>
      </c>
      <c r="V164" s="33">
        <v>1</v>
      </c>
      <c r="W164" s="33">
        <v>0</v>
      </c>
      <c r="X164" s="33">
        <v>0</v>
      </c>
      <c r="Y164" s="8">
        <v>0</v>
      </c>
      <c r="Z164" s="8">
        <v>0</v>
      </c>
      <c r="AA164" s="8">
        <v>0</v>
      </c>
      <c r="AB164" s="8">
        <v>11</v>
      </c>
      <c r="AC164" s="8">
        <f t="shared" si="2"/>
        <v>482</v>
      </c>
      <c r="AD164" s="2"/>
    </row>
    <row r="165" spans="1:30" x14ac:dyDescent="0.3">
      <c r="A165" s="14">
        <v>164</v>
      </c>
      <c r="B165" s="15">
        <v>11</v>
      </c>
      <c r="C165" s="30">
        <v>325</v>
      </c>
      <c r="D165" s="8" t="s">
        <v>709</v>
      </c>
      <c r="E165" s="8" t="s">
        <v>709</v>
      </c>
      <c r="F165" s="31">
        <v>1550</v>
      </c>
      <c r="G165" s="15" t="s">
        <v>73</v>
      </c>
      <c r="H165" s="8" t="s">
        <v>20</v>
      </c>
      <c r="I165" s="32">
        <v>605</v>
      </c>
      <c r="J165" s="10">
        <v>230</v>
      </c>
      <c r="K165" s="10">
        <v>199</v>
      </c>
      <c r="L165" s="10">
        <v>3</v>
      </c>
      <c r="M165" s="10">
        <v>20</v>
      </c>
      <c r="N165" s="10">
        <v>3</v>
      </c>
      <c r="O165" s="10">
        <v>0</v>
      </c>
      <c r="P165" s="10">
        <v>0</v>
      </c>
      <c r="Q165" s="10">
        <v>2</v>
      </c>
      <c r="R165" s="10">
        <v>1</v>
      </c>
      <c r="S165" s="10">
        <v>28</v>
      </c>
      <c r="T165" s="10">
        <v>0</v>
      </c>
      <c r="U165" s="10">
        <v>0</v>
      </c>
      <c r="V165" s="33">
        <v>2</v>
      </c>
      <c r="W165" s="33">
        <v>0</v>
      </c>
      <c r="X165" s="33">
        <v>0</v>
      </c>
      <c r="Y165" s="8">
        <v>0</v>
      </c>
      <c r="Z165" s="8">
        <v>0</v>
      </c>
      <c r="AA165" s="8">
        <v>0</v>
      </c>
      <c r="AB165" s="8">
        <v>4</v>
      </c>
      <c r="AC165" s="8">
        <f t="shared" si="2"/>
        <v>492</v>
      </c>
      <c r="AD165" s="2"/>
    </row>
    <row r="166" spans="1:30" x14ac:dyDescent="0.3">
      <c r="A166" s="14">
        <v>165</v>
      </c>
      <c r="B166" s="15">
        <v>11</v>
      </c>
      <c r="C166" s="30">
        <v>325</v>
      </c>
      <c r="D166" s="8" t="s">
        <v>709</v>
      </c>
      <c r="E166" s="8" t="s">
        <v>709</v>
      </c>
      <c r="F166" s="31">
        <v>1550</v>
      </c>
      <c r="G166" s="15" t="s">
        <v>73</v>
      </c>
      <c r="H166" s="8" t="s">
        <v>21</v>
      </c>
      <c r="I166" s="32">
        <v>573</v>
      </c>
      <c r="J166" s="8">
        <v>139</v>
      </c>
      <c r="K166" s="8">
        <v>145</v>
      </c>
      <c r="L166" s="8">
        <v>6</v>
      </c>
      <c r="M166" s="8">
        <v>55</v>
      </c>
      <c r="N166" s="8">
        <v>8</v>
      </c>
      <c r="O166" s="8">
        <v>2</v>
      </c>
      <c r="P166" s="8">
        <v>1</v>
      </c>
      <c r="Q166" s="8">
        <v>2</v>
      </c>
      <c r="R166" s="8">
        <v>0</v>
      </c>
      <c r="S166" s="8">
        <v>23</v>
      </c>
      <c r="T166" s="8">
        <v>0</v>
      </c>
      <c r="U166" s="8">
        <v>0</v>
      </c>
      <c r="V166" s="33">
        <v>0</v>
      </c>
      <c r="W166" s="33">
        <v>0</v>
      </c>
      <c r="X166" s="33">
        <v>0</v>
      </c>
      <c r="Y166" s="8">
        <v>5</v>
      </c>
      <c r="Z166" s="8">
        <v>0</v>
      </c>
      <c r="AA166" s="8">
        <v>0</v>
      </c>
      <c r="AB166" s="8">
        <v>20</v>
      </c>
      <c r="AC166" s="8">
        <f t="shared" si="2"/>
        <v>406</v>
      </c>
      <c r="AD166" s="2"/>
    </row>
    <row r="167" spans="1:30" x14ac:dyDescent="0.3">
      <c r="A167" s="14">
        <v>166</v>
      </c>
      <c r="B167" s="15">
        <v>11</v>
      </c>
      <c r="C167" s="30">
        <v>325</v>
      </c>
      <c r="D167" s="8" t="s">
        <v>709</v>
      </c>
      <c r="E167" s="8" t="s">
        <v>709</v>
      </c>
      <c r="F167" s="31">
        <v>1551</v>
      </c>
      <c r="G167" s="15" t="s">
        <v>73</v>
      </c>
      <c r="H167" s="8" t="s">
        <v>19</v>
      </c>
      <c r="I167" s="32">
        <v>223</v>
      </c>
      <c r="J167" s="10">
        <v>92</v>
      </c>
      <c r="K167" s="10">
        <v>57</v>
      </c>
      <c r="L167" s="10">
        <v>2</v>
      </c>
      <c r="M167" s="10">
        <v>15</v>
      </c>
      <c r="N167" s="10">
        <v>2</v>
      </c>
      <c r="O167" s="10">
        <v>0</v>
      </c>
      <c r="P167" s="10">
        <v>1</v>
      </c>
      <c r="Q167" s="10">
        <v>0</v>
      </c>
      <c r="R167" s="10">
        <v>0</v>
      </c>
      <c r="S167" s="10">
        <v>5</v>
      </c>
      <c r="T167" s="10">
        <v>0</v>
      </c>
      <c r="U167" s="10">
        <v>0</v>
      </c>
      <c r="V167" s="33">
        <v>1</v>
      </c>
      <c r="W167" s="33">
        <v>0</v>
      </c>
      <c r="X167" s="33">
        <v>0</v>
      </c>
      <c r="Y167" s="8">
        <v>0</v>
      </c>
      <c r="Z167" s="8">
        <v>0</v>
      </c>
      <c r="AA167" s="8">
        <v>0</v>
      </c>
      <c r="AB167" s="8">
        <v>9</v>
      </c>
      <c r="AC167" s="8">
        <f t="shared" si="2"/>
        <v>184</v>
      </c>
      <c r="AD167" s="2"/>
    </row>
    <row r="168" spans="1:30" x14ac:dyDescent="0.3">
      <c r="A168" s="14">
        <v>167</v>
      </c>
      <c r="B168" s="15">
        <v>11</v>
      </c>
      <c r="C168" s="30">
        <v>325</v>
      </c>
      <c r="D168" s="8" t="s">
        <v>709</v>
      </c>
      <c r="E168" s="8" t="s">
        <v>710</v>
      </c>
      <c r="F168" s="31">
        <v>1552</v>
      </c>
      <c r="G168" s="15" t="s">
        <v>73</v>
      </c>
      <c r="H168" s="8" t="s">
        <v>19</v>
      </c>
      <c r="I168" s="32">
        <v>243</v>
      </c>
      <c r="J168" s="10">
        <v>64</v>
      </c>
      <c r="K168" s="10">
        <v>53</v>
      </c>
      <c r="L168" s="10">
        <v>1</v>
      </c>
      <c r="M168" s="10">
        <v>7</v>
      </c>
      <c r="N168" s="10">
        <v>7</v>
      </c>
      <c r="O168" s="10">
        <v>1</v>
      </c>
      <c r="P168" s="10">
        <v>0</v>
      </c>
      <c r="Q168" s="10">
        <v>0</v>
      </c>
      <c r="R168" s="10">
        <v>1</v>
      </c>
      <c r="S168" s="10">
        <v>7</v>
      </c>
      <c r="T168" s="10">
        <v>0</v>
      </c>
      <c r="U168" s="10">
        <v>0</v>
      </c>
      <c r="V168" s="33">
        <v>0</v>
      </c>
      <c r="W168" s="33">
        <v>0</v>
      </c>
      <c r="X168" s="33">
        <v>0</v>
      </c>
      <c r="Y168" s="8">
        <v>1</v>
      </c>
      <c r="Z168" s="8">
        <v>0</v>
      </c>
      <c r="AA168" s="8">
        <v>0</v>
      </c>
      <c r="AB168" s="8">
        <v>12</v>
      </c>
      <c r="AC168" s="8">
        <f t="shared" si="2"/>
        <v>154</v>
      </c>
      <c r="AD168" s="2"/>
    </row>
    <row r="169" spans="1:30" x14ac:dyDescent="0.3">
      <c r="A169" s="14">
        <v>168</v>
      </c>
      <c r="B169" s="15">
        <v>11</v>
      </c>
      <c r="C169" s="30">
        <v>325</v>
      </c>
      <c r="D169" s="8" t="s">
        <v>709</v>
      </c>
      <c r="E169" s="8" t="s">
        <v>709</v>
      </c>
      <c r="F169" s="31">
        <v>1552</v>
      </c>
      <c r="G169" s="15" t="s">
        <v>73</v>
      </c>
      <c r="H169" s="8" t="s">
        <v>21</v>
      </c>
      <c r="I169" s="32">
        <v>479</v>
      </c>
      <c r="J169" s="10">
        <v>155</v>
      </c>
      <c r="K169" s="10">
        <v>93</v>
      </c>
      <c r="L169" s="10">
        <v>1</v>
      </c>
      <c r="M169" s="10">
        <v>34</v>
      </c>
      <c r="N169" s="10">
        <v>6</v>
      </c>
      <c r="O169" s="10">
        <v>5</v>
      </c>
      <c r="P169" s="10">
        <v>0</v>
      </c>
      <c r="Q169" s="10">
        <v>2</v>
      </c>
      <c r="R169" s="10">
        <v>3</v>
      </c>
      <c r="S169" s="10">
        <v>42</v>
      </c>
      <c r="T169" s="10">
        <v>0</v>
      </c>
      <c r="U169" s="10">
        <v>1</v>
      </c>
      <c r="V169" s="33">
        <v>1</v>
      </c>
      <c r="W169" s="33">
        <v>0</v>
      </c>
      <c r="X169" s="33">
        <v>0</v>
      </c>
      <c r="Y169" s="8">
        <v>3</v>
      </c>
      <c r="Z169" s="8">
        <v>0</v>
      </c>
      <c r="AA169" s="8">
        <v>0</v>
      </c>
      <c r="AB169" s="8">
        <v>8</v>
      </c>
      <c r="AC169" s="8">
        <f t="shared" ref="AC169:AC232" si="3">SUM(J169:AB169)</f>
        <v>354</v>
      </c>
      <c r="AD169" s="2"/>
    </row>
    <row r="170" spans="1:30" x14ac:dyDescent="0.3">
      <c r="A170" s="14">
        <v>169</v>
      </c>
      <c r="B170" s="15">
        <v>11</v>
      </c>
      <c r="C170" s="30">
        <v>405</v>
      </c>
      <c r="D170" s="8" t="s">
        <v>711</v>
      </c>
      <c r="E170" s="8" t="s">
        <v>711</v>
      </c>
      <c r="F170" s="31">
        <v>1810</v>
      </c>
      <c r="G170" s="15" t="s">
        <v>73</v>
      </c>
      <c r="H170" s="8" t="s">
        <v>19</v>
      </c>
      <c r="I170" s="32">
        <v>636</v>
      </c>
      <c r="J170" s="10">
        <v>15</v>
      </c>
      <c r="K170" s="10">
        <v>99</v>
      </c>
      <c r="L170" s="10">
        <v>29</v>
      </c>
      <c r="M170" s="10">
        <v>5</v>
      </c>
      <c r="N170" s="10">
        <v>52</v>
      </c>
      <c r="O170" s="10">
        <v>1</v>
      </c>
      <c r="P170" s="10">
        <v>2</v>
      </c>
      <c r="Q170" s="10">
        <v>5</v>
      </c>
      <c r="R170" s="10">
        <v>1</v>
      </c>
      <c r="S170" s="10">
        <v>29</v>
      </c>
      <c r="T170" s="10">
        <v>1</v>
      </c>
      <c r="U170" s="10">
        <v>4</v>
      </c>
      <c r="V170" s="33">
        <v>3</v>
      </c>
      <c r="W170" s="33">
        <v>0</v>
      </c>
      <c r="X170" s="33">
        <v>0</v>
      </c>
      <c r="Y170" s="8">
        <v>38</v>
      </c>
      <c r="Z170" s="8">
        <v>0</v>
      </c>
      <c r="AA170" s="8">
        <v>0</v>
      </c>
      <c r="AB170" s="8">
        <v>24</v>
      </c>
      <c r="AC170" s="8">
        <f t="shared" si="3"/>
        <v>308</v>
      </c>
      <c r="AD170" s="2"/>
    </row>
    <row r="171" spans="1:30" x14ac:dyDescent="0.3">
      <c r="A171" s="14">
        <v>170</v>
      </c>
      <c r="B171" s="15">
        <v>11</v>
      </c>
      <c r="C171" s="30">
        <v>405</v>
      </c>
      <c r="D171" s="8" t="s">
        <v>711</v>
      </c>
      <c r="E171" s="8" t="s">
        <v>711</v>
      </c>
      <c r="F171" s="31">
        <v>1810</v>
      </c>
      <c r="G171" s="15" t="s">
        <v>73</v>
      </c>
      <c r="H171" s="8" t="s">
        <v>20</v>
      </c>
      <c r="I171" s="32">
        <v>635</v>
      </c>
      <c r="J171" s="10">
        <v>7</v>
      </c>
      <c r="K171" s="10">
        <v>87</v>
      </c>
      <c r="L171" s="10">
        <v>17</v>
      </c>
      <c r="M171" s="10">
        <v>6</v>
      </c>
      <c r="N171" s="10">
        <v>48</v>
      </c>
      <c r="O171" s="10">
        <v>2</v>
      </c>
      <c r="P171" s="10">
        <v>2</v>
      </c>
      <c r="Q171" s="10">
        <v>4</v>
      </c>
      <c r="R171" s="10">
        <v>3</v>
      </c>
      <c r="S171" s="10">
        <v>22</v>
      </c>
      <c r="T171" s="10">
        <v>1</v>
      </c>
      <c r="U171" s="10">
        <v>7</v>
      </c>
      <c r="V171" s="33">
        <v>2</v>
      </c>
      <c r="W171" s="33">
        <v>0</v>
      </c>
      <c r="X171" s="33">
        <v>0</v>
      </c>
      <c r="Y171" s="8">
        <v>50</v>
      </c>
      <c r="Z171" s="8">
        <v>0</v>
      </c>
      <c r="AA171" s="8">
        <v>0</v>
      </c>
      <c r="AB171" s="8">
        <v>27</v>
      </c>
      <c r="AC171" s="8">
        <f t="shared" si="3"/>
        <v>285</v>
      </c>
      <c r="AD171" s="2"/>
    </row>
    <row r="172" spans="1:30" x14ac:dyDescent="0.3">
      <c r="A172" s="14">
        <v>171</v>
      </c>
      <c r="B172" s="15">
        <v>11</v>
      </c>
      <c r="C172" s="30">
        <v>405</v>
      </c>
      <c r="D172" s="8" t="s">
        <v>711</v>
      </c>
      <c r="E172" s="8" t="s">
        <v>711</v>
      </c>
      <c r="F172" s="31">
        <v>1810</v>
      </c>
      <c r="G172" s="15" t="s">
        <v>73</v>
      </c>
      <c r="H172" s="8" t="s">
        <v>22</v>
      </c>
      <c r="I172" s="32">
        <v>635</v>
      </c>
      <c r="J172" s="10">
        <v>9</v>
      </c>
      <c r="K172" s="10">
        <v>99</v>
      </c>
      <c r="L172" s="10">
        <v>12</v>
      </c>
      <c r="M172" s="10">
        <v>4</v>
      </c>
      <c r="N172" s="10">
        <v>39</v>
      </c>
      <c r="O172" s="10">
        <v>0</v>
      </c>
      <c r="P172" s="10">
        <v>3</v>
      </c>
      <c r="Q172" s="10">
        <v>2</v>
      </c>
      <c r="R172" s="10">
        <v>3</v>
      </c>
      <c r="S172" s="10">
        <v>31</v>
      </c>
      <c r="T172" s="10">
        <v>1</v>
      </c>
      <c r="U172" s="10">
        <v>2</v>
      </c>
      <c r="V172" s="33">
        <v>0</v>
      </c>
      <c r="W172" s="33">
        <v>0</v>
      </c>
      <c r="X172" s="33">
        <v>0</v>
      </c>
      <c r="Y172" s="8">
        <v>54</v>
      </c>
      <c r="Z172" s="8">
        <v>0</v>
      </c>
      <c r="AA172" s="8">
        <v>0</v>
      </c>
      <c r="AB172" s="8">
        <v>29</v>
      </c>
      <c r="AC172" s="8">
        <f t="shared" si="3"/>
        <v>288</v>
      </c>
      <c r="AD172" s="2"/>
    </row>
    <row r="173" spans="1:30" x14ac:dyDescent="0.3">
      <c r="A173" s="14">
        <v>172</v>
      </c>
      <c r="B173" s="15">
        <v>11</v>
      </c>
      <c r="C173" s="30">
        <v>405</v>
      </c>
      <c r="D173" s="8" t="s">
        <v>711</v>
      </c>
      <c r="E173" s="8" t="s">
        <v>711</v>
      </c>
      <c r="F173" s="31">
        <v>1811</v>
      </c>
      <c r="G173" s="15" t="s">
        <v>73</v>
      </c>
      <c r="H173" s="8" t="s">
        <v>19</v>
      </c>
      <c r="I173" s="32">
        <v>657</v>
      </c>
      <c r="J173" s="10">
        <v>18</v>
      </c>
      <c r="K173" s="10">
        <v>70</v>
      </c>
      <c r="L173" s="10">
        <v>21</v>
      </c>
      <c r="M173" s="10">
        <v>4</v>
      </c>
      <c r="N173" s="10">
        <v>6</v>
      </c>
      <c r="O173" s="10">
        <v>2</v>
      </c>
      <c r="P173" s="10">
        <v>4</v>
      </c>
      <c r="Q173" s="10">
        <v>5</v>
      </c>
      <c r="R173" s="10">
        <v>6</v>
      </c>
      <c r="S173" s="10">
        <v>22</v>
      </c>
      <c r="T173" s="10">
        <v>4</v>
      </c>
      <c r="U173" s="10">
        <v>1</v>
      </c>
      <c r="V173" s="33">
        <v>0</v>
      </c>
      <c r="W173" s="33">
        <v>0</v>
      </c>
      <c r="X173" s="33">
        <v>0</v>
      </c>
      <c r="Y173" s="8">
        <v>102</v>
      </c>
      <c r="Z173" s="8">
        <v>0</v>
      </c>
      <c r="AA173" s="8">
        <v>0</v>
      </c>
      <c r="AB173" s="8">
        <v>23</v>
      </c>
      <c r="AC173" s="8">
        <f t="shared" si="3"/>
        <v>288</v>
      </c>
      <c r="AD173" s="2"/>
    </row>
    <row r="174" spans="1:30" x14ac:dyDescent="0.3">
      <c r="A174" s="14">
        <v>173</v>
      </c>
      <c r="B174" s="15">
        <v>11</v>
      </c>
      <c r="C174" s="30">
        <v>405</v>
      </c>
      <c r="D174" s="8" t="s">
        <v>711</v>
      </c>
      <c r="E174" s="8" t="s">
        <v>711</v>
      </c>
      <c r="F174" s="31">
        <v>1811</v>
      </c>
      <c r="G174" s="15" t="s">
        <v>73</v>
      </c>
      <c r="H174" s="8" t="s">
        <v>21</v>
      </c>
      <c r="I174" s="32">
        <v>140</v>
      </c>
      <c r="J174" s="10">
        <v>16</v>
      </c>
      <c r="K174" s="10">
        <v>38</v>
      </c>
      <c r="L174" s="10">
        <v>8</v>
      </c>
      <c r="M174" s="10">
        <v>5</v>
      </c>
      <c r="N174" s="10">
        <v>2</v>
      </c>
      <c r="O174" s="10">
        <v>0</v>
      </c>
      <c r="P174" s="10">
        <v>0</v>
      </c>
      <c r="Q174" s="10">
        <v>4</v>
      </c>
      <c r="R174" s="10">
        <v>0</v>
      </c>
      <c r="S174" s="10">
        <v>3</v>
      </c>
      <c r="T174" s="10">
        <v>0</v>
      </c>
      <c r="U174" s="10">
        <v>0</v>
      </c>
      <c r="V174" s="33">
        <v>1</v>
      </c>
      <c r="W174" s="33">
        <v>0</v>
      </c>
      <c r="X174" s="33">
        <v>0</v>
      </c>
      <c r="Y174" s="8">
        <v>9</v>
      </c>
      <c r="Z174" s="8">
        <v>0</v>
      </c>
      <c r="AA174" s="8">
        <v>0</v>
      </c>
      <c r="AB174" s="8">
        <v>2</v>
      </c>
      <c r="AC174" s="8">
        <f t="shared" si="3"/>
        <v>88</v>
      </c>
      <c r="AD174" s="2"/>
    </row>
    <row r="175" spans="1:30" x14ac:dyDescent="0.3">
      <c r="A175" s="14">
        <v>174</v>
      </c>
      <c r="B175" s="15">
        <v>11</v>
      </c>
      <c r="C175" s="30">
        <v>405</v>
      </c>
      <c r="D175" s="8" t="s">
        <v>711</v>
      </c>
      <c r="E175" s="8" t="s">
        <v>711</v>
      </c>
      <c r="F175" s="31">
        <v>1812</v>
      </c>
      <c r="G175" s="15" t="s">
        <v>73</v>
      </c>
      <c r="H175" s="8" t="s">
        <v>19</v>
      </c>
      <c r="I175" s="32">
        <v>495</v>
      </c>
      <c r="J175" s="10">
        <v>2</v>
      </c>
      <c r="K175" s="10">
        <v>338</v>
      </c>
      <c r="L175" s="10">
        <v>2</v>
      </c>
      <c r="M175" s="10">
        <v>2</v>
      </c>
      <c r="N175" s="10">
        <v>1</v>
      </c>
      <c r="O175" s="10">
        <v>0</v>
      </c>
      <c r="P175" s="10">
        <v>0</v>
      </c>
      <c r="Q175" s="10">
        <v>2</v>
      </c>
      <c r="R175" s="10">
        <v>1</v>
      </c>
      <c r="S175" s="10">
        <v>0</v>
      </c>
      <c r="T175" s="10">
        <v>0</v>
      </c>
      <c r="U175" s="10">
        <v>0</v>
      </c>
      <c r="V175" s="33">
        <v>0</v>
      </c>
      <c r="W175" s="33">
        <v>0</v>
      </c>
      <c r="X175" s="33">
        <v>0</v>
      </c>
      <c r="Y175" s="10">
        <v>0</v>
      </c>
      <c r="Z175" s="10">
        <v>0</v>
      </c>
      <c r="AA175" s="10">
        <v>0</v>
      </c>
      <c r="AB175" s="10">
        <v>1</v>
      </c>
      <c r="AC175" s="10">
        <f t="shared" si="3"/>
        <v>349</v>
      </c>
      <c r="AD175" s="2"/>
    </row>
    <row r="176" spans="1:30" x14ac:dyDescent="0.3">
      <c r="A176" s="14">
        <v>175</v>
      </c>
      <c r="B176" s="15">
        <v>11</v>
      </c>
      <c r="C176" s="30">
        <v>405</v>
      </c>
      <c r="D176" s="8" t="s">
        <v>711</v>
      </c>
      <c r="E176" s="8" t="s">
        <v>712</v>
      </c>
      <c r="F176" s="31">
        <v>1812</v>
      </c>
      <c r="G176" s="15" t="s">
        <v>73</v>
      </c>
      <c r="H176" s="8" t="s">
        <v>21</v>
      </c>
      <c r="I176" s="32">
        <v>520</v>
      </c>
      <c r="J176" s="10">
        <v>25</v>
      </c>
      <c r="K176" s="10">
        <v>97</v>
      </c>
      <c r="L176" s="10">
        <v>15</v>
      </c>
      <c r="M176" s="10">
        <v>6</v>
      </c>
      <c r="N176" s="10">
        <v>7</v>
      </c>
      <c r="O176" s="10">
        <v>2</v>
      </c>
      <c r="P176" s="10">
        <v>4</v>
      </c>
      <c r="Q176" s="10">
        <v>5</v>
      </c>
      <c r="R176" s="10">
        <v>0</v>
      </c>
      <c r="S176" s="10">
        <v>16</v>
      </c>
      <c r="T176" s="10">
        <v>3</v>
      </c>
      <c r="U176" s="10">
        <v>1</v>
      </c>
      <c r="V176" s="33">
        <v>0</v>
      </c>
      <c r="W176" s="33">
        <v>0</v>
      </c>
      <c r="X176" s="33">
        <v>0</v>
      </c>
      <c r="Y176" s="8">
        <v>5</v>
      </c>
      <c r="Z176" s="8">
        <v>0</v>
      </c>
      <c r="AA176" s="8">
        <v>0</v>
      </c>
      <c r="AB176" s="8">
        <v>18</v>
      </c>
      <c r="AC176" s="8">
        <f t="shared" si="3"/>
        <v>204</v>
      </c>
      <c r="AD176" s="2"/>
    </row>
    <row r="177" spans="1:30" x14ac:dyDescent="0.3">
      <c r="A177" s="14">
        <v>176</v>
      </c>
      <c r="B177" s="15">
        <v>11</v>
      </c>
      <c r="C177" s="30">
        <v>405</v>
      </c>
      <c r="D177" s="8" t="s">
        <v>711</v>
      </c>
      <c r="E177" s="8" t="s">
        <v>711</v>
      </c>
      <c r="F177" s="31">
        <v>1813</v>
      </c>
      <c r="G177" s="15" t="s">
        <v>73</v>
      </c>
      <c r="H177" s="8" t="s">
        <v>19</v>
      </c>
      <c r="I177" s="32">
        <v>142</v>
      </c>
      <c r="J177" s="10">
        <v>3</v>
      </c>
      <c r="K177" s="10">
        <v>15</v>
      </c>
      <c r="L177" s="10">
        <v>15</v>
      </c>
      <c r="M177" s="10">
        <v>0</v>
      </c>
      <c r="N177" s="10">
        <v>1</v>
      </c>
      <c r="O177" s="10">
        <v>1</v>
      </c>
      <c r="P177" s="10">
        <v>0</v>
      </c>
      <c r="Q177" s="10">
        <v>0</v>
      </c>
      <c r="R177" s="10">
        <v>0</v>
      </c>
      <c r="S177" s="10">
        <v>17</v>
      </c>
      <c r="T177" s="10">
        <v>0</v>
      </c>
      <c r="U177" s="10">
        <v>0</v>
      </c>
      <c r="V177" s="33">
        <v>0</v>
      </c>
      <c r="W177" s="33">
        <v>0</v>
      </c>
      <c r="X177" s="33">
        <v>0</v>
      </c>
      <c r="Y177" s="8">
        <v>1</v>
      </c>
      <c r="Z177" s="8">
        <v>0</v>
      </c>
      <c r="AA177" s="8">
        <v>0</v>
      </c>
      <c r="AB177" s="8">
        <v>3</v>
      </c>
      <c r="AC177" s="8">
        <f t="shared" si="3"/>
        <v>56</v>
      </c>
      <c r="AD177" s="2"/>
    </row>
    <row r="178" spans="1:30" x14ac:dyDescent="0.3">
      <c r="A178" s="14">
        <v>177</v>
      </c>
      <c r="B178" s="15">
        <v>11</v>
      </c>
      <c r="C178" s="30">
        <v>405</v>
      </c>
      <c r="D178" s="8" t="s">
        <v>711</v>
      </c>
      <c r="E178" s="8" t="s">
        <v>711</v>
      </c>
      <c r="F178" s="31">
        <v>1814</v>
      </c>
      <c r="G178" s="15" t="s">
        <v>73</v>
      </c>
      <c r="H178" s="8" t="s">
        <v>19</v>
      </c>
      <c r="I178" s="32">
        <v>140</v>
      </c>
      <c r="J178" s="10">
        <v>1</v>
      </c>
      <c r="K178" s="10">
        <v>37</v>
      </c>
      <c r="L178" s="10">
        <v>2</v>
      </c>
      <c r="M178" s="10">
        <v>3</v>
      </c>
      <c r="N178" s="10">
        <v>1</v>
      </c>
      <c r="O178" s="10">
        <v>0</v>
      </c>
      <c r="P178" s="10">
        <v>1</v>
      </c>
      <c r="Q178" s="10">
        <v>2</v>
      </c>
      <c r="R178" s="10">
        <v>3</v>
      </c>
      <c r="S178" s="10">
        <v>12</v>
      </c>
      <c r="T178" s="10">
        <v>1</v>
      </c>
      <c r="U178" s="10">
        <v>0</v>
      </c>
      <c r="V178" s="33">
        <v>0</v>
      </c>
      <c r="W178" s="33">
        <v>0</v>
      </c>
      <c r="X178" s="33">
        <v>0</v>
      </c>
      <c r="Y178" s="10">
        <v>4</v>
      </c>
      <c r="Z178" s="10">
        <v>0</v>
      </c>
      <c r="AA178" s="10">
        <v>0</v>
      </c>
      <c r="AB178" s="10">
        <v>4</v>
      </c>
      <c r="AC178" s="10">
        <f t="shared" si="3"/>
        <v>71</v>
      </c>
      <c r="AD178" s="2"/>
    </row>
    <row r="179" spans="1:30" x14ac:dyDescent="0.3">
      <c r="A179" s="14">
        <v>178</v>
      </c>
      <c r="B179" s="15">
        <v>11</v>
      </c>
      <c r="C179" s="30">
        <v>405</v>
      </c>
      <c r="D179" s="8" t="s">
        <v>711</v>
      </c>
      <c r="E179" s="8" t="s">
        <v>711</v>
      </c>
      <c r="F179" s="31">
        <v>1815</v>
      </c>
      <c r="G179" s="15" t="s">
        <v>73</v>
      </c>
      <c r="H179" s="8" t="s">
        <v>19</v>
      </c>
      <c r="I179" s="32">
        <v>540</v>
      </c>
      <c r="J179" s="10">
        <v>16</v>
      </c>
      <c r="K179" s="10">
        <v>108</v>
      </c>
      <c r="L179" s="10">
        <v>113</v>
      </c>
      <c r="M179" s="10">
        <v>11</v>
      </c>
      <c r="N179" s="10">
        <v>10</v>
      </c>
      <c r="O179" s="10">
        <v>0</v>
      </c>
      <c r="P179" s="10">
        <v>4</v>
      </c>
      <c r="Q179" s="10">
        <v>6</v>
      </c>
      <c r="R179" s="10">
        <v>4</v>
      </c>
      <c r="S179" s="10">
        <v>19</v>
      </c>
      <c r="T179" s="10">
        <v>1</v>
      </c>
      <c r="U179" s="10">
        <v>0</v>
      </c>
      <c r="V179" s="33">
        <v>1</v>
      </c>
      <c r="W179" s="33">
        <v>0</v>
      </c>
      <c r="X179" s="33">
        <v>0</v>
      </c>
      <c r="Y179" s="10">
        <v>3</v>
      </c>
      <c r="Z179" s="10">
        <v>0</v>
      </c>
      <c r="AA179" s="10">
        <v>0</v>
      </c>
      <c r="AB179" s="10">
        <v>19</v>
      </c>
      <c r="AC179" s="10">
        <f t="shared" si="3"/>
        <v>315</v>
      </c>
      <c r="AD179" s="2"/>
    </row>
    <row r="180" spans="1:30" x14ac:dyDescent="0.3">
      <c r="A180" s="14">
        <v>179</v>
      </c>
      <c r="B180" s="15">
        <v>11</v>
      </c>
      <c r="C180" s="30">
        <v>405</v>
      </c>
      <c r="D180" s="8" t="s">
        <v>711</v>
      </c>
      <c r="E180" s="8" t="s">
        <v>711</v>
      </c>
      <c r="F180" s="31">
        <v>1815</v>
      </c>
      <c r="G180" s="15" t="s">
        <v>73</v>
      </c>
      <c r="H180" s="8" t="s">
        <v>21</v>
      </c>
      <c r="I180" s="32">
        <v>315</v>
      </c>
      <c r="J180" s="10">
        <v>12</v>
      </c>
      <c r="K180" s="10">
        <v>100</v>
      </c>
      <c r="L180" s="10">
        <v>41</v>
      </c>
      <c r="M180" s="10">
        <v>6</v>
      </c>
      <c r="N180" s="10">
        <v>3</v>
      </c>
      <c r="O180" s="10">
        <v>0</v>
      </c>
      <c r="P180" s="10">
        <v>2</v>
      </c>
      <c r="Q180" s="10">
        <v>1</v>
      </c>
      <c r="R180" s="10">
        <v>3</v>
      </c>
      <c r="S180" s="10">
        <v>8</v>
      </c>
      <c r="T180" s="10">
        <v>1</v>
      </c>
      <c r="U180" s="10">
        <v>2</v>
      </c>
      <c r="V180" s="33">
        <v>2</v>
      </c>
      <c r="W180" s="33">
        <v>0</v>
      </c>
      <c r="X180" s="33">
        <v>0</v>
      </c>
      <c r="Y180" s="10">
        <v>0</v>
      </c>
      <c r="Z180" s="10">
        <v>0</v>
      </c>
      <c r="AA180" s="10">
        <v>0</v>
      </c>
      <c r="AB180" s="10">
        <v>23</v>
      </c>
      <c r="AC180" s="10">
        <f t="shared" si="3"/>
        <v>204</v>
      </c>
      <c r="AD180" s="2"/>
    </row>
    <row r="181" spans="1:30" x14ac:dyDescent="0.3">
      <c r="A181" s="14">
        <v>180</v>
      </c>
      <c r="B181" s="15">
        <v>11</v>
      </c>
      <c r="C181" s="30">
        <v>427</v>
      </c>
      <c r="D181" s="8" t="s">
        <v>713</v>
      </c>
      <c r="E181" s="8" t="s">
        <v>713</v>
      </c>
      <c r="F181" s="31">
        <v>1888</v>
      </c>
      <c r="G181" s="15" t="s">
        <v>73</v>
      </c>
      <c r="H181" s="8" t="s">
        <v>19</v>
      </c>
      <c r="I181" s="32">
        <v>696</v>
      </c>
      <c r="J181" s="10">
        <v>17</v>
      </c>
      <c r="K181" s="10">
        <v>203</v>
      </c>
      <c r="L181" s="10">
        <v>54</v>
      </c>
      <c r="M181" s="10">
        <v>4</v>
      </c>
      <c r="N181" s="10">
        <v>152</v>
      </c>
      <c r="O181" s="10">
        <v>2</v>
      </c>
      <c r="P181" s="10">
        <v>11</v>
      </c>
      <c r="Q181" s="10">
        <v>2</v>
      </c>
      <c r="R181" s="10">
        <v>0</v>
      </c>
      <c r="S181" s="10">
        <v>26</v>
      </c>
      <c r="T181" s="10">
        <v>1</v>
      </c>
      <c r="U181" s="10">
        <v>3</v>
      </c>
      <c r="V181" s="33">
        <v>7</v>
      </c>
      <c r="W181" s="33">
        <v>0</v>
      </c>
      <c r="X181" s="33">
        <v>0</v>
      </c>
      <c r="Y181" s="10">
        <v>39</v>
      </c>
      <c r="Z181" s="10">
        <v>0</v>
      </c>
      <c r="AA181" s="10">
        <v>0</v>
      </c>
      <c r="AB181" s="10">
        <v>18</v>
      </c>
      <c r="AC181" s="10">
        <f t="shared" si="3"/>
        <v>539</v>
      </c>
      <c r="AD181" s="2"/>
    </row>
    <row r="182" spans="1:30" x14ac:dyDescent="0.3">
      <c r="A182" s="14">
        <v>181</v>
      </c>
      <c r="B182" s="15">
        <v>11</v>
      </c>
      <c r="C182" s="30">
        <v>427</v>
      </c>
      <c r="D182" s="8" t="s">
        <v>713</v>
      </c>
      <c r="E182" s="8" t="s">
        <v>713</v>
      </c>
      <c r="F182" s="31">
        <v>1889</v>
      </c>
      <c r="G182" s="15" t="s">
        <v>73</v>
      </c>
      <c r="H182" s="8" t="s">
        <v>19</v>
      </c>
      <c r="I182" s="32">
        <v>495</v>
      </c>
      <c r="J182" s="10">
        <v>16</v>
      </c>
      <c r="K182" s="10">
        <v>169</v>
      </c>
      <c r="L182" s="10">
        <v>20</v>
      </c>
      <c r="M182" s="10">
        <v>2</v>
      </c>
      <c r="N182" s="10">
        <v>118</v>
      </c>
      <c r="O182" s="10">
        <v>1</v>
      </c>
      <c r="P182" s="10">
        <v>3</v>
      </c>
      <c r="Q182" s="10">
        <v>2</v>
      </c>
      <c r="R182" s="10">
        <v>1</v>
      </c>
      <c r="S182" s="10">
        <v>7</v>
      </c>
      <c r="T182" s="10">
        <v>3</v>
      </c>
      <c r="U182" s="10">
        <v>0</v>
      </c>
      <c r="V182" s="33">
        <v>4</v>
      </c>
      <c r="W182" s="33">
        <v>0</v>
      </c>
      <c r="X182" s="33">
        <v>0</v>
      </c>
      <c r="Y182" s="10">
        <v>29</v>
      </c>
      <c r="Z182" s="10">
        <v>0</v>
      </c>
      <c r="AA182" s="10">
        <v>0</v>
      </c>
      <c r="AB182" s="10">
        <v>6</v>
      </c>
      <c r="AC182" s="10">
        <f t="shared" si="3"/>
        <v>381</v>
      </c>
      <c r="AD182" s="2"/>
    </row>
    <row r="183" spans="1:30" x14ac:dyDescent="0.3">
      <c r="A183" s="14">
        <v>182</v>
      </c>
      <c r="B183" s="15">
        <v>11</v>
      </c>
      <c r="C183" s="30">
        <v>427</v>
      </c>
      <c r="D183" s="8" t="s">
        <v>713</v>
      </c>
      <c r="E183" s="8" t="s">
        <v>713</v>
      </c>
      <c r="F183" s="31">
        <v>1889</v>
      </c>
      <c r="G183" s="15" t="s">
        <v>73</v>
      </c>
      <c r="H183" s="8" t="s">
        <v>20</v>
      </c>
      <c r="I183" s="32">
        <v>495</v>
      </c>
      <c r="J183" s="10">
        <v>13</v>
      </c>
      <c r="K183" s="10">
        <v>122</v>
      </c>
      <c r="L183" s="10">
        <v>40</v>
      </c>
      <c r="M183" s="10">
        <v>4</v>
      </c>
      <c r="N183" s="10">
        <v>126</v>
      </c>
      <c r="O183" s="10">
        <v>1</v>
      </c>
      <c r="P183" s="10">
        <v>2</v>
      </c>
      <c r="Q183" s="10">
        <v>1</v>
      </c>
      <c r="R183" s="10">
        <v>1</v>
      </c>
      <c r="S183" s="10">
        <v>24</v>
      </c>
      <c r="T183" s="10">
        <v>1</v>
      </c>
      <c r="U183" s="10">
        <v>0</v>
      </c>
      <c r="V183" s="33">
        <v>3</v>
      </c>
      <c r="W183" s="33">
        <v>0</v>
      </c>
      <c r="X183" s="33">
        <v>0</v>
      </c>
      <c r="Y183" s="8">
        <v>40</v>
      </c>
      <c r="Z183" s="8">
        <v>0</v>
      </c>
      <c r="AA183" s="8">
        <v>0</v>
      </c>
      <c r="AB183" s="8">
        <v>13</v>
      </c>
      <c r="AC183" s="8">
        <f t="shared" si="3"/>
        <v>391</v>
      </c>
      <c r="AD183" s="2"/>
    </row>
    <row r="184" spans="1:30" x14ac:dyDescent="0.3">
      <c r="A184" s="14">
        <v>183</v>
      </c>
      <c r="B184" s="15">
        <v>11</v>
      </c>
      <c r="C184" s="30">
        <v>427</v>
      </c>
      <c r="D184" s="8" t="s">
        <v>713</v>
      </c>
      <c r="E184" s="8" t="s">
        <v>714</v>
      </c>
      <c r="F184" s="31">
        <v>1890</v>
      </c>
      <c r="G184" s="15" t="s">
        <v>73</v>
      </c>
      <c r="H184" s="8" t="s">
        <v>19</v>
      </c>
      <c r="I184" s="32">
        <v>693</v>
      </c>
      <c r="J184" s="10">
        <v>12</v>
      </c>
      <c r="K184" s="10">
        <v>146</v>
      </c>
      <c r="L184" s="10">
        <v>24</v>
      </c>
      <c r="M184" s="10">
        <v>3</v>
      </c>
      <c r="N184" s="10">
        <v>68</v>
      </c>
      <c r="O184" s="10">
        <v>4</v>
      </c>
      <c r="P184" s="10">
        <v>2</v>
      </c>
      <c r="Q184" s="10">
        <v>7</v>
      </c>
      <c r="R184" s="10">
        <v>4</v>
      </c>
      <c r="S184" s="10">
        <v>47</v>
      </c>
      <c r="T184" s="10">
        <v>1</v>
      </c>
      <c r="U184" s="10">
        <v>2</v>
      </c>
      <c r="V184" s="33">
        <v>0</v>
      </c>
      <c r="W184" s="33">
        <v>0</v>
      </c>
      <c r="X184" s="33">
        <v>0</v>
      </c>
      <c r="Y184" s="8">
        <v>56</v>
      </c>
      <c r="Z184" s="8">
        <v>0</v>
      </c>
      <c r="AA184" s="8">
        <v>0</v>
      </c>
      <c r="AB184" s="8">
        <v>15</v>
      </c>
      <c r="AC184" s="8">
        <f t="shared" si="3"/>
        <v>391</v>
      </c>
      <c r="AD184" s="2"/>
    </row>
    <row r="185" spans="1:30" x14ac:dyDescent="0.3">
      <c r="A185" s="14">
        <v>184</v>
      </c>
      <c r="B185" s="15">
        <v>11</v>
      </c>
      <c r="C185" s="30">
        <v>427</v>
      </c>
      <c r="D185" s="8" t="s">
        <v>713</v>
      </c>
      <c r="E185" s="8" t="s">
        <v>714</v>
      </c>
      <c r="F185" s="31">
        <v>1890</v>
      </c>
      <c r="G185" s="15" t="s">
        <v>73</v>
      </c>
      <c r="H185" s="8" t="s">
        <v>20</v>
      </c>
      <c r="I185" s="32">
        <v>693</v>
      </c>
      <c r="J185" s="10">
        <v>16</v>
      </c>
      <c r="K185" s="10">
        <v>126</v>
      </c>
      <c r="L185" s="10">
        <v>16</v>
      </c>
      <c r="M185" s="10">
        <v>4</v>
      </c>
      <c r="N185" s="10">
        <v>81</v>
      </c>
      <c r="O185" s="10">
        <v>14</v>
      </c>
      <c r="P185" s="10">
        <v>4</v>
      </c>
      <c r="Q185" s="10">
        <v>4</v>
      </c>
      <c r="R185" s="10">
        <v>2</v>
      </c>
      <c r="S185" s="10">
        <v>30</v>
      </c>
      <c r="T185" s="10">
        <v>0</v>
      </c>
      <c r="U185" s="10">
        <v>1</v>
      </c>
      <c r="V185" s="33">
        <v>1</v>
      </c>
      <c r="W185" s="33">
        <v>0</v>
      </c>
      <c r="X185" s="33">
        <v>0</v>
      </c>
      <c r="Y185" s="8">
        <v>71</v>
      </c>
      <c r="Z185" s="8">
        <v>0</v>
      </c>
      <c r="AA185" s="8">
        <v>0</v>
      </c>
      <c r="AB185" s="8">
        <v>1</v>
      </c>
      <c r="AC185" s="8">
        <f t="shared" si="3"/>
        <v>371</v>
      </c>
      <c r="AD185" s="2"/>
    </row>
    <row r="186" spans="1:30" x14ac:dyDescent="0.3">
      <c r="A186" s="14">
        <v>185</v>
      </c>
      <c r="B186" s="15">
        <v>11</v>
      </c>
      <c r="C186" s="30">
        <v>427</v>
      </c>
      <c r="D186" s="8" t="s">
        <v>713</v>
      </c>
      <c r="E186" s="8" t="s">
        <v>713</v>
      </c>
      <c r="F186" s="31">
        <v>1891</v>
      </c>
      <c r="G186" s="15" t="s">
        <v>73</v>
      </c>
      <c r="H186" s="8" t="s">
        <v>19</v>
      </c>
      <c r="I186" s="32">
        <v>675</v>
      </c>
      <c r="J186" s="10">
        <v>22</v>
      </c>
      <c r="K186" s="10">
        <v>90</v>
      </c>
      <c r="L186" s="10">
        <v>29</v>
      </c>
      <c r="M186" s="10">
        <v>1</v>
      </c>
      <c r="N186" s="10">
        <v>63</v>
      </c>
      <c r="O186" s="10">
        <v>0</v>
      </c>
      <c r="P186" s="10">
        <v>0</v>
      </c>
      <c r="Q186" s="10">
        <v>2</v>
      </c>
      <c r="R186" s="10">
        <v>5</v>
      </c>
      <c r="S186" s="10">
        <v>55</v>
      </c>
      <c r="T186" s="10">
        <v>0</v>
      </c>
      <c r="U186" s="10">
        <v>1</v>
      </c>
      <c r="V186" s="33">
        <v>0</v>
      </c>
      <c r="W186" s="33">
        <v>0</v>
      </c>
      <c r="X186" s="33">
        <v>0</v>
      </c>
      <c r="Y186" s="10">
        <v>72</v>
      </c>
      <c r="Z186" s="10">
        <v>0</v>
      </c>
      <c r="AA186" s="10">
        <v>0</v>
      </c>
      <c r="AB186" s="10">
        <v>16</v>
      </c>
      <c r="AC186" s="10">
        <f t="shared" si="3"/>
        <v>356</v>
      </c>
      <c r="AD186" s="2"/>
    </row>
    <row r="187" spans="1:30" x14ac:dyDescent="0.3">
      <c r="A187" s="14">
        <v>186</v>
      </c>
      <c r="B187" s="15">
        <v>11</v>
      </c>
      <c r="C187" s="30">
        <v>427</v>
      </c>
      <c r="D187" s="8" t="s">
        <v>713</v>
      </c>
      <c r="E187" s="8" t="s">
        <v>715</v>
      </c>
      <c r="F187" s="31">
        <v>1891</v>
      </c>
      <c r="G187" s="15" t="s">
        <v>73</v>
      </c>
      <c r="H187" s="8" t="s">
        <v>20</v>
      </c>
      <c r="I187" s="32">
        <v>675</v>
      </c>
      <c r="J187" s="10">
        <v>37</v>
      </c>
      <c r="K187" s="10">
        <v>91</v>
      </c>
      <c r="L187" s="10">
        <v>22</v>
      </c>
      <c r="M187" s="10">
        <v>0</v>
      </c>
      <c r="N187" s="10">
        <v>61</v>
      </c>
      <c r="O187" s="10">
        <v>5</v>
      </c>
      <c r="P187" s="10">
        <v>0</v>
      </c>
      <c r="Q187" s="10">
        <v>3</v>
      </c>
      <c r="R187" s="10">
        <v>4</v>
      </c>
      <c r="S187" s="10">
        <v>40</v>
      </c>
      <c r="T187" s="10">
        <v>0</v>
      </c>
      <c r="U187" s="10">
        <v>1</v>
      </c>
      <c r="V187" s="33">
        <v>3</v>
      </c>
      <c r="W187" s="33">
        <v>0</v>
      </c>
      <c r="X187" s="33">
        <v>0</v>
      </c>
      <c r="Y187" s="8">
        <v>68</v>
      </c>
      <c r="Z187" s="8">
        <v>0</v>
      </c>
      <c r="AA187" s="8">
        <v>0</v>
      </c>
      <c r="AB187" s="8">
        <v>20</v>
      </c>
      <c r="AC187" s="8">
        <f t="shared" si="3"/>
        <v>355</v>
      </c>
      <c r="AD187" s="2"/>
    </row>
    <row r="188" spans="1:30" x14ac:dyDescent="0.3">
      <c r="A188" s="14">
        <v>187</v>
      </c>
      <c r="B188" s="15">
        <v>11</v>
      </c>
      <c r="C188" s="30">
        <v>427</v>
      </c>
      <c r="D188" s="8" t="s">
        <v>713</v>
      </c>
      <c r="E188" s="8" t="s">
        <v>716</v>
      </c>
      <c r="F188" s="31">
        <v>1892</v>
      </c>
      <c r="G188" s="15" t="s">
        <v>73</v>
      </c>
      <c r="H188" s="8" t="s">
        <v>19</v>
      </c>
      <c r="I188" s="32">
        <v>509</v>
      </c>
      <c r="J188" s="10">
        <v>32</v>
      </c>
      <c r="K188" s="10">
        <v>66</v>
      </c>
      <c r="L188" s="10">
        <v>24</v>
      </c>
      <c r="M188" s="10">
        <v>4</v>
      </c>
      <c r="N188" s="10">
        <v>36</v>
      </c>
      <c r="O188" s="10">
        <v>4</v>
      </c>
      <c r="P188" s="10">
        <v>0</v>
      </c>
      <c r="Q188" s="10">
        <v>8</v>
      </c>
      <c r="R188" s="10">
        <v>3</v>
      </c>
      <c r="S188" s="10">
        <v>28</v>
      </c>
      <c r="T188" s="10">
        <v>3</v>
      </c>
      <c r="U188" s="10">
        <v>0</v>
      </c>
      <c r="V188" s="33">
        <v>10</v>
      </c>
      <c r="W188" s="33">
        <v>0</v>
      </c>
      <c r="X188" s="33">
        <v>0</v>
      </c>
      <c r="Y188" s="8">
        <v>45</v>
      </c>
      <c r="Z188" s="8">
        <v>0</v>
      </c>
      <c r="AA188" s="8">
        <v>0</v>
      </c>
      <c r="AB188" s="8">
        <v>14</v>
      </c>
      <c r="AC188" s="8">
        <f t="shared" si="3"/>
        <v>277</v>
      </c>
      <c r="AD188" s="2"/>
    </row>
    <row r="189" spans="1:30" x14ac:dyDescent="0.3">
      <c r="A189" s="14">
        <v>188</v>
      </c>
      <c r="B189" s="15">
        <v>11</v>
      </c>
      <c r="C189" s="30">
        <v>427</v>
      </c>
      <c r="D189" s="8" t="s">
        <v>713</v>
      </c>
      <c r="E189" s="8" t="s">
        <v>716</v>
      </c>
      <c r="F189" s="31">
        <v>1892</v>
      </c>
      <c r="G189" s="15" t="s">
        <v>73</v>
      </c>
      <c r="H189" s="8" t="s">
        <v>20</v>
      </c>
      <c r="I189" s="32">
        <v>508</v>
      </c>
      <c r="J189" s="10">
        <v>25</v>
      </c>
      <c r="K189" s="10">
        <v>80</v>
      </c>
      <c r="L189" s="10">
        <v>24</v>
      </c>
      <c r="M189" s="10">
        <v>6</v>
      </c>
      <c r="N189" s="10">
        <v>47</v>
      </c>
      <c r="O189" s="10">
        <v>8</v>
      </c>
      <c r="P189" s="10">
        <v>1</v>
      </c>
      <c r="Q189" s="10">
        <v>4</v>
      </c>
      <c r="R189" s="10">
        <v>0</v>
      </c>
      <c r="S189" s="10">
        <v>26</v>
      </c>
      <c r="T189" s="10">
        <v>0</v>
      </c>
      <c r="U189" s="10">
        <v>3</v>
      </c>
      <c r="V189" s="33">
        <v>7</v>
      </c>
      <c r="W189" s="33">
        <v>0</v>
      </c>
      <c r="X189" s="33">
        <v>0</v>
      </c>
      <c r="Y189" s="8">
        <v>51</v>
      </c>
      <c r="Z189" s="8">
        <v>0</v>
      </c>
      <c r="AA189" s="8">
        <v>0</v>
      </c>
      <c r="AB189" s="8">
        <v>21</v>
      </c>
      <c r="AC189" s="8">
        <f t="shared" si="3"/>
        <v>303</v>
      </c>
      <c r="AD189" s="2"/>
    </row>
    <row r="190" spans="1:30" x14ac:dyDescent="0.3">
      <c r="A190" s="14">
        <v>189</v>
      </c>
      <c r="B190" s="15">
        <v>11</v>
      </c>
      <c r="C190" s="30">
        <v>427</v>
      </c>
      <c r="D190" s="8" t="s">
        <v>713</v>
      </c>
      <c r="E190" s="8" t="s">
        <v>717</v>
      </c>
      <c r="F190" s="31">
        <v>1893</v>
      </c>
      <c r="G190" s="15" t="s">
        <v>73</v>
      </c>
      <c r="H190" s="8" t="s">
        <v>19</v>
      </c>
      <c r="I190" s="32">
        <v>574</v>
      </c>
      <c r="J190" s="10">
        <v>13</v>
      </c>
      <c r="K190" s="10">
        <v>59</v>
      </c>
      <c r="L190" s="10">
        <v>19</v>
      </c>
      <c r="M190" s="10">
        <v>4</v>
      </c>
      <c r="N190" s="10">
        <v>46</v>
      </c>
      <c r="O190" s="10">
        <v>1</v>
      </c>
      <c r="P190" s="10">
        <v>2</v>
      </c>
      <c r="Q190" s="10">
        <v>10</v>
      </c>
      <c r="R190" s="10">
        <v>4</v>
      </c>
      <c r="S190" s="10">
        <v>27</v>
      </c>
      <c r="T190" s="10">
        <v>2</v>
      </c>
      <c r="U190" s="10">
        <v>4</v>
      </c>
      <c r="V190" s="33">
        <v>4</v>
      </c>
      <c r="W190" s="33">
        <v>0</v>
      </c>
      <c r="X190" s="33">
        <v>0</v>
      </c>
      <c r="Y190" s="8">
        <v>34</v>
      </c>
      <c r="Z190" s="8">
        <v>0</v>
      </c>
      <c r="AA190" s="8">
        <v>0</v>
      </c>
      <c r="AB190" s="8">
        <v>14</v>
      </c>
      <c r="AC190" s="8">
        <f t="shared" si="3"/>
        <v>243</v>
      </c>
      <c r="AD190" s="2"/>
    </row>
    <row r="191" spans="1:30" x14ac:dyDescent="0.3">
      <c r="A191" s="14">
        <v>190</v>
      </c>
      <c r="B191" s="15">
        <v>11</v>
      </c>
      <c r="C191" s="30">
        <v>427</v>
      </c>
      <c r="D191" s="10" t="s">
        <v>713</v>
      </c>
      <c r="E191" s="10" t="s">
        <v>717</v>
      </c>
      <c r="F191" s="248">
        <v>1893</v>
      </c>
      <c r="G191" s="15" t="s">
        <v>73</v>
      </c>
      <c r="H191" s="10" t="s">
        <v>20</v>
      </c>
      <c r="I191" s="10">
        <v>574</v>
      </c>
      <c r="J191" s="10">
        <v>14</v>
      </c>
      <c r="K191" s="10">
        <v>102</v>
      </c>
      <c r="L191" s="10">
        <v>22</v>
      </c>
      <c r="M191" s="10">
        <v>4</v>
      </c>
      <c r="N191" s="10">
        <v>43</v>
      </c>
      <c r="O191" s="10">
        <v>1</v>
      </c>
      <c r="P191" s="10">
        <v>1</v>
      </c>
      <c r="Q191" s="10">
        <v>8</v>
      </c>
      <c r="R191" s="10">
        <v>2</v>
      </c>
      <c r="S191" s="10">
        <v>27</v>
      </c>
      <c r="T191" s="10">
        <v>2</v>
      </c>
      <c r="U191" s="10">
        <v>1</v>
      </c>
      <c r="V191" s="33">
        <v>0</v>
      </c>
      <c r="W191" s="33">
        <v>0</v>
      </c>
      <c r="X191" s="33">
        <v>0</v>
      </c>
      <c r="Y191" s="8">
        <v>24</v>
      </c>
      <c r="Z191" s="8">
        <v>0</v>
      </c>
      <c r="AA191" s="8">
        <v>0</v>
      </c>
      <c r="AB191" s="8">
        <v>15</v>
      </c>
      <c r="AC191" s="8">
        <f t="shared" si="3"/>
        <v>266</v>
      </c>
      <c r="AD191" s="2"/>
    </row>
    <row r="192" spans="1:30" x14ac:dyDescent="0.3">
      <c r="A192" s="14">
        <v>191</v>
      </c>
      <c r="B192" s="15">
        <v>11</v>
      </c>
      <c r="C192" s="30">
        <v>427</v>
      </c>
      <c r="D192" s="10" t="s">
        <v>713</v>
      </c>
      <c r="E192" s="10" t="s">
        <v>717</v>
      </c>
      <c r="F192" s="248">
        <v>1893</v>
      </c>
      <c r="G192" s="15" t="s">
        <v>73</v>
      </c>
      <c r="H192" s="10" t="s">
        <v>22</v>
      </c>
      <c r="I192" s="10">
        <v>573</v>
      </c>
      <c r="J192" s="10">
        <v>24</v>
      </c>
      <c r="K192" s="10">
        <v>66</v>
      </c>
      <c r="L192" s="10">
        <v>15</v>
      </c>
      <c r="M192" s="10">
        <v>0</v>
      </c>
      <c r="N192" s="10">
        <v>32</v>
      </c>
      <c r="O192" s="10">
        <v>3</v>
      </c>
      <c r="P192" s="10">
        <v>0</v>
      </c>
      <c r="Q192" s="10">
        <v>10</v>
      </c>
      <c r="R192" s="10">
        <v>1</v>
      </c>
      <c r="S192" s="10">
        <v>32</v>
      </c>
      <c r="T192" s="10">
        <v>1</v>
      </c>
      <c r="U192" s="10">
        <v>4</v>
      </c>
      <c r="V192" s="33">
        <v>4</v>
      </c>
      <c r="W192" s="33">
        <v>0</v>
      </c>
      <c r="X192" s="33">
        <v>0</v>
      </c>
      <c r="Y192" s="8">
        <v>34</v>
      </c>
      <c r="Z192" s="8">
        <v>0</v>
      </c>
      <c r="AA192" s="8">
        <v>0</v>
      </c>
      <c r="AB192" s="8">
        <v>15</v>
      </c>
      <c r="AC192" s="8">
        <f t="shared" si="3"/>
        <v>241</v>
      </c>
      <c r="AD192" s="2"/>
    </row>
    <row r="193" spans="1:30" x14ac:dyDescent="0.3">
      <c r="A193" s="14">
        <v>192</v>
      </c>
      <c r="B193" s="15">
        <v>11</v>
      </c>
      <c r="C193" s="30">
        <v>427</v>
      </c>
      <c r="D193" s="10" t="s">
        <v>713</v>
      </c>
      <c r="E193" s="10" t="s">
        <v>718</v>
      </c>
      <c r="F193" s="248">
        <v>1894</v>
      </c>
      <c r="G193" s="15" t="s">
        <v>73</v>
      </c>
      <c r="H193" s="10" t="s">
        <v>19</v>
      </c>
      <c r="I193" s="10">
        <v>695</v>
      </c>
      <c r="J193" s="8">
        <v>26</v>
      </c>
      <c r="K193" s="8">
        <v>162</v>
      </c>
      <c r="L193" s="8">
        <v>25</v>
      </c>
      <c r="M193" s="8">
        <v>0</v>
      </c>
      <c r="N193" s="8">
        <v>93</v>
      </c>
      <c r="O193" s="8">
        <v>4</v>
      </c>
      <c r="P193" s="8">
        <v>0</v>
      </c>
      <c r="Q193" s="8">
        <v>1</v>
      </c>
      <c r="R193" s="8">
        <v>2</v>
      </c>
      <c r="S193" s="8">
        <v>26</v>
      </c>
      <c r="T193" s="8">
        <v>2</v>
      </c>
      <c r="U193" s="8">
        <v>0</v>
      </c>
      <c r="V193" s="33">
        <v>4</v>
      </c>
      <c r="W193" s="33">
        <v>0</v>
      </c>
      <c r="X193" s="33">
        <v>0</v>
      </c>
      <c r="Y193" s="8">
        <v>79</v>
      </c>
      <c r="Z193" s="8">
        <v>0</v>
      </c>
      <c r="AA193" s="8">
        <v>0</v>
      </c>
      <c r="AB193" s="8">
        <v>23</v>
      </c>
      <c r="AC193" s="8">
        <f t="shared" si="3"/>
        <v>447</v>
      </c>
      <c r="AD193" s="2"/>
    </row>
    <row r="194" spans="1:30" x14ac:dyDescent="0.3">
      <c r="A194" s="14">
        <v>193</v>
      </c>
      <c r="B194" s="15">
        <v>11</v>
      </c>
      <c r="C194" s="30">
        <v>427</v>
      </c>
      <c r="D194" s="8" t="s">
        <v>713</v>
      </c>
      <c r="E194" s="8" t="s">
        <v>713</v>
      </c>
      <c r="F194" s="248">
        <v>1894</v>
      </c>
      <c r="G194" s="15" t="s">
        <v>73</v>
      </c>
      <c r="H194" s="10" t="s">
        <v>20</v>
      </c>
      <c r="I194" s="10">
        <v>694</v>
      </c>
      <c r="J194" s="10">
        <v>35</v>
      </c>
      <c r="K194" s="10">
        <v>144</v>
      </c>
      <c r="L194" s="10">
        <v>21</v>
      </c>
      <c r="M194" s="10">
        <v>2</v>
      </c>
      <c r="N194" s="10">
        <v>92</v>
      </c>
      <c r="O194" s="10">
        <v>3</v>
      </c>
      <c r="P194" s="10">
        <v>2</v>
      </c>
      <c r="Q194" s="10">
        <v>6</v>
      </c>
      <c r="R194" s="10">
        <v>4</v>
      </c>
      <c r="S194" s="10">
        <v>40</v>
      </c>
      <c r="T194" s="10">
        <v>4</v>
      </c>
      <c r="U194" s="10">
        <v>2</v>
      </c>
      <c r="V194" s="33">
        <v>7</v>
      </c>
      <c r="W194" s="33">
        <v>0</v>
      </c>
      <c r="X194" s="33">
        <v>0</v>
      </c>
      <c r="Y194" s="10">
        <v>58</v>
      </c>
      <c r="Z194" s="10">
        <v>0</v>
      </c>
      <c r="AA194" s="10">
        <v>0</v>
      </c>
      <c r="AB194" s="10">
        <v>20</v>
      </c>
      <c r="AC194" s="10">
        <f t="shared" si="3"/>
        <v>440</v>
      </c>
      <c r="AD194" s="2"/>
    </row>
    <row r="195" spans="1:30" x14ac:dyDescent="0.3">
      <c r="A195" s="14">
        <v>194</v>
      </c>
      <c r="B195" s="15">
        <v>11</v>
      </c>
      <c r="C195" s="30">
        <v>427</v>
      </c>
      <c r="D195" s="10" t="s">
        <v>713</v>
      </c>
      <c r="E195" s="10" t="s">
        <v>719</v>
      </c>
      <c r="F195" s="248">
        <v>1895</v>
      </c>
      <c r="G195" s="15" t="s">
        <v>73</v>
      </c>
      <c r="H195" s="10" t="s">
        <v>19</v>
      </c>
      <c r="I195" s="10">
        <v>617</v>
      </c>
      <c r="J195" s="8">
        <v>10</v>
      </c>
      <c r="K195" s="8">
        <v>191</v>
      </c>
      <c r="L195" s="8">
        <v>45</v>
      </c>
      <c r="M195" s="8">
        <v>2</v>
      </c>
      <c r="N195" s="8">
        <v>147</v>
      </c>
      <c r="O195" s="8">
        <v>0</v>
      </c>
      <c r="P195" s="8">
        <v>1</v>
      </c>
      <c r="Q195" s="8">
        <v>0</v>
      </c>
      <c r="R195" s="8">
        <v>2</v>
      </c>
      <c r="S195" s="8">
        <v>12</v>
      </c>
      <c r="T195" s="8">
        <v>1</v>
      </c>
      <c r="U195" s="8">
        <v>0</v>
      </c>
      <c r="V195" s="33">
        <v>4</v>
      </c>
      <c r="W195" s="33">
        <v>0</v>
      </c>
      <c r="X195" s="33">
        <v>0</v>
      </c>
      <c r="Y195" s="8">
        <v>61</v>
      </c>
      <c r="Z195" s="8">
        <v>0</v>
      </c>
      <c r="AA195" s="8">
        <v>0</v>
      </c>
      <c r="AB195" s="8">
        <v>13</v>
      </c>
      <c r="AC195" s="8">
        <f t="shared" si="3"/>
        <v>489</v>
      </c>
      <c r="AD195" s="2"/>
    </row>
    <row r="196" spans="1:30" x14ac:dyDescent="0.3">
      <c r="A196" s="14">
        <v>195</v>
      </c>
      <c r="B196" s="15">
        <v>11</v>
      </c>
      <c r="C196" s="30">
        <v>427</v>
      </c>
      <c r="D196" s="10" t="s">
        <v>713</v>
      </c>
      <c r="E196" s="10" t="s">
        <v>719</v>
      </c>
      <c r="F196" s="248">
        <v>1895</v>
      </c>
      <c r="G196" s="15" t="s">
        <v>73</v>
      </c>
      <c r="H196" s="10" t="s">
        <v>20</v>
      </c>
      <c r="I196" s="10">
        <v>617</v>
      </c>
      <c r="J196" s="10">
        <v>20</v>
      </c>
      <c r="K196" s="10">
        <v>178</v>
      </c>
      <c r="L196" s="10">
        <v>35</v>
      </c>
      <c r="M196" s="10">
        <v>4</v>
      </c>
      <c r="N196" s="10">
        <v>168</v>
      </c>
      <c r="O196" s="10">
        <v>0</v>
      </c>
      <c r="P196" s="10">
        <v>1</v>
      </c>
      <c r="Q196" s="10">
        <v>1</v>
      </c>
      <c r="R196" s="10">
        <v>1</v>
      </c>
      <c r="S196" s="10">
        <v>10</v>
      </c>
      <c r="T196" s="10">
        <v>1</v>
      </c>
      <c r="U196" s="10">
        <v>2</v>
      </c>
      <c r="V196" s="33">
        <v>6</v>
      </c>
      <c r="W196" s="33">
        <v>0</v>
      </c>
      <c r="X196" s="33">
        <v>0</v>
      </c>
      <c r="Y196" s="8">
        <v>33</v>
      </c>
      <c r="Z196" s="8">
        <v>0</v>
      </c>
      <c r="AA196" s="8">
        <v>0</v>
      </c>
      <c r="AB196" s="8">
        <v>11</v>
      </c>
      <c r="AC196" s="8">
        <f t="shared" si="3"/>
        <v>471</v>
      </c>
      <c r="AD196" s="2"/>
    </row>
    <row r="197" spans="1:30" x14ac:dyDescent="0.3">
      <c r="A197" s="14">
        <v>196</v>
      </c>
      <c r="B197" s="15">
        <v>11</v>
      </c>
      <c r="C197" s="30">
        <v>427</v>
      </c>
      <c r="D197" s="8" t="s">
        <v>713</v>
      </c>
      <c r="E197" s="8" t="s">
        <v>713</v>
      </c>
      <c r="F197" s="248">
        <v>1896</v>
      </c>
      <c r="G197" s="15" t="s">
        <v>73</v>
      </c>
      <c r="H197" s="10" t="s">
        <v>19</v>
      </c>
      <c r="I197" s="10">
        <v>652</v>
      </c>
      <c r="J197" s="10">
        <v>6</v>
      </c>
      <c r="K197" s="10">
        <v>199</v>
      </c>
      <c r="L197" s="10">
        <v>24</v>
      </c>
      <c r="M197" s="10">
        <v>5</v>
      </c>
      <c r="N197" s="10">
        <v>108</v>
      </c>
      <c r="O197" s="10">
        <v>1</v>
      </c>
      <c r="P197" s="10">
        <v>1</v>
      </c>
      <c r="Q197" s="10">
        <v>6</v>
      </c>
      <c r="R197" s="10">
        <v>0</v>
      </c>
      <c r="S197" s="10">
        <v>15</v>
      </c>
      <c r="T197" s="10">
        <v>1</v>
      </c>
      <c r="U197" s="10">
        <v>1</v>
      </c>
      <c r="V197" s="33">
        <v>3</v>
      </c>
      <c r="W197" s="33">
        <v>0</v>
      </c>
      <c r="X197" s="33">
        <v>0</v>
      </c>
      <c r="Y197" s="10">
        <v>90</v>
      </c>
      <c r="Z197" s="10">
        <v>0</v>
      </c>
      <c r="AA197" s="10">
        <v>0</v>
      </c>
      <c r="AB197" s="10">
        <v>12</v>
      </c>
      <c r="AC197" s="10">
        <f t="shared" si="3"/>
        <v>472</v>
      </c>
      <c r="AD197" s="2"/>
    </row>
    <row r="198" spans="1:30" x14ac:dyDescent="0.3">
      <c r="A198" s="14">
        <v>197</v>
      </c>
      <c r="B198" s="15">
        <v>11</v>
      </c>
      <c r="C198" s="30">
        <v>427</v>
      </c>
      <c r="D198" s="10" t="s">
        <v>713</v>
      </c>
      <c r="E198" s="10" t="s">
        <v>308</v>
      </c>
      <c r="F198" s="248">
        <v>1897</v>
      </c>
      <c r="G198" s="15" t="s">
        <v>73</v>
      </c>
      <c r="H198" s="10" t="s">
        <v>19</v>
      </c>
      <c r="I198" s="10">
        <v>571</v>
      </c>
      <c r="J198" s="10">
        <v>25</v>
      </c>
      <c r="K198" s="10">
        <v>110</v>
      </c>
      <c r="L198" s="10">
        <v>41</v>
      </c>
      <c r="M198" s="10">
        <v>3</v>
      </c>
      <c r="N198" s="10">
        <v>116</v>
      </c>
      <c r="O198" s="10">
        <v>4</v>
      </c>
      <c r="P198" s="10">
        <v>2</v>
      </c>
      <c r="Q198" s="10">
        <v>4</v>
      </c>
      <c r="R198" s="10">
        <v>1</v>
      </c>
      <c r="S198" s="10">
        <v>33</v>
      </c>
      <c r="T198" s="10">
        <v>1</v>
      </c>
      <c r="U198" s="10">
        <v>0</v>
      </c>
      <c r="V198" s="33">
        <v>6</v>
      </c>
      <c r="W198" s="33">
        <v>0</v>
      </c>
      <c r="X198" s="33">
        <v>0</v>
      </c>
      <c r="Y198" s="8">
        <v>23</v>
      </c>
      <c r="Z198" s="8">
        <v>0</v>
      </c>
      <c r="AA198" s="8">
        <v>0</v>
      </c>
      <c r="AB198" s="8">
        <v>22</v>
      </c>
      <c r="AC198" s="8">
        <f t="shared" si="3"/>
        <v>391</v>
      </c>
      <c r="AD198" s="2"/>
    </row>
    <row r="199" spans="1:30" x14ac:dyDescent="0.3">
      <c r="A199" s="14">
        <v>198</v>
      </c>
      <c r="B199" s="15">
        <v>11</v>
      </c>
      <c r="C199" s="30">
        <v>481</v>
      </c>
      <c r="D199" s="8" t="s">
        <v>720</v>
      </c>
      <c r="E199" s="8" t="s">
        <v>720</v>
      </c>
      <c r="F199" s="31">
        <v>2077</v>
      </c>
      <c r="G199" s="15" t="s">
        <v>73</v>
      </c>
      <c r="H199" s="8" t="s">
        <v>19</v>
      </c>
      <c r="I199" s="32">
        <v>530</v>
      </c>
      <c r="J199" s="10">
        <v>2</v>
      </c>
      <c r="K199" s="10">
        <v>94</v>
      </c>
      <c r="L199" s="10">
        <v>96</v>
      </c>
      <c r="M199" s="10">
        <v>3</v>
      </c>
      <c r="N199" s="10">
        <v>97</v>
      </c>
      <c r="O199" s="10">
        <v>1</v>
      </c>
      <c r="P199" s="10">
        <v>0</v>
      </c>
      <c r="Q199" s="10">
        <v>1</v>
      </c>
      <c r="R199" s="10">
        <v>0</v>
      </c>
      <c r="S199" s="10">
        <v>49</v>
      </c>
      <c r="T199" s="10">
        <v>0</v>
      </c>
      <c r="U199" s="10">
        <v>8</v>
      </c>
      <c r="V199" s="33">
        <v>0</v>
      </c>
      <c r="W199" s="33">
        <v>0</v>
      </c>
      <c r="X199" s="33">
        <v>0</v>
      </c>
      <c r="Y199" s="8">
        <v>26</v>
      </c>
      <c r="Z199" s="8">
        <v>0</v>
      </c>
      <c r="AA199" s="8">
        <v>0</v>
      </c>
      <c r="AB199" s="8">
        <v>16</v>
      </c>
      <c r="AC199" s="8">
        <f t="shared" si="3"/>
        <v>393</v>
      </c>
      <c r="AD199" s="2"/>
    </row>
    <row r="200" spans="1:30" x14ac:dyDescent="0.3">
      <c r="A200" s="14">
        <v>199</v>
      </c>
      <c r="B200" s="15">
        <v>11</v>
      </c>
      <c r="C200" s="30">
        <v>481</v>
      </c>
      <c r="D200" s="8" t="s">
        <v>720</v>
      </c>
      <c r="E200" s="8" t="s">
        <v>720</v>
      </c>
      <c r="F200" s="31">
        <v>2078</v>
      </c>
      <c r="G200" s="15" t="s">
        <v>73</v>
      </c>
      <c r="H200" s="8" t="s">
        <v>19</v>
      </c>
      <c r="I200" s="32">
        <v>689</v>
      </c>
      <c r="J200" s="10">
        <v>0</v>
      </c>
      <c r="K200" s="10">
        <v>183</v>
      </c>
      <c r="L200" s="10">
        <v>180</v>
      </c>
      <c r="M200" s="10">
        <v>18</v>
      </c>
      <c r="N200" s="10">
        <v>63</v>
      </c>
      <c r="O200" s="10">
        <v>0</v>
      </c>
      <c r="P200" s="10">
        <v>0</v>
      </c>
      <c r="Q200" s="10">
        <v>0</v>
      </c>
      <c r="R200" s="10">
        <v>3</v>
      </c>
      <c r="S200" s="10">
        <v>80</v>
      </c>
      <c r="T200" s="10">
        <v>1</v>
      </c>
      <c r="U200" s="10">
        <v>0</v>
      </c>
      <c r="V200" s="33">
        <v>0</v>
      </c>
      <c r="W200" s="33">
        <v>0</v>
      </c>
      <c r="X200" s="33">
        <v>0</v>
      </c>
      <c r="Y200" s="10">
        <v>0</v>
      </c>
      <c r="Z200" s="10">
        <v>0</v>
      </c>
      <c r="AA200" s="10">
        <v>18</v>
      </c>
      <c r="AB200" s="10">
        <v>21</v>
      </c>
      <c r="AC200" s="10">
        <f t="shared" si="3"/>
        <v>567</v>
      </c>
      <c r="AD200" s="2"/>
    </row>
    <row r="201" spans="1:30" x14ac:dyDescent="0.3">
      <c r="A201" s="14">
        <v>200</v>
      </c>
      <c r="B201" s="15">
        <v>11</v>
      </c>
      <c r="C201" s="30">
        <v>481</v>
      </c>
      <c r="D201" s="8" t="s">
        <v>720</v>
      </c>
      <c r="E201" s="8" t="s">
        <v>720</v>
      </c>
      <c r="F201" s="31">
        <v>2079</v>
      </c>
      <c r="G201" s="15" t="s">
        <v>73</v>
      </c>
      <c r="H201" s="8" t="s">
        <v>19</v>
      </c>
      <c r="I201" s="32">
        <v>474</v>
      </c>
      <c r="J201" s="10">
        <v>4</v>
      </c>
      <c r="K201" s="10">
        <v>178</v>
      </c>
      <c r="L201" s="10">
        <v>89</v>
      </c>
      <c r="M201" s="10">
        <v>4</v>
      </c>
      <c r="N201" s="10">
        <v>31</v>
      </c>
      <c r="O201" s="10">
        <v>0</v>
      </c>
      <c r="P201" s="10">
        <v>0</v>
      </c>
      <c r="Q201" s="10">
        <v>0</v>
      </c>
      <c r="R201" s="10">
        <v>4</v>
      </c>
      <c r="S201" s="10">
        <v>38</v>
      </c>
      <c r="T201" s="10">
        <v>3</v>
      </c>
      <c r="U201" s="8">
        <v>1</v>
      </c>
      <c r="V201" s="33">
        <v>2</v>
      </c>
      <c r="W201" s="33">
        <v>0</v>
      </c>
      <c r="X201" s="33">
        <v>0</v>
      </c>
      <c r="Y201" s="10">
        <v>6</v>
      </c>
      <c r="Z201" s="10">
        <v>0</v>
      </c>
      <c r="AA201" s="10">
        <v>0</v>
      </c>
      <c r="AB201" s="10">
        <v>17</v>
      </c>
      <c r="AC201" s="10">
        <f t="shared" si="3"/>
        <v>377</v>
      </c>
      <c r="AD201" s="2"/>
    </row>
    <row r="202" spans="1:30" x14ac:dyDescent="0.3">
      <c r="A202" s="14">
        <v>201</v>
      </c>
      <c r="B202" s="15">
        <v>11</v>
      </c>
      <c r="C202" s="30">
        <v>481</v>
      </c>
      <c r="D202" s="8" t="s">
        <v>720</v>
      </c>
      <c r="E202" s="8" t="s">
        <v>720</v>
      </c>
      <c r="F202" s="31">
        <v>2079</v>
      </c>
      <c r="G202" s="15" t="s">
        <v>73</v>
      </c>
      <c r="H202" s="8" t="s">
        <v>20</v>
      </c>
      <c r="I202" s="32">
        <v>473</v>
      </c>
      <c r="J202" s="10">
        <v>6</v>
      </c>
      <c r="K202" s="10">
        <v>168</v>
      </c>
      <c r="L202" s="10">
        <v>82</v>
      </c>
      <c r="M202" s="10">
        <v>1</v>
      </c>
      <c r="N202" s="10">
        <v>25</v>
      </c>
      <c r="O202" s="10">
        <v>0</v>
      </c>
      <c r="P202" s="10">
        <v>0</v>
      </c>
      <c r="Q202" s="10">
        <v>0</v>
      </c>
      <c r="R202" s="10">
        <v>0</v>
      </c>
      <c r="S202" s="10">
        <v>33</v>
      </c>
      <c r="T202" s="10">
        <v>6</v>
      </c>
      <c r="U202" s="10">
        <v>2</v>
      </c>
      <c r="V202" s="33">
        <v>0</v>
      </c>
      <c r="W202" s="33">
        <v>0</v>
      </c>
      <c r="X202" s="33">
        <v>0</v>
      </c>
      <c r="Y202" s="8">
        <v>5</v>
      </c>
      <c r="Z202" s="8">
        <v>0</v>
      </c>
      <c r="AA202" s="8">
        <v>0</v>
      </c>
      <c r="AB202" s="8">
        <v>16</v>
      </c>
      <c r="AC202" s="8">
        <f t="shared" si="3"/>
        <v>344</v>
      </c>
      <c r="AD202" s="2"/>
    </row>
    <row r="203" spans="1:30" x14ac:dyDescent="0.3">
      <c r="A203" s="14">
        <v>202</v>
      </c>
      <c r="B203" s="15">
        <v>11</v>
      </c>
      <c r="C203" s="30">
        <v>481</v>
      </c>
      <c r="D203" s="8" t="s">
        <v>720</v>
      </c>
      <c r="E203" s="8" t="s">
        <v>720</v>
      </c>
      <c r="F203" s="31">
        <v>2080</v>
      </c>
      <c r="G203" s="15" t="s">
        <v>73</v>
      </c>
      <c r="H203" s="8" t="s">
        <v>19</v>
      </c>
      <c r="I203" s="32">
        <v>703</v>
      </c>
      <c r="J203" s="10">
        <v>3</v>
      </c>
      <c r="K203" s="10">
        <v>187</v>
      </c>
      <c r="L203" s="10">
        <v>115</v>
      </c>
      <c r="M203" s="10">
        <v>3</v>
      </c>
      <c r="N203" s="10">
        <v>135</v>
      </c>
      <c r="O203" s="10">
        <v>2</v>
      </c>
      <c r="P203" s="10">
        <v>15</v>
      </c>
      <c r="Q203" s="10">
        <v>1</v>
      </c>
      <c r="R203" s="10">
        <v>7</v>
      </c>
      <c r="S203" s="10">
        <v>46</v>
      </c>
      <c r="T203" s="10">
        <v>6</v>
      </c>
      <c r="U203" s="10">
        <v>2</v>
      </c>
      <c r="V203" s="33">
        <v>4</v>
      </c>
      <c r="W203" s="33">
        <v>0</v>
      </c>
      <c r="X203" s="33">
        <v>0</v>
      </c>
      <c r="Y203" s="8">
        <v>25</v>
      </c>
      <c r="Z203" s="8">
        <v>0</v>
      </c>
      <c r="AA203" s="8">
        <v>0</v>
      </c>
      <c r="AB203" s="8">
        <v>20</v>
      </c>
      <c r="AC203" s="8">
        <f t="shared" si="3"/>
        <v>571</v>
      </c>
      <c r="AD203" s="2"/>
    </row>
    <row r="204" spans="1:30" x14ac:dyDescent="0.3">
      <c r="A204" s="14">
        <v>203</v>
      </c>
      <c r="B204" s="15">
        <v>11</v>
      </c>
      <c r="C204" s="30">
        <v>481</v>
      </c>
      <c r="D204" s="8" t="s">
        <v>720</v>
      </c>
      <c r="E204" s="8" t="s">
        <v>720</v>
      </c>
      <c r="F204" s="31">
        <v>2081</v>
      </c>
      <c r="G204" s="15" t="s">
        <v>73</v>
      </c>
      <c r="H204" s="8" t="s">
        <v>19</v>
      </c>
      <c r="I204" s="32">
        <v>459</v>
      </c>
      <c r="J204" s="10">
        <v>3</v>
      </c>
      <c r="K204" s="10">
        <v>65</v>
      </c>
      <c r="L204" s="10">
        <v>58</v>
      </c>
      <c r="M204" s="10">
        <v>1</v>
      </c>
      <c r="N204" s="10">
        <v>104</v>
      </c>
      <c r="O204" s="10">
        <v>0</v>
      </c>
      <c r="P204" s="10">
        <v>0</v>
      </c>
      <c r="Q204" s="10">
        <v>1</v>
      </c>
      <c r="R204" s="10">
        <v>0</v>
      </c>
      <c r="S204" s="10">
        <v>17</v>
      </c>
      <c r="T204" s="10">
        <v>1</v>
      </c>
      <c r="U204" s="10">
        <v>0</v>
      </c>
      <c r="V204" s="33">
        <v>0</v>
      </c>
      <c r="W204" s="33">
        <v>0</v>
      </c>
      <c r="X204" s="33">
        <v>0</v>
      </c>
      <c r="Y204" s="10">
        <v>11</v>
      </c>
      <c r="Z204" s="10">
        <v>0</v>
      </c>
      <c r="AA204" s="10">
        <v>0</v>
      </c>
      <c r="AB204" s="10">
        <v>6</v>
      </c>
      <c r="AC204" s="10">
        <f t="shared" si="3"/>
        <v>267</v>
      </c>
      <c r="AD204" s="2"/>
    </row>
    <row r="205" spans="1:30" x14ac:dyDescent="0.3">
      <c r="A205" s="14">
        <v>204</v>
      </c>
      <c r="B205" s="15">
        <v>11</v>
      </c>
      <c r="C205" s="30">
        <v>481</v>
      </c>
      <c r="D205" s="8" t="s">
        <v>720</v>
      </c>
      <c r="E205" s="8" t="s">
        <v>720</v>
      </c>
      <c r="F205" s="31">
        <v>2082</v>
      </c>
      <c r="G205" s="15" t="s">
        <v>73</v>
      </c>
      <c r="H205" s="8" t="s">
        <v>19</v>
      </c>
      <c r="I205" s="32">
        <v>176</v>
      </c>
      <c r="J205" s="10">
        <v>2</v>
      </c>
      <c r="K205" s="10">
        <v>38</v>
      </c>
      <c r="L205" s="10">
        <v>48</v>
      </c>
      <c r="M205" s="10">
        <v>0</v>
      </c>
      <c r="N205" s="10">
        <v>25</v>
      </c>
      <c r="O205" s="10">
        <v>0</v>
      </c>
      <c r="P205" s="10">
        <v>1</v>
      </c>
      <c r="Q205" s="10">
        <v>1</v>
      </c>
      <c r="R205" s="10">
        <v>2</v>
      </c>
      <c r="S205" s="10">
        <v>6</v>
      </c>
      <c r="T205" s="10">
        <v>0</v>
      </c>
      <c r="U205" s="10">
        <v>0</v>
      </c>
      <c r="V205" s="33">
        <v>1</v>
      </c>
      <c r="W205" s="33">
        <v>0</v>
      </c>
      <c r="X205" s="33">
        <v>0</v>
      </c>
      <c r="Y205" s="8">
        <v>3</v>
      </c>
      <c r="Z205" s="8">
        <v>0</v>
      </c>
      <c r="AA205" s="8">
        <v>0</v>
      </c>
      <c r="AB205" s="8">
        <v>5</v>
      </c>
      <c r="AC205" s="8">
        <f t="shared" si="3"/>
        <v>132</v>
      </c>
      <c r="AD205" s="2"/>
    </row>
    <row r="206" spans="1:30" x14ac:dyDescent="0.3">
      <c r="A206" s="14">
        <v>205</v>
      </c>
      <c r="B206" s="15">
        <v>11</v>
      </c>
      <c r="C206" s="30">
        <v>481</v>
      </c>
      <c r="D206" s="8" t="s">
        <v>720</v>
      </c>
      <c r="E206" s="8" t="s">
        <v>720</v>
      </c>
      <c r="F206" s="31">
        <v>2083</v>
      </c>
      <c r="G206" s="15" t="s">
        <v>73</v>
      </c>
      <c r="H206" s="8" t="s">
        <v>19</v>
      </c>
      <c r="I206" s="32">
        <v>529</v>
      </c>
      <c r="J206" s="10">
        <v>8</v>
      </c>
      <c r="K206" s="10">
        <v>73</v>
      </c>
      <c r="L206" s="10">
        <v>75</v>
      </c>
      <c r="M206" s="10">
        <v>0</v>
      </c>
      <c r="N206" s="10">
        <v>119</v>
      </c>
      <c r="O206" s="10">
        <v>0</v>
      </c>
      <c r="P206" s="10">
        <v>0</v>
      </c>
      <c r="Q206" s="10">
        <v>1</v>
      </c>
      <c r="R206" s="10">
        <v>3</v>
      </c>
      <c r="S206" s="10">
        <v>27</v>
      </c>
      <c r="T206" s="10">
        <v>4</v>
      </c>
      <c r="U206" s="10">
        <v>6</v>
      </c>
      <c r="V206" s="33">
        <v>0</v>
      </c>
      <c r="W206" s="33">
        <v>0</v>
      </c>
      <c r="X206" s="33">
        <v>0</v>
      </c>
      <c r="Y206" s="10">
        <v>0</v>
      </c>
      <c r="Z206" s="10">
        <v>0</v>
      </c>
      <c r="AA206" s="10">
        <v>0</v>
      </c>
      <c r="AB206" s="10">
        <v>12</v>
      </c>
      <c r="AC206" s="10">
        <f t="shared" si="3"/>
        <v>328</v>
      </c>
      <c r="AD206" s="2"/>
    </row>
    <row r="207" spans="1:30" x14ac:dyDescent="0.3">
      <c r="A207" s="14">
        <v>206</v>
      </c>
      <c r="B207" s="15">
        <v>11</v>
      </c>
      <c r="C207" s="30">
        <v>509</v>
      </c>
      <c r="D207" s="8" t="s">
        <v>721</v>
      </c>
      <c r="E207" s="8" t="s">
        <v>721</v>
      </c>
      <c r="F207" s="31">
        <v>2180</v>
      </c>
      <c r="G207" s="15" t="s">
        <v>73</v>
      </c>
      <c r="H207" s="8" t="s">
        <v>19</v>
      </c>
      <c r="I207" s="32">
        <v>426</v>
      </c>
      <c r="J207" s="10">
        <v>29</v>
      </c>
      <c r="K207" s="10">
        <v>193</v>
      </c>
      <c r="L207" s="10">
        <v>6</v>
      </c>
      <c r="M207" s="10">
        <v>4</v>
      </c>
      <c r="N207" s="10">
        <v>1</v>
      </c>
      <c r="O207" s="10">
        <v>2</v>
      </c>
      <c r="P207" s="10">
        <v>0</v>
      </c>
      <c r="Q207" s="10">
        <v>37</v>
      </c>
      <c r="R207" s="10">
        <v>0</v>
      </c>
      <c r="S207" s="10">
        <v>15</v>
      </c>
      <c r="T207" s="10">
        <v>4</v>
      </c>
      <c r="U207" s="10">
        <v>1</v>
      </c>
      <c r="V207" s="33">
        <v>2</v>
      </c>
      <c r="W207" s="33">
        <v>0</v>
      </c>
      <c r="X207" s="33">
        <v>0</v>
      </c>
      <c r="Y207" s="8">
        <v>4</v>
      </c>
      <c r="Z207" s="8">
        <v>0</v>
      </c>
      <c r="AA207" s="8">
        <v>0</v>
      </c>
      <c r="AB207" s="8">
        <v>14</v>
      </c>
      <c r="AC207" s="8">
        <f t="shared" si="3"/>
        <v>312</v>
      </c>
      <c r="AD207" s="2"/>
    </row>
    <row r="208" spans="1:30" x14ac:dyDescent="0.3">
      <c r="A208" s="14">
        <v>207</v>
      </c>
      <c r="B208" s="15">
        <v>11</v>
      </c>
      <c r="C208" s="30">
        <v>509</v>
      </c>
      <c r="D208" s="8" t="s">
        <v>721</v>
      </c>
      <c r="E208" s="8" t="s">
        <v>721</v>
      </c>
      <c r="F208" s="31">
        <v>2180</v>
      </c>
      <c r="G208" s="15" t="s">
        <v>73</v>
      </c>
      <c r="H208" s="8" t="s">
        <v>20</v>
      </c>
      <c r="I208" s="32">
        <v>426</v>
      </c>
      <c r="J208" s="10">
        <v>25</v>
      </c>
      <c r="K208" s="10">
        <v>199</v>
      </c>
      <c r="L208" s="10">
        <v>10</v>
      </c>
      <c r="M208" s="10">
        <v>2</v>
      </c>
      <c r="N208" s="10">
        <v>5</v>
      </c>
      <c r="O208" s="10">
        <v>1</v>
      </c>
      <c r="P208" s="10">
        <v>1</v>
      </c>
      <c r="Q208" s="10">
        <v>32</v>
      </c>
      <c r="R208" s="10">
        <v>2</v>
      </c>
      <c r="S208" s="10">
        <v>15</v>
      </c>
      <c r="T208" s="10">
        <v>2</v>
      </c>
      <c r="U208" s="10">
        <v>0</v>
      </c>
      <c r="V208" s="33">
        <v>0</v>
      </c>
      <c r="W208" s="33">
        <v>0</v>
      </c>
      <c r="X208" s="33">
        <v>0</v>
      </c>
      <c r="Y208" s="8">
        <v>13</v>
      </c>
      <c r="Z208" s="8">
        <v>0</v>
      </c>
      <c r="AA208" s="8">
        <v>6</v>
      </c>
      <c r="AB208" s="8">
        <v>22</v>
      </c>
      <c r="AC208" s="8">
        <f t="shared" si="3"/>
        <v>335</v>
      </c>
      <c r="AD208" s="2"/>
    </row>
    <row r="209" spans="1:30" x14ac:dyDescent="0.3">
      <c r="A209" s="14">
        <v>208</v>
      </c>
      <c r="B209" s="15">
        <v>11</v>
      </c>
      <c r="C209" s="30">
        <v>509</v>
      </c>
      <c r="D209" s="8" t="s">
        <v>721</v>
      </c>
      <c r="E209" s="8" t="s">
        <v>721</v>
      </c>
      <c r="F209" s="31">
        <v>2181</v>
      </c>
      <c r="G209" s="15" t="s">
        <v>73</v>
      </c>
      <c r="H209" s="8" t="s">
        <v>19</v>
      </c>
      <c r="I209" s="32">
        <v>633</v>
      </c>
      <c r="J209" s="10">
        <v>48</v>
      </c>
      <c r="K209" s="10">
        <v>292</v>
      </c>
      <c r="L209" s="10">
        <v>13</v>
      </c>
      <c r="M209" s="10">
        <v>5</v>
      </c>
      <c r="N209" s="10">
        <v>4</v>
      </c>
      <c r="O209" s="10">
        <v>0</v>
      </c>
      <c r="P209" s="10">
        <v>0</v>
      </c>
      <c r="Q209" s="10">
        <v>29</v>
      </c>
      <c r="R209" s="10">
        <v>4</v>
      </c>
      <c r="S209" s="10">
        <v>25</v>
      </c>
      <c r="T209" s="10">
        <v>5</v>
      </c>
      <c r="U209" s="10">
        <v>0</v>
      </c>
      <c r="V209" s="33">
        <v>3</v>
      </c>
      <c r="W209" s="33">
        <v>0</v>
      </c>
      <c r="X209" s="33">
        <v>0</v>
      </c>
      <c r="Y209" s="8">
        <v>14</v>
      </c>
      <c r="Z209" s="8">
        <v>0</v>
      </c>
      <c r="AA209" s="8">
        <v>0</v>
      </c>
      <c r="AB209" s="8">
        <v>31</v>
      </c>
      <c r="AC209" s="8">
        <f t="shared" si="3"/>
        <v>473</v>
      </c>
      <c r="AD209" s="2"/>
    </row>
    <row r="210" spans="1:30" x14ac:dyDescent="0.3">
      <c r="A210" s="14">
        <v>209</v>
      </c>
      <c r="B210" s="15">
        <v>11</v>
      </c>
      <c r="C210" s="30">
        <v>509</v>
      </c>
      <c r="D210" s="8" t="s">
        <v>721</v>
      </c>
      <c r="E210" s="8" t="s">
        <v>721</v>
      </c>
      <c r="F210" s="31">
        <v>2181</v>
      </c>
      <c r="G210" s="15" t="s">
        <v>73</v>
      </c>
      <c r="H210" s="8" t="s">
        <v>20</v>
      </c>
      <c r="I210" s="32">
        <v>633</v>
      </c>
      <c r="J210" s="10">
        <v>52</v>
      </c>
      <c r="K210" s="10">
        <v>227</v>
      </c>
      <c r="L210" s="10">
        <v>31</v>
      </c>
      <c r="M210" s="10">
        <v>11</v>
      </c>
      <c r="N210" s="10">
        <v>7</v>
      </c>
      <c r="O210" s="10">
        <v>0</v>
      </c>
      <c r="P210" s="10">
        <v>2</v>
      </c>
      <c r="Q210" s="10">
        <v>41</v>
      </c>
      <c r="R210" s="10">
        <v>3</v>
      </c>
      <c r="S210" s="10">
        <v>42</v>
      </c>
      <c r="T210" s="10">
        <v>4</v>
      </c>
      <c r="U210" s="10">
        <v>2</v>
      </c>
      <c r="V210" s="33">
        <v>0</v>
      </c>
      <c r="W210" s="33">
        <v>0</v>
      </c>
      <c r="X210" s="33">
        <v>0</v>
      </c>
      <c r="Y210" s="10">
        <v>16</v>
      </c>
      <c r="Z210" s="10">
        <v>0</v>
      </c>
      <c r="AA210" s="10">
        <v>0</v>
      </c>
      <c r="AB210" s="10">
        <v>26</v>
      </c>
      <c r="AC210" s="10">
        <f t="shared" si="3"/>
        <v>464</v>
      </c>
      <c r="AD210" s="2"/>
    </row>
    <row r="211" spans="1:30" x14ac:dyDescent="0.3">
      <c r="A211" s="14">
        <v>210</v>
      </c>
      <c r="B211" s="15">
        <v>11</v>
      </c>
      <c r="C211" s="30">
        <v>509</v>
      </c>
      <c r="D211" s="8" t="s">
        <v>721</v>
      </c>
      <c r="E211" s="8" t="s">
        <v>721</v>
      </c>
      <c r="F211" s="31">
        <v>2181</v>
      </c>
      <c r="G211" s="15" t="s">
        <v>73</v>
      </c>
      <c r="H211" s="8" t="s">
        <v>22</v>
      </c>
      <c r="I211" s="32">
        <v>632</v>
      </c>
      <c r="J211" s="10">
        <v>34</v>
      </c>
      <c r="K211" s="10">
        <v>281</v>
      </c>
      <c r="L211" s="10">
        <v>18</v>
      </c>
      <c r="M211" s="10">
        <v>6</v>
      </c>
      <c r="N211" s="10">
        <v>2</v>
      </c>
      <c r="O211" s="10">
        <v>0</v>
      </c>
      <c r="P211" s="10">
        <v>1</v>
      </c>
      <c r="Q211" s="10">
        <v>42</v>
      </c>
      <c r="R211" s="10">
        <v>2</v>
      </c>
      <c r="S211" s="10">
        <v>27</v>
      </c>
      <c r="T211" s="10">
        <v>2</v>
      </c>
      <c r="U211" s="10">
        <v>1</v>
      </c>
      <c r="V211" s="33">
        <v>3</v>
      </c>
      <c r="W211" s="33">
        <v>0</v>
      </c>
      <c r="X211" s="33">
        <v>0</v>
      </c>
      <c r="Y211" s="10">
        <v>9</v>
      </c>
      <c r="Z211" s="10">
        <v>0</v>
      </c>
      <c r="AA211" s="10">
        <v>0</v>
      </c>
      <c r="AB211" s="10">
        <v>38</v>
      </c>
      <c r="AC211" s="10">
        <f t="shared" si="3"/>
        <v>466</v>
      </c>
      <c r="AD211" s="2"/>
    </row>
    <row r="212" spans="1:30" x14ac:dyDescent="0.3">
      <c r="A212" s="14">
        <v>211</v>
      </c>
      <c r="B212" s="15">
        <v>11</v>
      </c>
      <c r="C212" s="30">
        <v>509</v>
      </c>
      <c r="D212" s="8" t="s">
        <v>721</v>
      </c>
      <c r="E212" s="8" t="s">
        <v>722</v>
      </c>
      <c r="F212" s="31">
        <v>2182</v>
      </c>
      <c r="G212" s="15" t="s">
        <v>73</v>
      </c>
      <c r="H212" s="8" t="s">
        <v>19</v>
      </c>
      <c r="I212" s="32">
        <v>552</v>
      </c>
      <c r="J212" s="10">
        <v>35</v>
      </c>
      <c r="K212" s="10">
        <v>250</v>
      </c>
      <c r="L212" s="10">
        <v>10</v>
      </c>
      <c r="M212" s="10">
        <v>10</v>
      </c>
      <c r="N212" s="10">
        <v>2</v>
      </c>
      <c r="O212" s="10">
        <v>1</v>
      </c>
      <c r="P212" s="10">
        <v>1</v>
      </c>
      <c r="Q212" s="10">
        <v>32</v>
      </c>
      <c r="R212" s="10">
        <v>1</v>
      </c>
      <c r="S212" s="10">
        <v>32</v>
      </c>
      <c r="T212" s="10">
        <v>3</v>
      </c>
      <c r="U212" s="10">
        <v>1</v>
      </c>
      <c r="V212" s="33">
        <v>0</v>
      </c>
      <c r="W212" s="33">
        <v>0</v>
      </c>
      <c r="X212" s="33">
        <v>0</v>
      </c>
      <c r="Y212" s="8">
        <v>8</v>
      </c>
      <c r="Z212" s="8">
        <v>0</v>
      </c>
      <c r="AA212" s="8">
        <v>0</v>
      </c>
      <c r="AB212" s="8">
        <v>21</v>
      </c>
      <c r="AC212" s="8">
        <f t="shared" si="3"/>
        <v>407</v>
      </c>
      <c r="AD212" s="2"/>
    </row>
    <row r="213" spans="1:30" x14ac:dyDescent="0.3">
      <c r="A213" s="14">
        <v>212</v>
      </c>
      <c r="B213" s="15">
        <v>11</v>
      </c>
      <c r="C213" s="30">
        <v>509</v>
      </c>
      <c r="D213" s="8" t="s">
        <v>721</v>
      </c>
      <c r="E213" s="8" t="s">
        <v>721</v>
      </c>
      <c r="F213" s="31">
        <v>2182</v>
      </c>
      <c r="G213" s="15" t="s">
        <v>73</v>
      </c>
      <c r="H213" s="8" t="s">
        <v>20</v>
      </c>
      <c r="I213" s="32">
        <v>551</v>
      </c>
      <c r="J213" s="10">
        <v>42</v>
      </c>
      <c r="K213" s="10">
        <v>215</v>
      </c>
      <c r="L213" s="10">
        <v>12</v>
      </c>
      <c r="M213" s="10">
        <v>11</v>
      </c>
      <c r="N213" s="10">
        <v>6</v>
      </c>
      <c r="O213" s="10">
        <v>1</v>
      </c>
      <c r="P213" s="10">
        <v>1</v>
      </c>
      <c r="Q213" s="10">
        <v>30</v>
      </c>
      <c r="R213" s="10">
        <v>0</v>
      </c>
      <c r="S213" s="10">
        <v>43</v>
      </c>
      <c r="T213" s="10">
        <v>5</v>
      </c>
      <c r="U213" s="10">
        <v>1</v>
      </c>
      <c r="V213" s="33">
        <v>3</v>
      </c>
      <c r="W213" s="33">
        <v>0</v>
      </c>
      <c r="X213" s="33">
        <v>0</v>
      </c>
      <c r="Y213" s="10">
        <v>13</v>
      </c>
      <c r="Z213" s="10">
        <v>0</v>
      </c>
      <c r="AA213" s="10">
        <v>1</v>
      </c>
      <c r="AB213" s="10">
        <v>15</v>
      </c>
      <c r="AC213" s="10">
        <f t="shared" si="3"/>
        <v>399</v>
      </c>
      <c r="AD213" s="2"/>
    </row>
    <row r="214" spans="1:30" x14ac:dyDescent="0.3">
      <c r="A214" s="14">
        <v>213</v>
      </c>
      <c r="B214" s="15">
        <v>11</v>
      </c>
      <c r="C214" s="30">
        <v>509</v>
      </c>
      <c r="D214" s="8" t="s">
        <v>721</v>
      </c>
      <c r="E214" s="8" t="s">
        <v>721</v>
      </c>
      <c r="F214" s="31">
        <v>2182</v>
      </c>
      <c r="G214" s="15" t="s">
        <v>73</v>
      </c>
      <c r="H214" s="8" t="s">
        <v>22</v>
      </c>
      <c r="I214" s="32">
        <v>551</v>
      </c>
      <c r="J214" s="10">
        <v>34</v>
      </c>
      <c r="K214" s="10">
        <v>281</v>
      </c>
      <c r="L214" s="10">
        <v>18</v>
      </c>
      <c r="M214" s="10">
        <v>6</v>
      </c>
      <c r="N214" s="10">
        <v>2</v>
      </c>
      <c r="O214" s="10">
        <v>0</v>
      </c>
      <c r="P214" s="10">
        <v>1</v>
      </c>
      <c r="Q214" s="10">
        <v>42</v>
      </c>
      <c r="R214" s="10">
        <v>0</v>
      </c>
      <c r="S214" s="10">
        <v>28</v>
      </c>
      <c r="T214" s="10">
        <v>2</v>
      </c>
      <c r="U214" s="10">
        <v>1</v>
      </c>
      <c r="V214" s="33">
        <v>3</v>
      </c>
      <c r="W214" s="33">
        <v>0</v>
      </c>
      <c r="X214" s="33">
        <v>0</v>
      </c>
      <c r="Y214" s="8">
        <v>9</v>
      </c>
      <c r="Z214" s="8">
        <v>0</v>
      </c>
      <c r="AA214" s="8">
        <v>0</v>
      </c>
      <c r="AB214" s="8">
        <v>38</v>
      </c>
      <c r="AC214" s="8">
        <f t="shared" si="3"/>
        <v>465</v>
      </c>
    </row>
    <row r="215" spans="1:30" x14ac:dyDescent="0.3">
      <c r="A215" s="14">
        <v>214</v>
      </c>
      <c r="B215" s="15">
        <v>11</v>
      </c>
      <c r="C215" s="30">
        <v>509</v>
      </c>
      <c r="D215" s="8" t="s">
        <v>721</v>
      </c>
      <c r="E215" s="8" t="s">
        <v>721</v>
      </c>
      <c r="F215" s="31">
        <v>2183</v>
      </c>
      <c r="G215" s="15" t="s">
        <v>73</v>
      </c>
      <c r="H215" s="8" t="s">
        <v>19</v>
      </c>
      <c r="I215" s="32">
        <v>669</v>
      </c>
      <c r="J215" s="10">
        <v>57</v>
      </c>
      <c r="K215" s="10">
        <v>325</v>
      </c>
      <c r="L215" s="10">
        <v>23</v>
      </c>
      <c r="M215" s="10">
        <v>3</v>
      </c>
      <c r="N215" s="10">
        <v>6</v>
      </c>
      <c r="O215" s="10">
        <v>1</v>
      </c>
      <c r="P215" s="10">
        <v>0</v>
      </c>
      <c r="Q215" s="10">
        <v>22</v>
      </c>
      <c r="R215" s="10">
        <v>2</v>
      </c>
      <c r="S215" s="10">
        <v>40</v>
      </c>
      <c r="T215" s="10">
        <v>0</v>
      </c>
      <c r="U215" s="10">
        <v>0</v>
      </c>
      <c r="V215" s="33">
        <v>1</v>
      </c>
      <c r="W215" s="33">
        <v>0</v>
      </c>
      <c r="X215" s="33">
        <v>0</v>
      </c>
      <c r="Y215" s="10">
        <v>10</v>
      </c>
      <c r="Z215" s="10">
        <v>0</v>
      </c>
      <c r="AA215" s="10">
        <v>0</v>
      </c>
      <c r="AB215" s="10">
        <v>21</v>
      </c>
      <c r="AC215" s="10">
        <f t="shared" si="3"/>
        <v>511</v>
      </c>
    </row>
    <row r="216" spans="1:30" x14ac:dyDescent="0.3">
      <c r="A216" s="14">
        <v>215</v>
      </c>
      <c r="B216" s="15">
        <v>11</v>
      </c>
      <c r="C216" s="30">
        <v>509</v>
      </c>
      <c r="D216" s="8" t="s">
        <v>721</v>
      </c>
      <c r="E216" s="8" t="s">
        <v>721</v>
      </c>
      <c r="F216" s="31">
        <v>2184</v>
      </c>
      <c r="G216" s="15" t="s">
        <v>73</v>
      </c>
      <c r="H216" s="8" t="s">
        <v>19</v>
      </c>
      <c r="I216" s="32">
        <v>552</v>
      </c>
      <c r="J216" s="10">
        <v>60</v>
      </c>
      <c r="K216" s="10">
        <v>223</v>
      </c>
      <c r="L216" s="10">
        <v>14</v>
      </c>
      <c r="M216" s="10">
        <v>23</v>
      </c>
      <c r="N216" s="10">
        <v>4</v>
      </c>
      <c r="O216" s="10">
        <v>1</v>
      </c>
      <c r="P216" s="10">
        <v>1</v>
      </c>
      <c r="Q216" s="10">
        <v>28</v>
      </c>
      <c r="R216" s="10">
        <v>0</v>
      </c>
      <c r="S216" s="10">
        <v>21</v>
      </c>
      <c r="T216" s="10">
        <v>3</v>
      </c>
      <c r="U216" s="10">
        <v>1</v>
      </c>
      <c r="V216" s="33">
        <v>4</v>
      </c>
      <c r="W216" s="33">
        <v>0</v>
      </c>
      <c r="X216" s="33">
        <v>0</v>
      </c>
      <c r="Y216" s="10">
        <v>8</v>
      </c>
      <c r="Z216" s="10">
        <v>0</v>
      </c>
      <c r="AA216" s="10">
        <v>0</v>
      </c>
      <c r="AB216" s="10">
        <v>24</v>
      </c>
      <c r="AC216" s="10">
        <f t="shared" si="3"/>
        <v>415</v>
      </c>
    </row>
    <row r="217" spans="1:30" x14ac:dyDescent="0.3">
      <c r="A217" s="14">
        <v>216</v>
      </c>
      <c r="B217" s="15">
        <v>11</v>
      </c>
      <c r="C217" s="30">
        <v>509</v>
      </c>
      <c r="D217" s="8" t="s">
        <v>721</v>
      </c>
      <c r="E217" s="8" t="s">
        <v>721</v>
      </c>
      <c r="F217" s="31">
        <v>2184</v>
      </c>
      <c r="G217" s="15" t="s">
        <v>73</v>
      </c>
      <c r="H217" s="8" t="s">
        <v>723</v>
      </c>
      <c r="I217" s="32">
        <v>551</v>
      </c>
      <c r="J217" s="10">
        <v>50</v>
      </c>
      <c r="K217" s="10">
        <v>189</v>
      </c>
      <c r="L217" s="10">
        <v>12</v>
      </c>
      <c r="M217" s="10">
        <v>16</v>
      </c>
      <c r="N217" s="10">
        <v>1</v>
      </c>
      <c r="O217" s="10">
        <v>0</v>
      </c>
      <c r="P217" s="10">
        <v>1</v>
      </c>
      <c r="Q217" s="10">
        <v>30</v>
      </c>
      <c r="R217" s="10">
        <v>0</v>
      </c>
      <c r="S217" s="10">
        <v>24</v>
      </c>
      <c r="T217" s="10">
        <v>5</v>
      </c>
      <c r="U217" s="10">
        <v>0</v>
      </c>
      <c r="V217" s="33">
        <v>5</v>
      </c>
      <c r="W217" s="33">
        <v>0</v>
      </c>
      <c r="X217" s="33">
        <v>0</v>
      </c>
      <c r="Y217" s="8">
        <v>13</v>
      </c>
      <c r="Z217" s="8">
        <v>0</v>
      </c>
      <c r="AA217" s="8">
        <v>0</v>
      </c>
      <c r="AB217" s="8">
        <v>33</v>
      </c>
      <c r="AC217" s="8">
        <f t="shared" si="3"/>
        <v>379</v>
      </c>
    </row>
    <row r="218" spans="1:30" x14ac:dyDescent="0.3">
      <c r="A218" s="14">
        <v>217</v>
      </c>
      <c r="B218" s="15">
        <v>11</v>
      </c>
      <c r="C218" s="10">
        <v>508</v>
      </c>
      <c r="D218" s="10" t="s">
        <v>721</v>
      </c>
      <c r="E218" s="10" t="s">
        <v>721</v>
      </c>
      <c r="F218" s="248">
        <v>2184</v>
      </c>
      <c r="G218" s="15" t="s">
        <v>73</v>
      </c>
      <c r="H218" s="10" t="s">
        <v>21</v>
      </c>
      <c r="I218" s="10">
        <v>189</v>
      </c>
      <c r="J218" s="8">
        <v>9</v>
      </c>
      <c r="K218" s="8">
        <v>109</v>
      </c>
      <c r="L218" s="8">
        <v>4</v>
      </c>
      <c r="M218" s="8">
        <v>2</v>
      </c>
      <c r="N218" s="8">
        <v>6</v>
      </c>
      <c r="O218" s="8">
        <v>1</v>
      </c>
      <c r="P218" s="8">
        <v>0</v>
      </c>
      <c r="Q218" s="8">
        <v>9</v>
      </c>
      <c r="R218" s="8">
        <v>0</v>
      </c>
      <c r="S218" s="8">
        <v>6</v>
      </c>
      <c r="T218" s="8">
        <v>0</v>
      </c>
      <c r="U218" s="8">
        <v>0</v>
      </c>
      <c r="V218" s="33">
        <v>0</v>
      </c>
      <c r="W218" s="33">
        <v>0</v>
      </c>
      <c r="X218" s="33">
        <v>0</v>
      </c>
      <c r="Y218" s="8">
        <v>1</v>
      </c>
      <c r="Z218" s="8">
        <v>0</v>
      </c>
      <c r="AA218" s="8">
        <v>0</v>
      </c>
      <c r="AB218" s="8">
        <v>4</v>
      </c>
      <c r="AC218" s="8">
        <f t="shared" si="3"/>
        <v>151</v>
      </c>
    </row>
    <row r="219" spans="1:30" x14ac:dyDescent="0.3">
      <c r="A219" s="14">
        <v>218</v>
      </c>
      <c r="B219" s="15">
        <v>11</v>
      </c>
      <c r="C219" s="30">
        <v>525</v>
      </c>
      <c r="D219" s="8" t="s">
        <v>724</v>
      </c>
      <c r="E219" s="8" t="s">
        <v>724</v>
      </c>
      <c r="F219" s="31">
        <v>2249</v>
      </c>
      <c r="G219" s="15" t="s">
        <v>73</v>
      </c>
      <c r="H219" s="8" t="s">
        <v>19</v>
      </c>
      <c r="I219" s="32">
        <v>522</v>
      </c>
      <c r="J219" s="10">
        <v>3</v>
      </c>
      <c r="K219" s="10">
        <v>97</v>
      </c>
      <c r="L219" s="10">
        <v>18</v>
      </c>
      <c r="M219" s="10">
        <v>45</v>
      </c>
      <c r="N219" s="10">
        <v>2</v>
      </c>
      <c r="O219" s="10">
        <v>15</v>
      </c>
      <c r="P219" s="10">
        <v>2</v>
      </c>
      <c r="Q219" s="10">
        <v>78</v>
      </c>
      <c r="R219" s="10">
        <v>69</v>
      </c>
      <c r="S219" s="10">
        <v>42</v>
      </c>
      <c r="T219" s="10">
        <v>5</v>
      </c>
      <c r="U219" s="10">
        <v>3</v>
      </c>
      <c r="V219" s="33">
        <v>0</v>
      </c>
      <c r="W219" s="33">
        <v>0</v>
      </c>
      <c r="X219" s="33">
        <v>0</v>
      </c>
      <c r="Y219" s="8">
        <v>2</v>
      </c>
      <c r="Z219" s="8">
        <v>0</v>
      </c>
      <c r="AA219" s="8">
        <v>0</v>
      </c>
      <c r="AB219" s="8">
        <v>22</v>
      </c>
      <c r="AC219" s="8">
        <f t="shared" si="3"/>
        <v>403</v>
      </c>
    </row>
    <row r="220" spans="1:30" x14ac:dyDescent="0.3">
      <c r="A220" s="14">
        <v>219</v>
      </c>
      <c r="B220" s="15">
        <v>11</v>
      </c>
      <c r="C220" s="30">
        <v>525</v>
      </c>
      <c r="D220" s="8" t="s">
        <v>724</v>
      </c>
      <c r="E220" s="8" t="s">
        <v>724</v>
      </c>
      <c r="F220" s="31">
        <v>2249</v>
      </c>
      <c r="G220" s="15" t="s">
        <v>73</v>
      </c>
      <c r="H220" s="8" t="s">
        <v>20</v>
      </c>
      <c r="I220" s="32">
        <v>521</v>
      </c>
      <c r="J220" s="10">
        <v>2</v>
      </c>
      <c r="K220" s="10">
        <v>101</v>
      </c>
      <c r="L220" s="10">
        <v>22</v>
      </c>
      <c r="M220" s="10">
        <v>40</v>
      </c>
      <c r="N220" s="10">
        <v>6</v>
      </c>
      <c r="O220" s="10">
        <v>8</v>
      </c>
      <c r="P220" s="10">
        <v>1</v>
      </c>
      <c r="Q220" s="10">
        <v>75</v>
      </c>
      <c r="R220" s="10">
        <v>61</v>
      </c>
      <c r="S220" s="10">
        <v>36</v>
      </c>
      <c r="T220" s="10">
        <v>3</v>
      </c>
      <c r="U220" s="10">
        <v>3</v>
      </c>
      <c r="V220" s="33">
        <v>0</v>
      </c>
      <c r="W220" s="33">
        <v>0</v>
      </c>
      <c r="X220" s="33">
        <v>0</v>
      </c>
      <c r="Y220" s="8">
        <v>17</v>
      </c>
      <c r="Z220" s="8">
        <v>0</v>
      </c>
      <c r="AA220" s="8">
        <v>0</v>
      </c>
      <c r="AB220" s="8">
        <v>21</v>
      </c>
      <c r="AC220" s="8">
        <f t="shared" si="3"/>
        <v>396</v>
      </c>
    </row>
    <row r="221" spans="1:30" x14ac:dyDescent="0.3">
      <c r="A221" s="14">
        <v>220</v>
      </c>
      <c r="B221" s="15">
        <v>11</v>
      </c>
      <c r="C221" s="30">
        <v>525</v>
      </c>
      <c r="D221" s="8" t="s">
        <v>724</v>
      </c>
      <c r="E221" s="8" t="s">
        <v>724</v>
      </c>
      <c r="F221" s="31">
        <v>2250</v>
      </c>
      <c r="G221" s="15" t="s">
        <v>73</v>
      </c>
      <c r="H221" s="8" t="s">
        <v>19</v>
      </c>
      <c r="I221" s="32">
        <v>629</v>
      </c>
      <c r="J221" s="10">
        <v>7</v>
      </c>
      <c r="K221" s="10">
        <v>85</v>
      </c>
      <c r="L221" s="10">
        <v>38</v>
      </c>
      <c r="M221" s="10">
        <v>18</v>
      </c>
      <c r="N221" s="10">
        <v>1</v>
      </c>
      <c r="O221" s="10">
        <v>12</v>
      </c>
      <c r="P221" s="10">
        <v>0</v>
      </c>
      <c r="Q221" s="10">
        <v>150</v>
      </c>
      <c r="R221" s="10">
        <v>75</v>
      </c>
      <c r="S221" s="10">
        <v>43</v>
      </c>
      <c r="T221" s="10">
        <v>2</v>
      </c>
      <c r="U221" s="10">
        <v>4</v>
      </c>
      <c r="V221" s="33">
        <v>2</v>
      </c>
      <c r="W221" s="33">
        <v>0</v>
      </c>
      <c r="X221" s="33">
        <v>0</v>
      </c>
      <c r="Y221" s="8">
        <v>4</v>
      </c>
      <c r="Z221" s="8">
        <v>0</v>
      </c>
      <c r="AA221" s="8">
        <v>0</v>
      </c>
      <c r="AB221" s="8">
        <v>26</v>
      </c>
      <c r="AC221" s="8">
        <f t="shared" si="3"/>
        <v>467</v>
      </c>
    </row>
    <row r="222" spans="1:30" x14ac:dyDescent="0.3">
      <c r="A222" s="14">
        <v>221</v>
      </c>
      <c r="B222" s="15">
        <v>11</v>
      </c>
      <c r="C222" s="30">
        <v>525</v>
      </c>
      <c r="D222" s="8" t="s">
        <v>724</v>
      </c>
      <c r="E222" s="8" t="s">
        <v>724</v>
      </c>
      <c r="F222" s="31">
        <v>2250</v>
      </c>
      <c r="G222" s="15" t="s">
        <v>73</v>
      </c>
      <c r="H222" s="8" t="s">
        <v>20</v>
      </c>
      <c r="I222" s="32">
        <v>628</v>
      </c>
      <c r="J222" s="10">
        <v>13</v>
      </c>
      <c r="K222" s="10">
        <v>61</v>
      </c>
      <c r="L222" s="10">
        <v>42</v>
      </c>
      <c r="M222" s="10">
        <v>19</v>
      </c>
      <c r="N222" s="10">
        <v>1</v>
      </c>
      <c r="O222" s="10">
        <v>17</v>
      </c>
      <c r="P222" s="10">
        <v>4</v>
      </c>
      <c r="Q222" s="10">
        <v>166</v>
      </c>
      <c r="R222" s="10">
        <v>86</v>
      </c>
      <c r="S222" s="10">
        <v>37</v>
      </c>
      <c r="T222" s="10">
        <v>9</v>
      </c>
      <c r="U222" s="10">
        <v>2</v>
      </c>
      <c r="V222" s="33">
        <v>1</v>
      </c>
      <c r="W222" s="33">
        <v>0</v>
      </c>
      <c r="X222" s="33">
        <v>0</v>
      </c>
      <c r="Y222" s="8">
        <v>8</v>
      </c>
      <c r="Z222" s="8">
        <v>0</v>
      </c>
      <c r="AA222" s="8">
        <v>0</v>
      </c>
      <c r="AB222" s="8">
        <v>15</v>
      </c>
      <c r="AC222" s="8">
        <f t="shared" si="3"/>
        <v>481</v>
      </c>
    </row>
    <row r="223" spans="1:30" x14ac:dyDescent="0.3">
      <c r="A223" s="14">
        <v>222</v>
      </c>
      <c r="B223" s="15">
        <v>11</v>
      </c>
      <c r="C223" s="30">
        <v>525</v>
      </c>
      <c r="D223" s="8" t="s">
        <v>724</v>
      </c>
      <c r="E223" s="8" t="s">
        <v>724</v>
      </c>
      <c r="F223" s="31">
        <v>2251</v>
      </c>
      <c r="G223" s="15" t="s">
        <v>73</v>
      </c>
      <c r="H223" s="8" t="s">
        <v>19</v>
      </c>
      <c r="I223" s="32">
        <v>593</v>
      </c>
      <c r="J223" s="10">
        <v>9</v>
      </c>
      <c r="K223" s="10">
        <v>96</v>
      </c>
      <c r="L223" s="10">
        <v>28</v>
      </c>
      <c r="M223" s="10">
        <v>11</v>
      </c>
      <c r="N223" s="10">
        <v>5</v>
      </c>
      <c r="O223" s="10">
        <v>23</v>
      </c>
      <c r="P223" s="10">
        <v>2</v>
      </c>
      <c r="Q223" s="10">
        <v>127</v>
      </c>
      <c r="R223" s="10">
        <v>34</v>
      </c>
      <c r="S223" s="10">
        <v>26</v>
      </c>
      <c r="T223" s="10">
        <v>8</v>
      </c>
      <c r="U223" s="10">
        <v>5</v>
      </c>
      <c r="V223" s="33">
        <v>0</v>
      </c>
      <c r="W223" s="33">
        <v>0</v>
      </c>
      <c r="X223" s="33">
        <v>0</v>
      </c>
      <c r="Y223" s="8">
        <v>6</v>
      </c>
      <c r="Z223" s="8">
        <v>0</v>
      </c>
      <c r="AA223" s="8">
        <v>0</v>
      </c>
      <c r="AB223" s="8">
        <v>35</v>
      </c>
      <c r="AC223" s="8">
        <f t="shared" si="3"/>
        <v>415</v>
      </c>
    </row>
    <row r="224" spans="1:30" x14ac:dyDescent="0.3">
      <c r="A224" s="14">
        <v>223</v>
      </c>
      <c r="B224" s="15">
        <v>11</v>
      </c>
      <c r="C224" s="30">
        <v>525</v>
      </c>
      <c r="D224" s="8" t="s">
        <v>724</v>
      </c>
      <c r="E224" s="8" t="s">
        <v>724</v>
      </c>
      <c r="F224" s="31">
        <v>2251</v>
      </c>
      <c r="G224" s="15" t="s">
        <v>73</v>
      </c>
      <c r="H224" s="8" t="s">
        <v>723</v>
      </c>
      <c r="I224" s="32">
        <v>593</v>
      </c>
      <c r="J224" s="10">
        <v>4</v>
      </c>
      <c r="K224" s="10">
        <v>112</v>
      </c>
      <c r="L224" s="10">
        <v>16</v>
      </c>
      <c r="M224" s="10">
        <v>11</v>
      </c>
      <c r="N224" s="10">
        <v>4</v>
      </c>
      <c r="O224" s="10">
        <v>36</v>
      </c>
      <c r="P224" s="10">
        <v>2</v>
      </c>
      <c r="Q224" s="10">
        <v>121</v>
      </c>
      <c r="R224" s="10">
        <v>41</v>
      </c>
      <c r="S224" s="10">
        <v>42</v>
      </c>
      <c r="T224" s="10">
        <v>5</v>
      </c>
      <c r="U224" s="10">
        <v>6</v>
      </c>
      <c r="V224" s="33">
        <v>0</v>
      </c>
      <c r="W224" s="33">
        <v>0</v>
      </c>
      <c r="X224" s="33">
        <v>0</v>
      </c>
      <c r="Y224" s="8">
        <v>12</v>
      </c>
      <c r="Z224" s="8">
        <v>0</v>
      </c>
      <c r="AA224" s="8">
        <v>0</v>
      </c>
      <c r="AB224" s="8">
        <v>19</v>
      </c>
      <c r="AC224" s="8">
        <f t="shared" si="3"/>
        <v>431</v>
      </c>
    </row>
    <row r="225" spans="1:29" x14ac:dyDescent="0.3">
      <c r="A225" s="14">
        <v>224</v>
      </c>
      <c r="B225" s="15">
        <v>11</v>
      </c>
      <c r="C225" s="30">
        <v>525</v>
      </c>
      <c r="D225" s="8" t="s">
        <v>724</v>
      </c>
      <c r="E225" s="8" t="s">
        <v>724</v>
      </c>
      <c r="F225" s="31">
        <v>2252</v>
      </c>
      <c r="G225" s="15" t="s">
        <v>73</v>
      </c>
      <c r="H225" s="8" t="s">
        <v>19</v>
      </c>
      <c r="I225" s="32">
        <v>499</v>
      </c>
      <c r="J225" s="10">
        <v>5</v>
      </c>
      <c r="K225" s="10">
        <v>69</v>
      </c>
      <c r="L225" s="10">
        <v>27</v>
      </c>
      <c r="M225" s="10">
        <v>15</v>
      </c>
      <c r="N225" s="10">
        <v>3</v>
      </c>
      <c r="O225" s="10">
        <v>9</v>
      </c>
      <c r="P225" s="10">
        <v>4</v>
      </c>
      <c r="Q225" s="10">
        <v>98</v>
      </c>
      <c r="R225" s="10">
        <v>31</v>
      </c>
      <c r="S225" s="10">
        <v>73</v>
      </c>
      <c r="T225" s="10">
        <v>3</v>
      </c>
      <c r="U225" s="10">
        <v>3</v>
      </c>
      <c r="V225" s="33">
        <v>0</v>
      </c>
      <c r="W225" s="33">
        <v>0</v>
      </c>
      <c r="X225" s="33">
        <v>0</v>
      </c>
      <c r="Y225" s="10">
        <v>4</v>
      </c>
      <c r="Z225" s="10">
        <v>0</v>
      </c>
      <c r="AA225" s="10">
        <v>0</v>
      </c>
      <c r="AB225" s="10">
        <v>14</v>
      </c>
      <c r="AC225" s="10">
        <f t="shared" si="3"/>
        <v>358</v>
      </c>
    </row>
    <row r="226" spans="1:29" x14ac:dyDescent="0.3">
      <c r="A226" s="14">
        <v>225</v>
      </c>
      <c r="B226" s="15">
        <v>11</v>
      </c>
      <c r="C226" s="30">
        <v>525</v>
      </c>
      <c r="D226" s="8" t="s">
        <v>724</v>
      </c>
      <c r="E226" s="8" t="s">
        <v>724</v>
      </c>
      <c r="F226" s="31">
        <v>2252</v>
      </c>
      <c r="G226" s="15" t="s">
        <v>73</v>
      </c>
      <c r="H226" s="8" t="s">
        <v>20</v>
      </c>
      <c r="I226" s="32">
        <v>498</v>
      </c>
      <c r="J226" s="8">
        <v>5</v>
      </c>
      <c r="K226" s="8">
        <v>80</v>
      </c>
      <c r="L226" s="8">
        <v>9</v>
      </c>
      <c r="M226" s="8">
        <v>14</v>
      </c>
      <c r="N226" s="8">
        <v>0</v>
      </c>
      <c r="O226" s="8">
        <v>10</v>
      </c>
      <c r="P226" s="8">
        <v>1</v>
      </c>
      <c r="Q226" s="8">
        <v>91</v>
      </c>
      <c r="R226" s="8">
        <v>35</v>
      </c>
      <c r="S226" s="8">
        <v>49</v>
      </c>
      <c r="T226" s="8">
        <v>4</v>
      </c>
      <c r="U226" s="8">
        <v>5</v>
      </c>
      <c r="V226" s="33">
        <v>2</v>
      </c>
      <c r="W226" s="33">
        <v>0</v>
      </c>
      <c r="X226" s="33">
        <v>0</v>
      </c>
      <c r="Y226" s="8">
        <v>1</v>
      </c>
      <c r="Z226" s="8">
        <v>0</v>
      </c>
      <c r="AA226" s="8">
        <v>0</v>
      </c>
      <c r="AB226" s="8">
        <v>11</v>
      </c>
      <c r="AC226" s="8">
        <f t="shared" si="3"/>
        <v>317</v>
      </c>
    </row>
    <row r="227" spans="1:29" x14ac:dyDescent="0.3">
      <c r="A227" s="14">
        <v>226</v>
      </c>
      <c r="B227" s="15">
        <v>11</v>
      </c>
      <c r="C227" s="30">
        <v>525</v>
      </c>
      <c r="D227" s="8" t="s">
        <v>724</v>
      </c>
      <c r="E227" s="8" t="s">
        <v>724</v>
      </c>
      <c r="F227" s="31">
        <v>2253</v>
      </c>
      <c r="G227" s="15" t="s">
        <v>73</v>
      </c>
      <c r="H227" s="8" t="s">
        <v>19</v>
      </c>
      <c r="I227" s="32">
        <v>621</v>
      </c>
      <c r="J227" s="10">
        <v>8</v>
      </c>
      <c r="K227" s="10">
        <v>95</v>
      </c>
      <c r="L227" s="10">
        <v>29</v>
      </c>
      <c r="M227" s="10">
        <v>44</v>
      </c>
      <c r="N227" s="10">
        <v>8</v>
      </c>
      <c r="O227" s="10">
        <v>17</v>
      </c>
      <c r="P227" s="10">
        <v>0</v>
      </c>
      <c r="Q227" s="10">
        <v>106</v>
      </c>
      <c r="R227" s="10">
        <v>34</v>
      </c>
      <c r="S227" s="10">
        <v>65</v>
      </c>
      <c r="T227" s="10">
        <v>1</v>
      </c>
      <c r="U227" s="10">
        <v>9</v>
      </c>
      <c r="V227" s="33">
        <v>0</v>
      </c>
      <c r="W227" s="33">
        <v>0</v>
      </c>
      <c r="X227" s="33">
        <v>0</v>
      </c>
      <c r="Y227" s="8">
        <v>3</v>
      </c>
      <c r="Z227" s="8">
        <v>0</v>
      </c>
      <c r="AA227" s="8">
        <v>0</v>
      </c>
      <c r="AB227" s="8">
        <v>17</v>
      </c>
      <c r="AC227" s="8">
        <f t="shared" si="3"/>
        <v>436</v>
      </c>
    </row>
    <row r="228" spans="1:29" x14ac:dyDescent="0.3">
      <c r="A228" s="14">
        <v>227</v>
      </c>
      <c r="B228" s="15">
        <v>11</v>
      </c>
      <c r="C228" s="30">
        <v>525</v>
      </c>
      <c r="D228" s="8" t="s">
        <v>724</v>
      </c>
      <c r="E228" s="8" t="s">
        <v>724</v>
      </c>
      <c r="F228" s="31">
        <v>2253</v>
      </c>
      <c r="G228" s="15" t="s">
        <v>73</v>
      </c>
      <c r="H228" s="8" t="s">
        <v>20</v>
      </c>
      <c r="I228" s="32">
        <v>621</v>
      </c>
      <c r="J228" s="8">
        <v>3</v>
      </c>
      <c r="K228" s="8">
        <v>86</v>
      </c>
      <c r="L228" s="8">
        <v>30</v>
      </c>
      <c r="M228" s="8">
        <v>39</v>
      </c>
      <c r="N228" s="8">
        <v>10</v>
      </c>
      <c r="O228" s="8">
        <v>10</v>
      </c>
      <c r="P228" s="8">
        <v>4</v>
      </c>
      <c r="Q228" s="8">
        <v>98</v>
      </c>
      <c r="R228" s="8">
        <v>30</v>
      </c>
      <c r="S228" s="8">
        <v>51</v>
      </c>
      <c r="T228" s="8">
        <v>4</v>
      </c>
      <c r="U228" s="8">
        <v>15</v>
      </c>
      <c r="V228" s="33">
        <v>0</v>
      </c>
      <c r="W228" s="33">
        <v>0</v>
      </c>
      <c r="X228" s="33">
        <v>0</v>
      </c>
      <c r="Y228" s="8">
        <v>6</v>
      </c>
      <c r="Z228" s="8">
        <v>0</v>
      </c>
      <c r="AA228" s="8">
        <v>0</v>
      </c>
      <c r="AB228" s="8">
        <v>0</v>
      </c>
      <c r="AC228" s="8">
        <f t="shared" si="3"/>
        <v>386</v>
      </c>
    </row>
    <row r="229" spans="1:29" x14ac:dyDescent="0.3">
      <c r="A229" s="14">
        <v>228</v>
      </c>
      <c r="B229" s="15">
        <v>11</v>
      </c>
      <c r="C229" s="30">
        <v>525</v>
      </c>
      <c r="D229" s="8" t="s">
        <v>724</v>
      </c>
      <c r="E229" s="8" t="s">
        <v>724</v>
      </c>
      <c r="F229" s="246">
        <v>2253</v>
      </c>
      <c r="G229" s="247" t="s">
        <v>73</v>
      </c>
      <c r="H229" s="196" t="s">
        <v>27</v>
      </c>
      <c r="I229" s="32"/>
      <c r="J229" s="10">
        <v>3</v>
      </c>
      <c r="K229" s="10">
        <v>16</v>
      </c>
      <c r="L229" s="10">
        <v>7</v>
      </c>
      <c r="M229" s="10">
        <v>2</v>
      </c>
      <c r="N229" s="10">
        <v>2</v>
      </c>
      <c r="O229" s="10">
        <v>1</v>
      </c>
      <c r="P229" s="10">
        <v>0</v>
      </c>
      <c r="Q229" s="10">
        <v>5</v>
      </c>
      <c r="R229" s="10">
        <v>2</v>
      </c>
      <c r="S229" s="10">
        <v>17</v>
      </c>
      <c r="T229" s="10">
        <v>0</v>
      </c>
      <c r="U229" s="10">
        <v>3</v>
      </c>
      <c r="V229" s="33">
        <v>0</v>
      </c>
      <c r="W229" s="33">
        <v>0</v>
      </c>
      <c r="X229" s="33">
        <v>0</v>
      </c>
      <c r="Y229" s="10">
        <v>3</v>
      </c>
      <c r="Z229" s="10">
        <v>0</v>
      </c>
      <c r="AA229" s="10">
        <v>0</v>
      </c>
      <c r="AB229" s="10">
        <v>0</v>
      </c>
      <c r="AC229" s="10">
        <f t="shared" si="3"/>
        <v>61</v>
      </c>
    </row>
    <row r="230" spans="1:29" x14ac:dyDescent="0.3">
      <c r="A230" s="14">
        <v>229</v>
      </c>
      <c r="B230" s="15">
        <v>11</v>
      </c>
      <c r="C230" s="30">
        <v>525</v>
      </c>
      <c r="D230" s="8" t="s">
        <v>724</v>
      </c>
      <c r="E230" s="8" t="s">
        <v>724</v>
      </c>
      <c r="F230" s="31">
        <v>2254</v>
      </c>
      <c r="G230" s="15" t="s">
        <v>73</v>
      </c>
      <c r="H230" s="8" t="s">
        <v>19</v>
      </c>
      <c r="I230" s="32">
        <v>563</v>
      </c>
      <c r="J230" s="10">
        <v>1</v>
      </c>
      <c r="K230" s="10">
        <v>98</v>
      </c>
      <c r="L230" s="10">
        <v>28</v>
      </c>
      <c r="M230" s="10">
        <v>10</v>
      </c>
      <c r="N230" s="10">
        <v>0</v>
      </c>
      <c r="O230" s="10">
        <v>10</v>
      </c>
      <c r="P230" s="10">
        <v>1</v>
      </c>
      <c r="Q230" s="10">
        <v>134</v>
      </c>
      <c r="R230" s="10">
        <v>23</v>
      </c>
      <c r="S230" s="10">
        <v>53</v>
      </c>
      <c r="T230" s="10">
        <v>0</v>
      </c>
      <c r="U230" s="10">
        <v>4</v>
      </c>
      <c r="V230" s="33">
        <v>0</v>
      </c>
      <c r="W230" s="33">
        <v>0</v>
      </c>
      <c r="X230" s="33">
        <v>0</v>
      </c>
      <c r="Y230" s="8">
        <v>6</v>
      </c>
      <c r="Z230" s="8">
        <v>0</v>
      </c>
      <c r="AA230" s="8">
        <v>0</v>
      </c>
      <c r="AB230" s="8">
        <v>7</v>
      </c>
      <c r="AC230" s="8">
        <f t="shared" si="3"/>
        <v>375</v>
      </c>
    </row>
    <row r="231" spans="1:29" x14ac:dyDescent="0.3">
      <c r="A231" s="14">
        <v>230</v>
      </c>
      <c r="B231" s="15">
        <v>11</v>
      </c>
      <c r="C231" s="30">
        <v>525</v>
      </c>
      <c r="D231" s="8" t="s">
        <v>724</v>
      </c>
      <c r="E231" s="8" t="s">
        <v>724</v>
      </c>
      <c r="F231" s="31">
        <v>2255</v>
      </c>
      <c r="G231" s="15" t="s">
        <v>73</v>
      </c>
      <c r="H231" s="8" t="s">
        <v>19</v>
      </c>
      <c r="I231" s="32">
        <v>392</v>
      </c>
      <c r="J231" s="8">
        <v>6</v>
      </c>
      <c r="K231" s="8">
        <v>41</v>
      </c>
      <c r="L231" s="8">
        <v>107</v>
      </c>
      <c r="M231" s="8">
        <v>42</v>
      </c>
      <c r="N231" s="8">
        <v>5</v>
      </c>
      <c r="O231" s="8">
        <v>12</v>
      </c>
      <c r="P231" s="8">
        <v>0</v>
      </c>
      <c r="Q231" s="8">
        <v>33</v>
      </c>
      <c r="R231" s="8">
        <v>5</v>
      </c>
      <c r="S231" s="8">
        <v>20</v>
      </c>
      <c r="T231" s="8">
        <v>1</v>
      </c>
      <c r="U231" s="8">
        <v>0</v>
      </c>
      <c r="V231" s="33">
        <v>0</v>
      </c>
      <c r="W231" s="33">
        <v>0</v>
      </c>
      <c r="X231" s="33">
        <v>0</v>
      </c>
      <c r="Y231" s="8">
        <v>5</v>
      </c>
      <c r="Z231" s="8">
        <v>0</v>
      </c>
      <c r="AA231" s="8">
        <v>0</v>
      </c>
      <c r="AB231" s="8">
        <v>11</v>
      </c>
      <c r="AC231" s="8">
        <f t="shared" si="3"/>
        <v>288</v>
      </c>
    </row>
    <row r="232" spans="1:29" x14ac:dyDescent="0.3">
      <c r="A232" s="14">
        <v>231</v>
      </c>
      <c r="B232" s="15">
        <v>11</v>
      </c>
      <c r="C232" s="30">
        <v>525</v>
      </c>
      <c r="D232" s="8" t="s">
        <v>724</v>
      </c>
      <c r="E232" s="8" t="s">
        <v>724</v>
      </c>
      <c r="F232" s="31">
        <v>2255</v>
      </c>
      <c r="G232" s="15" t="s">
        <v>73</v>
      </c>
      <c r="H232" s="8" t="s">
        <v>20</v>
      </c>
      <c r="I232" s="32">
        <v>392</v>
      </c>
      <c r="J232" s="10">
        <v>5</v>
      </c>
      <c r="K232" s="10">
        <v>53</v>
      </c>
      <c r="L232" s="10">
        <v>89</v>
      </c>
      <c r="M232" s="10">
        <v>24</v>
      </c>
      <c r="N232" s="10">
        <v>10</v>
      </c>
      <c r="O232" s="10">
        <v>9</v>
      </c>
      <c r="P232" s="10">
        <v>0</v>
      </c>
      <c r="Q232" s="10">
        <v>51</v>
      </c>
      <c r="R232" s="10">
        <v>3</v>
      </c>
      <c r="S232" s="10">
        <v>23</v>
      </c>
      <c r="T232" s="10">
        <v>0</v>
      </c>
      <c r="U232" s="10">
        <v>1</v>
      </c>
      <c r="V232" s="33">
        <v>2</v>
      </c>
      <c r="W232" s="33">
        <v>0</v>
      </c>
      <c r="X232" s="33">
        <v>0</v>
      </c>
      <c r="Y232" s="8">
        <v>12</v>
      </c>
      <c r="Z232" s="8">
        <v>0</v>
      </c>
      <c r="AA232" s="8">
        <v>0</v>
      </c>
      <c r="AB232" s="8">
        <v>10</v>
      </c>
      <c r="AC232" s="8">
        <f t="shared" si="3"/>
        <v>292</v>
      </c>
    </row>
    <row r="233" spans="1:29" x14ac:dyDescent="0.3">
      <c r="A233" s="14">
        <v>232</v>
      </c>
      <c r="B233" s="15">
        <v>11</v>
      </c>
      <c r="C233" s="30">
        <v>525</v>
      </c>
      <c r="D233" s="8" t="s">
        <v>724</v>
      </c>
      <c r="E233" s="8" t="s">
        <v>724</v>
      </c>
      <c r="F233" s="31">
        <v>2256</v>
      </c>
      <c r="G233" s="15" t="s">
        <v>73</v>
      </c>
      <c r="H233" s="8" t="s">
        <v>19</v>
      </c>
      <c r="I233" s="32">
        <v>111</v>
      </c>
      <c r="J233" s="10">
        <v>1</v>
      </c>
      <c r="K233" s="10">
        <v>7</v>
      </c>
      <c r="L233" s="10">
        <v>7</v>
      </c>
      <c r="M233" s="10">
        <v>5</v>
      </c>
      <c r="N233" s="10">
        <v>0</v>
      </c>
      <c r="O233" s="10">
        <v>5</v>
      </c>
      <c r="P233" s="10">
        <v>0</v>
      </c>
      <c r="Q233" s="10">
        <v>22</v>
      </c>
      <c r="R233" s="10">
        <v>10</v>
      </c>
      <c r="S233" s="10">
        <v>18</v>
      </c>
      <c r="T233" s="10">
        <v>0</v>
      </c>
      <c r="U233" s="10">
        <v>1</v>
      </c>
      <c r="V233" s="33">
        <v>0</v>
      </c>
      <c r="W233" s="33">
        <v>0</v>
      </c>
      <c r="X233" s="33">
        <v>0</v>
      </c>
      <c r="Y233" s="8">
        <v>1</v>
      </c>
      <c r="Z233" s="8">
        <v>0</v>
      </c>
      <c r="AA233" s="8">
        <v>0</v>
      </c>
      <c r="AB233" s="8">
        <v>2</v>
      </c>
      <c r="AC233" s="8">
        <f t="shared" ref="AC233:AC235" si="4">SUM(J233:AB233)</f>
        <v>79</v>
      </c>
    </row>
    <row r="234" spans="1:29" x14ac:dyDescent="0.3">
      <c r="A234" s="14">
        <v>233</v>
      </c>
      <c r="B234" s="15">
        <v>11</v>
      </c>
      <c r="C234" s="30">
        <v>525</v>
      </c>
      <c r="D234" s="8" t="s">
        <v>724</v>
      </c>
      <c r="E234" s="8" t="s">
        <v>724</v>
      </c>
      <c r="F234" s="31">
        <v>2257</v>
      </c>
      <c r="G234" s="15" t="s">
        <v>73</v>
      </c>
      <c r="H234" s="8" t="s">
        <v>19</v>
      </c>
      <c r="I234" s="32">
        <v>510</v>
      </c>
      <c r="J234" s="10">
        <v>4</v>
      </c>
      <c r="K234" s="10">
        <v>60</v>
      </c>
      <c r="L234" s="10">
        <v>18</v>
      </c>
      <c r="M234" s="10">
        <v>49</v>
      </c>
      <c r="N234" s="10">
        <v>2</v>
      </c>
      <c r="O234" s="10">
        <v>23</v>
      </c>
      <c r="P234" s="10">
        <v>6</v>
      </c>
      <c r="Q234" s="10">
        <v>80</v>
      </c>
      <c r="R234" s="10">
        <v>30</v>
      </c>
      <c r="S234" s="10">
        <v>39</v>
      </c>
      <c r="T234" s="10">
        <v>1</v>
      </c>
      <c r="U234" s="10">
        <v>0</v>
      </c>
      <c r="V234" s="33">
        <v>0</v>
      </c>
      <c r="W234" s="33">
        <v>0</v>
      </c>
      <c r="X234" s="33">
        <v>0</v>
      </c>
      <c r="Y234" s="10">
        <v>0</v>
      </c>
      <c r="Z234" s="10">
        <v>0</v>
      </c>
      <c r="AA234" s="10">
        <v>0</v>
      </c>
      <c r="AB234" s="10">
        <v>19</v>
      </c>
      <c r="AC234" s="10">
        <f t="shared" si="4"/>
        <v>331</v>
      </c>
    </row>
    <row r="235" spans="1:29" x14ac:dyDescent="0.3">
      <c r="A235" s="14">
        <v>234</v>
      </c>
      <c r="B235" s="15">
        <v>11</v>
      </c>
      <c r="C235" s="30">
        <v>525</v>
      </c>
      <c r="D235" s="8" t="s">
        <v>724</v>
      </c>
      <c r="E235" s="8" t="s">
        <v>724</v>
      </c>
      <c r="F235" s="31">
        <v>2257</v>
      </c>
      <c r="G235" s="15" t="s">
        <v>73</v>
      </c>
      <c r="H235" s="8" t="s">
        <v>20</v>
      </c>
      <c r="I235" s="32">
        <v>509</v>
      </c>
      <c r="J235" s="10">
        <v>6</v>
      </c>
      <c r="K235" s="10">
        <v>63</v>
      </c>
      <c r="L235" s="10">
        <v>35</v>
      </c>
      <c r="M235" s="10">
        <v>52</v>
      </c>
      <c r="N235" s="10">
        <v>2</v>
      </c>
      <c r="O235" s="10">
        <v>18</v>
      </c>
      <c r="P235" s="10">
        <v>8</v>
      </c>
      <c r="Q235" s="10">
        <v>82</v>
      </c>
      <c r="R235" s="10">
        <v>28</v>
      </c>
      <c r="S235" s="10">
        <v>30</v>
      </c>
      <c r="T235" s="10">
        <v>1</v>
      </c>
      <c r="U235" s="10">
        <v>3</v>
      </c>
      <c r="V235" s="33">
        <v>2</v>
      </c>
      <c r="W235" s="33">
        <v>0</v>
      </c>
      <c r="X235" s="33">
        <v>0</v>
      </c>
      <c r="Y235" s="10">
        <v>0</v>
      </c>
      <c r="Z235" s="10">
        <v>0</v>
      </c>
      <c r="AA235" s="10">
        <v>0</v>
      </c>
      <c r="AB235" s="10">
        <v>16</v>
      </c>
      <c r="AC235" s="10">
        <f t="shared" si="4"/>
        <v>346</v>
      </c>
    </row>
    <row r="236" spans="1:29" x14ac:dyDescent="0.3">
      <c r="A236" s="14"/>
      <c r="B236" s="15"/>
      <c r="C236" s="30"/>
      <c r="D236" s="8"/>
      <c r="E236" s="8"/>
      <c r="F236" s="31"/>
      <c r="G236" s="15"/>
      <c r="H236" s="8"/>
      <c r="I236" s="32"/>
      <c r="J236" s="10"/>
      <c r="K236" s="10"/>
      <c r="L236" s="10"/>
      <c r="M236" s="10"/>
      <c r="N236" s="10"/>
      <c r="O236" s="10"/>
      <c r="P236" s="10"/>
      <c r="Q236" s="10"/>
      <c r="R236" s="10"/>
      <c r="S236" s="10"/>
      <c r="T236" s="10"/>
      <c r="U236" s="10"/>
      <c r="V236" s="33"/>
      <c r="W236" s="33"/>
      <c r="X236" s="33"/>
      <c r="Y236" s="10"/>
      <c r="Z236" s="10"/>
      <c r="AA236" s="10"/>
      <c r="AB236" s="10"/>
      <c r="AC236" s="10"/>
    </row>
    <row r="237" spans="1:29" x14ac:dyDescent="0.3">
      <c r="A237" s="14"/>
      <c r="B237" s="15"/>
      <c r="C237" s="30"/>
      <c r="D237" s="8"/>
      <c r="E237" s="8"/>
      <c r="F237" s="31"/>
      <c r="G237" s="15"/>
      <c r="H237" s="8"/>
      <c r="I237" s="299">
        <f>SUM(I2:I235)</f>
        <v>122462</v>
      </c>
      <c r="J237" s="299">
        <v>7634</v>
      </c>
      <c r="K237" s="299">
        <v>20007</v>
      </c>
      <c r="L237" s="299">
        <v>9916</v>
      </c>
      <c r="M237" s="299">
        <v>1911</v>
      </c>
      <c r="N237" s="299">
        <v>3270</v>
      </c>
      <c r="O237" s="299">
        <v>2625</v>
      </c>
      <c r="P237" s="299">
        <v>470</v>
      </c>
      <c r="Q237" s="299">
        <v>3451</v>
      </c>
      <c r="R237" s="299">
        <v>911</v>
      </c>
      <c r="S237" s="299">
        <v>6086</v>
      </c>
      <c r="T237" s="299">
        <v>353</v>
      </c>
      <c r="U237" s="299">
        <v>430</v>
      </c>
      <c r="V237" s="378">
        <v>359</v>
      </c>
      <c r="W237" s="378">
        <f>SUM(W2:W235)</f>
        <v>0</v>
      </c>
      <c r="X237" s="378">
        <v>8</v>
      </c>
      <c r="Y237" s="299">
        <v>6424</v>
      </c>
      <c r="Z237" s="299">
        <f>SUM(Z2:Z235)</f>
        <v>0</v>
      </c>
      <c r="AA237" s="299">
        <v>33</v>
      </c>
      <c r="AB237" s="299">
        <v>3300</v>
      </c>
      <c r="AC237" s="299">
        <f t="shared" ref="AC237" si="5">SUM(J237:AB237)</f>
        <v>67188</v>
      </c>
    </row>
    <row r="238" spans="1:29" x14ac:dyDescent="0.3">
      <c r="A238" s="19"/>
      <c r="B238" s="20"/>
      <c r="C238" s="98"/>
      <c r="D238" s="65"/>
      <c r="E238" s="66"/>
      <c r="F238" s="99"/>
      <c r="G238" s="20"/>
      <c r="H238" s="66"/>
      <c r="I238" s="292"/>
      <c r="J238" s="305"/>
      <c r="K238" s="305"/>
      <c r="L238" s="305"/>
      <c r="M238" s="305"/>
      <c r="N238" s="305"/>
      <c r="O238" s="305"/>
      <c r="P238" s="305"/>
      <c r="Q238" s="305"/>
      <c r="R238" s="305"/>
      <c r="S238" s="305"/>
      <c r="T238" s="305"/>
      <c r="U238" s="305"/>
      <c r="V238" s="379"/>
      <c r="W238" s="379"/>
      <c r="X238" s="379"/>
      <c r="Y238" s="305"/>
      <c r="Z238" s="305"/>
      <c r="AA238" s="305"/>
      <c r="AB238" s="305"/>
      <c r="AC238" s="305"/>
    </row>
    <row r="239" spans="1:29" x14ac:dyDescent="0.3">
      <c r="A239" s="19"/>
      <c r="B239" s="20"/>
      <c r="C239" s="98"/>
      <c r="D239" s="100" t="s">
        <v>725</v>
      </c>
      <c r="E239" s="101"/>
      <c r="F239" s="99"/>
      <c r="G239" s="20"/>
      <c r="H239" s="66"/>
      <c r="I239" s="292"/>
      <c r="J239" s="305"/>
      <c r="K239" s="305"/>
      <c r="L239" s="305"/>
      <c r="M239" s="305"/>
      <c r="N239" s="305"/>
      <c r="O239" s="305"/>
      <c r="P239" s="305"/>
      <c r="Q239" s="305"/>
      <c r="R239" s="305"/>
      <c r="S239" s="305"/>
      <c r="T239" s="305"/>
      <c r="U239" s="305"/>
      <c r="V239" s="379"/>
      <c r="W239" s="379"/>
      <c r="X239" s="379"/>
      <c r="Y239" s="305"/>
      <c r="Z239" s="305"/>
      <c r="AA239" s="305"/>
      <c r="AB239" s="305"/>
      <c r="AC239" s="305"/>
    </row>
    <row r="240" spans="1:29" x14ac:dyDescent="0.3">
      <c r="A240" s="19"/>
      <c r="B240" s="20"/>
      <c r="C240" s="98"/>
      <c r="D240" s="100"/>
      <c r="E240" s="101"/>
      <c r="F240" s="99"/>
      <c r="G240" s="20"/>
      <c r="H240" s="66"/>
      <c r="I240" s="292"/>
      <c r="J240" s="305"/>
      <c r="K240" s="305"/>
      <c r="L240" s="305"/>
      <c r="M240" s="305"/>
      <c r="N240" s="305"/>
      <c r="O240" s="305"/>
      <c r="P240" s="305"/>
      <c r="Q240" s="305"/>
      <c r="R240" s="305"/>
      <c r="S240" s="305"/>
      <c r="T240" s="305"/>
      <c r="U240" s="305"/>
      <c r="V240" s="379"/>
      <c r="W240" s="379"/>
      <c r="X240" s="379"/>
      <c r="Y240" s="305"/>
      <c r="Z240" s="305"/>
      <c r="AA240" s="305"/>
      <c r="AB240" s="305"/>
      <c r="AC240" s="305"/>
    </row>
    <row r="241" spans="1:29" x14ac:dyDescent="0.3">
      <c r="C241" s="3" t="s">
        <v>42</v>
      </c>
      <c r="D241" s="447" t="s">
        <v>43</v>
      </c>
      <c r="E241" s="448"/>
      <c r="F241" s="448"/>
      <c r="G241" s="448"/>
      <c r="H241" s="449"/>
      <c r="I241" s="356" t="s">
        <v>44</v>
      </c>
      <c r="J241" s="242" t="s">
        <v>3</v>
      </c>
      <c r="K241" s="242" t="s">
        <v>4</v>
      </c>
      <c r="L241" s="242" t="s">
        <v>5</v>
      </c>
      <c r="M241" s="242" t="s">
        <v>6</v>
      </c>
      <c r="N241" s="242" t="s">
        <v>7</v>
      </c>
      <c r="O241" s="242" t="s">
        <v>45</v>
      </c>
      <c r="P241" s="242" t="s">
        <v>9</v>
      </c>
      <c r="Q241" s="242" t="s">
        <v>46</v>
      </c>
      <c r="R241" s="242" t="s">
        <v>11</v>
      </c>
      <c r="S241" s="242" t="s">
        <v>12</v>
      </c>
      <c r="T241" s="242" t="s">
        <v>68</v>
      </c>
      <c r="U241" s="242" t="s">
        <v>13</v>
      </c>
      <c r="V241" s="242" t="s">
        <v>70</v>
      </c>
      <c r="W241" s="242" t="s">
        <v>71</v>
      </c>
      <c r="X241" s="242" t="s">
        <v>16</v>
      </c>
      <c r="Y241" s="242" t="s">
        <v>47</v>
      </c>
      <c r="Z241" s="242" t="s">
        <v>48</v>
      </c>
      <c r="AA241" s="214"/>
      <c r="AB241" s="214"/>
      <c r="AC241" s="214"/>
    </row>
    <row r="242" spans="1:29" x14ac:dyDescent="0.3">
      <c r="D242" s="450"/>
      <c r="E242" s="451"/>
      <c r="F242" s="451"/>
      <c r="G242" s="451"/>
      <c r="H242" s="452"/>
      <c r="I242" s="215">
        <f>I237</f>
        <v>122462</v>
      </c>
      <c r="J242" s="215">
        <f>J237+179</f>
        <v>7813</v>
      </c>
      <c r="K242" s="215">
        <f>K237+4</f>
        <v>20011</v>
      </c>
      <c r="L242" s="215">
        <f>L237+180</f>
        <v>10096</v>
      </c>
      <c r="M242" s="215">
        <f t="shared" ref="M242:S242" si="6">M237</f>
        <v>1911</v>
      </c>
      <c r="N242" s="215">
        <f t="shared" si="6"/>
        <v>3270</v>
      </c>
      <c r="O242" s="215">
        <f t="shared" si="6"/>
        <v>2625</v>
      </c>
      <c r="P242" s="215">
        <f t="shared" si="6"/>
        <v>470</v>
      </c>
      <c r="Q242" s="215">
        <f t="shared" si="6"/>
        <v>3451</v>
      </c>
      <c r="R242" s="215">
        <f t="shared" si="6"/>
        <v>911</v>
      </c>
      <c r="S242" s="215">
        <f t="shared" si="6"/>
        <v>6086</v>
      </c>
      <c r="T242" s="215">
        <f>T237+4</f>
        <v>357</v>
      </c>
      <c r="U242" s="215">
        <f>U237</f>
        <v>430</v>
      </c>
      <c r="V242" s="215">
        <f>Y237</f>
        <v>6424</v>
      </c>
      <c r="W242" s="215">
        <f>Z237</f>
        <v>0</v>
      </c>
      <c r="X242" s="215">
        <f>AA237</f>
        <v>33</v>
      </c>
      <c r="Y242" s="215">
        <f>AB237</f>
        <v>3300</v>
      </c>
      <c r="Z242" s="215">
        <f>SUM(J242:Y242)</f>
        <v>67188</v>
      </c>
      <c r="AA242" s="214"/>
      <c r="AB242" s="214"/>
      <c r="AC242" s="214"/>
    </row>
    <row r="243" spans="1:29" x14ac:dyDescent="0.3">
      <c r="I243" s="214"/>
      <c r="J243" s="214"/>
      <c r="K243" s="214"/>
      <c r="L243" s="214"/>
      <c r="M243" s="214"/>
      <c r="N243" s="214"/>
      <c r="O243" s="214"/>
      <c r="P243" s="214"/>
      <c r="Q243" s="214"/>
      <c r="R243" s="214"/>
      <c r="S243" s="214"/>
      <c r="T243" s="214"/>
      <c r="U243" s="214"/>
      <c r="V243" s="214"/>
      <c r="W243" s="214"/>
      <c r="X243" s="214"/>
      <c r="Y243" s="214"/>
      <c r="Z243" s="214"/>
      <c r="AA243" s="214"/>
      <c r="AB243" s="214"/>
      <c r="AC243" s="214"/>
    </row>
    <row r="244" spans="1:29" ht="30.75" customHeight="1" x14ac:dyDescent="0.3">
      <c r="C244" s="3" t="s">
        <v>49</v>
      </c>
      <c r="D244" s="440" t="s">
        <v>50</v>
      </c>
      <c r="E244" s="441"/>
      <c r="F244" s="441"/>
      <c r="G244" s="441"/>
      <c r="H244" s="442"/>
      <c r="I244" s="356" t="s">
        <v>44</v>
      </c>
      <c r="J244" s="453" t="s">
        <v>51</v>
      </c>
      <c r="K244" s="454"/>
      <c r="L244" s="455" t="s">
        <v>726</v>
      </c>
      <c r="M244" s="540"/>
      <c r="N244" s="242" t="s">
        <v>6</v>
      </c>
      <c r="O244" s="242" t="s">
        <v>7</v>
      </c>
      <c r="P244" s="242" t="s">
        <v>45</v>
      </c>
      <c r="Q244" s="242" t="s">
        <v>9</v>
      </c>
      <c r="R244" s="242" t="s">
        <v>46</v>
      </c>
      <c r="S244" s="242" t="s">
        <v>11</v>
      </c>
      <c r="T244" s="242" t="s">
        <v>12</v>
      </c>
      <c r="U244" s="242" t="s">
        <v>13</v>
      </c>
      <c r="V244" s="242" t="s">
        <v>70</v>
      </c>
      <c r="W244" s="242" t="s">
        <v>71</v>
      </c>
      <c r="X244" s="242" t="s">
        <v>16</v>
      </c>
      <c r="Y244" s="242" t="s">
        <v>47</v>
      </c>
      <c r="Z244" s="242" t="s">
        <v>48</v>
      </c>
      <c r="AA244" s="214"/>
      <c r="AB244" s="214"/>
      <c r="AC244" s="214"/>
    </row>
    <row r="245" spans="1:29" x14ac:dyDescent="0.3">
      <c r="D245" s="443"/>
      <c r="E245" s="444"/>
      <c r="F245" s="444"/>
      <c r="G245" s="444"/>
      <c r="H245" s="445"/>
      <c r="I245" s="215">
        <f>I237</f>
        <v>122462</v>
      </c>
      <c r="J245" s="456">
        <f>J242+L242</f>
        <v>17909</v>
      </c>
      <c r="K245" s="457"/>
      <c r="L245" s="456">
        <f>K242+T242</f>
        <v>20368</v>
      </c>
      <c r="M245" s="457"/>
      <c r="N245" s="214">
        <f t="shared" ref="N245:T245" si="7">M242</f>
        <v>1911</v>
      </c>
      <c r="O245" s="215">
        <f t="shared" si="7"/>
        <v>3270</v>
      </c>
      <c r="P245" s="215">
        <f t="shared" si="7"/>
        <v>2625</v>
      </c>
      <c r="Q245" s="215">
        <f t="shared" si="7"/>
        <v>470</v>
      </c>
      <c r="R245" s="215">
        <f t="shared" si="7"/>
        <v>3451</v>
      </c>
      <c r="S245" s="215">
        <f t="shared" si="7"/>
        <v>911</v>
      </c>
      <c r="T245" s="215">
        <f t="shared" si="7"/>
        <v>6086</v>
      </c>
      <c r="U245" s="215">
        <f>U242</f>
        <v>430</v>
      </c>
      <c r="V245" s="215">
        <f>V242</f>
        <v>6424</v>
      </c>
      <c r="W245" s="215">
        <f>W242</f>
        <v>0</v>
      </c>
      <c r="X245" s="215">
        <f>X242</f>
        <v>33</v>
      </c>
      <c r="Y245" s="215">
        <f>Y242</f>
        <v>3300</v>
      </c>
      <c r="Z245" s="215">
        <f>SUM(J245:Y245)</f>
        <v>67188</v>
      </c>
      <c r="AA245" s="214"/>
      <c r="AB245" s="214"/>
      <c r="AC245" s="214"/>
    </row>
    <row r="246" spans="1:29" ht="30" customHeight="1" x14ac:dyDescent="0.3"/>
    <row r="248" spans="1:29" x14ac:dyDescent="0.3">
      <c r="C248" s="102"/>
      <c r="D248" s="541" t="s">
        <v>53</v>
      </c>
      <c r="E248" s="541"/>
      <c r="F248" s="541"/>
      <c r="G248" s="541"/>
      <c r="H248" s="541"/>
      <c r="I248" s="541"/>
      <c r="J248" s="85" t="s">
        <v>3</v>
      </c>
      <c r="K248" s="85" t="s">
        <v>4</v>
      </c>
      <c r="L248" s="85" t="s">
        <v>5</v>
      </c>
      <c r="M248" s="85" t="s">
        <v>6</v>
      </c>
      <c r="N248" s="85" t="s">
        <v>7</v>
      </c>
      <c r="O248" s="85" t="s">
        <v>45</v>
      </c>
      <c r="P248" s="85" t="s">
        <v>9</v>
      </c>
      <c r="Q248" s="85" t="s">
        <v>46</v>
      </c>
      <c r="R248" s="85" t="s">
        <v>11</v>
      </c>
      <c r="S248" s="85" t="s">
        <v>12</v>
      </c>
      <c r="T248" s="85" t="s">
        <v>68</v>
      </c>
      <c r="U248" s="85" t="s">
        <v>13</v>
      </c>
      <c r="V248" s="85" t="s">
        <v>16</v>
      </c>
      <c r="W248" s="96" t="s">
        <v>47</v>
      </c>
      <c r="X248" s="85" t="s">
        <v>48</v>
      </c>
      <c r="Z248" s="37"/>
    </row>
    <row r="249" spans="1:29" x14ac:dyDescent="0.3">
      <c r="A249" s="19"/>
      <c r="B249" s="20"/>
      <c r="C249" s="86"/>
      <c r="D249" s="87" t="s">
        <v>678</v>
      </c>
      <c r="E249" s="87" t="s">
        <v>678</v>
      </c>
      <c r="F249" s="93">
        <v>402</v>
      </c>
      <c r="G249" s="93"/>
      <c r="H249" s="87" t="s">
        <v>27</v>
      </c>
      <c r="I249" s="94"/>
      <c r="J249" s="96">
        <v>44</v>
      </c>
      <c r="K249" s="96">
        <v>49</v>
      </c>
      <c r="L249" s="96">
        <v>19</v>
      </c>
      <c r="M249" s="96">
        <v>6</v>
      </c>
      <c r="N249" s="96">
        <v>9</v>
      </c>
      <c r="O249" s="96">
        <v>5</v>
      </c>
      <c r="P249" s="96">
        <v>2</v>
      </c>
      <c r="Q249" s="96">
        <v>7</v>
      </c>
      <c r="R249" s="96">
        <v>1</v>
      </c>
      <c r="S249" s="96">
        <v>65</v>
      </c>
      <c r="T249" s="96">
        <v>4</v>
      </c>
      <c r="U249" s="96">
        <v>4</v>
      </c>
      <c r="V249" s="96">
        <v>1</v>
      </c>
      <c r="W249" s="96">
        <v>7</v>
      </c>
      <c r="X249" s="96">
        <f>SUM(J249:W249)</f>
        <v>223</v>
      </c>
      <c r="Z249" s="18"/>
    </row>
    <row r="250" spans="1:29" x14ac:dyDescent="0.3">
      <c r="A250" s="19"/>
      <c r="B250" s="20"/>
      <c r="C250" s="86"/>
      <c r="D250" s="87" t="s">
        <v>724</v>
      </c>
      <c r="E250" s="87" t="s">
        <v>724</v>
      </c>
      <c r="F250" s="93">
        <v>2253</v>
      </c>
      <c r="G250" s="93"/>
      <c r="H250" s="103" t="s">
        <v>27</v>
      </c>
      <c r="I250" s="94"/>
      <c r="J250" s="96">
        <v>0</v>
      </c>
      <c r="K250" s="96">
        <v>0</v>
      </c>
      <c r="L250" s="96">
        <v>0</v>
      </c>
      <c r="M250" s="96">
        <v>0</v>
      </c>
      <c r="N250" s="96">
        <v>0</v>
      </c>
      <c r="O250" s="96">
        <v>0</v>
      </c>
      <c r="P250" s="96">
        <v>0</v>
      </c>
      <c r="Q250" s="96">
        <v>0</v>
      </c>
      <c r="R250" s="96">
        <v>0</v>
      </c>
      <c r="S250" s="96">
        <v>0</v>
      </c>
      <c r="T250" s="96">
        <v>0</v>
      </c>
      <c r="U250" s="96">
        <v>0</v>
      </c>
      <c r="V250" s="96">
        <v>0</v>
      </c>
      <c r="W250" s="96">
        <v>0</v>
      </c>
      <c r="X250" s="96">
        <f>SUM(J250:W250)</f>
        <v>0</v>
      </c>
      <c r="Z250" s="18"/>
    </row>
    <row r="251" spans="1:29" x14ac:dyDescent="0.3">
      <c r="C251" s="104" t="s">
        <v>56</v>
      </c>
      <c r="D251" s="541" t="s">
        <v>57</v>
      </c>
      <c r="E251" s="541"/>
      <c r="F251" s="541"/>
      <c r="G251" s="541"/>
      <c r="H251" s="541"/>
      <c r="I251" s="541"/>
      <c r="J251" s="97">
        <f>SUM(J249:J250)</f>
        <v>44</v>
      </c>
      <c r="K251" s="97">
        <f t="shared" ref="K251:V251" si="8">SUM(K249:K250)</f>
        <v>49</v>
      </c>
      <c r="L251" s="97">
        <f t="shared" si="8"/>
        <v>19</v>
      </c>
      <c r="M251" s="97">
        <f t="shared" si="8"/>
        <v>6</v>
      </c>
      <c r="N251" s="97">
        <f t="shared" si="8"/>
        <v>9</v>
      </c>
      <c r="O251" s="97">
        <f t="shared" si="8"/>
        <v>5</v>
      </c>
      <c r="P251" s="97">
        <f t="shared" si="8"/>
        <v>2</v>
      </c>
      <c r="Q251" s="97">
        <f t="shared" si="8"/>
        <v>7</v>
      </c>
      <c r="R251" s="97">
        <f t="shared" si="8"/>
        <v>1</v>
      </c>
      <c r="S251" s="97">
        <f t="shared" si="8"/>
        <v>65</v>
      </c>
      <c r="T251" s="97">
        <f t="shared" si="8"/>
        <v>4</v>
      </c>
      <c r="U251" s="97">
        <f t="shared" si="8"/>
        <v>4</v>
      </c>
      <c r="V251" s="97">
        <f t="shared" si="8"/>
        <v>1</v>
      </c>
      <c r="W251" s="97">
        <f>SUM(W249:W250)</f>
        <v>7</v>
      </c>
      <c r="X251" s="97">
        <f>SUM(X249:X250)</f>
        <v>223</v>
      </c>
      <c r="Z251" s="18"/>
    </row>
    <row r="254" spans="1:29" ht="16.5" customHeight="1" x14ac:dyDescent="0.3">
      <c r="C254" s="3" t="s">
        <v>58</v>
      </c>
      <c r="D254" s="539" t="s">
        <v>59</v>
      </c>
      <c r="E254" s="539"/>
      <c r="F254" s="539"/>
      <c r="G254" s="539"/>
      <c r="H254" s="539"/>
      <c r="I254" s="539"/>
      <c r="J254" s="85" t="s">
        <v>3</v>
      </c>
      <c r="K254" s="85" t="s">
        <v>4</v>
      </c>
      <c r="L254" s="85" t="s">
        <v>5</v>
      </c>
      <c r="M254" s="85" t="s">
        <v>6</v>
      </c>
      <c r="N254" s="85" t="s">
        <v>7</v>
      </c>
      <c r="O254" s="85" t="s">
        <v>45</v>
      </c>
      <c r="P254" s="85" t="s">
        <v>9</v>
      </c>
      <c r="Q254" s="85" t="s">
        <v>46</v>
      </c>
      <c r="R254" s="85" t="s">
        <v>11</v>
      </c>
      <c r="S254" s="85" t="s">
        <v>12</v>
      </c>
      <c r="T254" s="85" t="s">
        <v>68</v>
      </c>
      <c r="U254" s="85" t="s">
        <v>13</v>
      </c>
      <c r="V254" s="96" t="s">
        <v>70</v>
      </c>
      <c r="W254" s="85" t="s">
        <v>16</v>
      </c>
      <c r="X254" s="96" t="s">
        <v>47</v>
      </c>
      <c r="Y254" s="85" t="s">
        <v>48</v>
      </c>
    </row>
    <row r="255" spans="1:29" x14ac:dyDescent="0.3">
      <c r="D255" s="539"/>
      <c r="E255" s="539"/>
      <c r="F255" s="539"/>
      <c r="G255" s="539"/>
      <c r="H255" s="539"/>
      <c r="I255" s="539"/>
      <c r="J255" s="380">
        <f>J242+J251</f>
        <v>7857</v>
      </c>
      <c r="K255" s="380">
        <f>K242+K251</f>
        <v>20060</v>
      </c>
      <c r="L255" s="380">
        <f>L242+L251</f>
        <v>10115</v>
      </c>
      <c r="M255" s="380">
        <f>M242+M251</f>
        <v>1917</v>
      </c>
      <c r="N255" s="380">
        <f t="shared" ref="N255:R255" si="9">N242+N251</f>
        <v>3279</v>
      </c>
      <c r="O255" s="380">
        <f t="shared" si="9"/>
        <v>2630</v>
      </c>
      <c r="P255" s="380">
        <f t="shared" si="9"/>
        <v>472</v>
      </c>
      <c r="Q255" s="380">
        <f t="shared" si="9"/>
        <v>3458</v>
      </c>
      <c r="R255" s="380">
        <f t="shared" si="9"/>
        <v>912</v>
      </c>
      <c r="S255" s="381">
        <v>6154</v>
      </c>
      <c r="T255" s="380">
        <f>T242+T251</f>
        <v>361</v>
      </c>
      <c r="U255" s="380">
        <f>U242+U251</f>
        <v>434</v>
      </c>
      <c r="V255" s="380">
        <v>6424</v>
      </c>
      <c r="W255" s="380">
        <f>V251+X245</f>
        <v>34</v>
      </c>
      <c r="X255" s="380">
        <f>W251+Y245</f>
        <v>3307</v>
      </c>
      <c r="Y255" s="380">
        <v>67441</v>
      </c>
    </row>
    <row r="257" spans="4:4" x14ac:dyDescent="0.3">
      <c r="D257" s="1" t="s">
        <v>727</v>
      </c>
    </row>
    <row r="258" spans="4:4" x14ac:dyDescent="0.3">
      <c r="D258" s="1" t="s">
        <v>728</v>
      </c>
    </row>
  </sheetData>
  <mergeCells count="9">
    <mergeCell ref="D254:I255"/>
    <mergeCell ref="D241:H242"/>
    <mergeCell ref="D244:H245"/>
    <mergeCell ref="J244:K244"/>
    <mergeCell ref="L244:M244"/>
    <mergeCell ref="J245:K245"/>
    <mergeCell ref="L245:M245"/>
    <mergeCell ref="D248:I248"/>
    <mergeCell ref="D251:I251"/>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95"/>
  <sheetViews>
    <sheetView zoomScale="115" zoomScaleNormal="115" workbookViewId="0">
      <pane ySplit="1" topLeftCell="A179" activePane="bottomLeft" state="frozen"/>
      <selection activeCell="N31" sqref="N31"/>
      <selection pane="bottomLeft" activeCell="J194" sqref="J194:W195"/>
    </sheetView>
  </sheetViews>
  <sheetFormatPr baseColWidth="10" defaultRowHeight="16.5" x14ac:dyDescent="0.3"/>
  <cols>
    <col min="1" max="1" width="4" style="1" bestFit="1" customWidth="1"/>
    <col min="2" max="2" width="5.7109375" style="1" bestFit="1" customWidth="1"/>
    <col min="3" max="3" width="4.28515625" style="1" bestFit="1" customWidth="1"/>
    <col min="4" max="4" width="26.42578125" style="1" bestFit="1" customWidth="1"/>
    <col min="5" max="5" width="23.7109375" style="1" bestFit="1" customWidth="1"/>
    <col min="6" max="6" width="8.28515625" style="5" bestFit="1" customWidth="1"/>
    <col min="7" max="7" width="9.140625" style="5" bestFit="1" customWidth="1"/>
    <col min="8" max="8" width="29.42578125" style="1" bestFit="1" customWidth="1"/>
    <col min="9" max="9" width="10.28515625" style="1" bestFit="1" customWidth="1"/>
    <col min="10" max="10" width="5" style="1" bestFit="1" customWidth="1"/>
    <col min="11" max="11" width="6" style="1" bestFit="1" customWidth="1"/>
    <col min="12" max="12" width="5" style="1" bestFit="1" customWidth="1"/>
    <col min="13" max="13" width="5.5703125" style="1" bestFit="1" customWidth="1"/>
    <col min="14" max="18" width="5" style="1" bestFit="1" customWidth="1"/>
    <col min="19" max="19" width="7.85546875" style="1" bestFit="1" customWidth="1"/>
    <col min="20" max="20" width="5" style="1" bestFit="1" customWidth="1"/>
    <col min="21" max="21" width="8.28515625" style="1" bestFit="1" customWidth="1"/>
    <col min="22" max="22" width="8.7109375" style="1" bestFit="1" customWidth="1"/>
    <col min="23" max="23" width="6" style="1" bestFit="1" customWidth="1"/>
    <col min="24" max="24" width="6.7109375" style="1" bestFit="1" customWidth="1"/>
    <col min="25" max="25" width="11" style="1" bestFit="1" customWidth="1"/>
    <col min="26" max="16384" width="11.42578125" style="1"/>
  </cols>
  <sheetData>
    <row r="1" spans="1:25" s="29" customFormat="1" ht="15.75" customHeight="1" x14ac:dyDescent="0.25">
      <c r="A1" s="22" t="s">
        <v>0</v>
      </c>
      <c r="B1" s="23" t="s">
        <v>61</v>
      </c>
      <c r="C1" s="24" t="s">
        <v>62</v>
      </c>
      <c r="D1" s="22" t="s">
        <v>63</v>
      </c>
      <c r="E1" s="22" t="s">
        <v>64</v>
      </c>
      <c r="F1" s="25" t="s">
        <v>65</v>
      </c>
      <c r="G1" s="25" t="s">
        <v>66</v>
      </c>
      <c r="H1" s="25" t="s">
        <v>67</v>
      </c>
      <c r="I1" s="25" t="s">
        <v>44</v>
      </c>
      <c r="J1" s="27" t="s">
        <v>3</v>
      </c>
      <c r="K1" s="27" t="s">
        <v>4</v>
      </c>
      <c r="L1" s="27" t="s">
        <v>5</v>
      </c>
      <c r="M1" s="27" t="s">
        <v>6</v>
      </c>
      <c r="N1" s="27" t="s">
        <v>7</v>
      </c>
      <c r="O1" s="27" t="s">
        <v>45</v>
      </c>
      <c r="P1" s="27" t="s">
        <v>9</v>
      </c>
      <c r="Q1" s="27" t="s">
        <v>46</v>
      </c>
      <c r="R1" s="27" t="s">
        <v>11</v>
      </c>
      <c r="S1" s="27" t="s">
        <v>12</v>
      </c>
      <c r="T1" s="27" t="s">
        <v>13</v>
      </c>
      <c r="U1" s="28" t="s">
        <v>14</v>
      </c>
      <c r="V1" s="28" t="s">
        <v>15</v>
      </c>
      <c r="W1" s="26" t="s">
        <v>16</v>
      </c>
      <c r="X1" s="26" t="s">
        <v>47</v>
      </c>
      <c r="Y1" s="26" t="s">
        <v>48</v>
      </c>
    </row>
    <row r="2" spans="1:25" x14ac:dyDescent="0.3">
      <c r="A2" s="14">
        <v>2</v>
      </c>
      <c r="B2" s="15">
        <v>12</v>
      </c>
      <c r="C2" s="30">
        <v>33</v>
      </c>
      <c r="D2" s="8" t="s">
        <v>654</v>
      </c>
      <c r="E2" s="8"/>
      <c r="F2" s="31">
        <v>192</v>
      </c>
      <c r="G2" s="15" t="s">
        <v>73</v>
      </c>
      <c r="H2" s="8" t="s">
        <v>19</v>
      </c>
      <c r="I2" s="32">
        <v>649</v>
      </c>
      <c r="J2" s="8">
        <v>21</v>
      </c>
      <c r="K2" s="8">
        <v>58</v>
      </c>
      <c r="L2" s="8">
        <v>9</v>
      </c>
      <c r="M2" s="8">
        <v>10</v>
      </c>
      <c r="N2" s="8">
        <v>108</v>
      </c>
      <c r="O2" s="8">
        <v>4</v>
      </c>
      <c r="P2" s="8">
        <v>4</v>
      </c>
      <c r="Q2" s="8">
        <v>4</v>
      </c>
      <c r="R2" s="8">
        <v>12</v>
      </c>
      <c r="S2" s="8">
        <v>45</v>
      </c>
      <c r="T2" s="8">
        <v>0</v>
      </c>
      <c r="U2" s="33">
        <v>3</v>
      </c>
      <c r="V2" s="33">
        <v>2</v>
      </c>
      <c r="W2" s="8">
        <v>0</v>
      </c>
      <c r="X2" s="8">
        <v>5</v>
      </c>
      <c r="Y2" s="10">
        <f t="shared" ref="Y2:Y33" si="0">SUM(J2:X2)</f>
        <v>285</v>
      </c>
    </row>
    <row r="3" spans="1:25" x14ac:dyDescent="0.3">
      <c r="A3" s="14">
        <v>3</v>
      </c>
      <c r="B3" s="15">
        <v>12</v>
      </c>
      <c r="C3" s="30">
        <v>33</v>
      </c>
      <c r="D3" s="8" t="s">
        <v>654</v>
      </c>
      <c r="E3" s="8"/>
      <c r="F3" s="31">
        <v>192</v>
      </c>
      <c r="G3" s="15" t="s">
        <v>73</v>
      </c>
      <c r="H3" s="8" t="s">
        <v>20</v>
      </c>
      <c r="I3" s="32">
        <v>649</v>
      </c>
      <c r="J3" s="8">
        <v>21</v>
      </c>
      <c r="K3" s="8">
        <v>41</v>
      </c>
      <c r="L3" s="8">
        <v>20</v>
      </c>
      <c r="M3" s="8">
        <v>9</v>
      </c>
      <c r="N3" s="8">
        <v>137</v>
      </c>
      <c r="O3" s="8">
        <v>5</v>
      </c>
      <c r="P3" s="8">
        <v>7</v>
      </c>
      <c r="Q3" s="8">
        <v>4</v>
      </c>
      <c r="R3" s="8">
        <v>21</v>
      </c>
      <c r="S3" s="8">
        <v>54</v>
      </c>
      <c r="T3" s="8">
        <v>2</v>
      </c>
      <c r="U3" s="33">
        <v>2</v>
      </c>
      <c r="V3" s="33">
        <v>2</v>
      </c>
      <c r="W3" s="8">
        <v>0</v>
      </c>
      <c r="X3" s="8">
        <v>4</v>
      </c>
      <c r="Y3" s="10">
        <f t="shared" si="0"/>
        <v>329</v>
      </c>
    </row>
    <row r="4" spans="1:25" x14ac:dyDescent="0.3">
      <c r="A4" s="14">
        <v>1</v>
      </c>
      <c r="B4" s="15">
        <v>12</v>
      </c>
      <c r="C4" s="30">
        <v>33</v>
      </c>
      <c r="D4" s="8" t="s">
        <v>654</v>
      </c>
      <c r="E4" s="8"/>
      <c r="F4" s="31">
        <v>192</v>
      </c>
      <c r="G4" s="15" t="s">
        <v>73</v>
      </c>
      <c r="H4" s="8" t="s">
        <v>22</v>
      </c>
      <c r="I4" s="32">
        <v>648</v>
      </c>
      <c r="J4" s="8">
        <v>24</v>
      </c>
      <c r="K4" s="8">
        <v>61</v>
      </c>
      <c r="L4" s="8">
        <v>18</v>
      </c>
      <c r="M4" s="8">
        <v>2</v>
      </c>
      <c r="N4" s="8">
        <v>103</v>
      </c>
      <c r="O4" s="8">
        <v>4</v>
      </c>
      <c r="P4" s="8">
        <v>3</v>
      </c>
      <c r="Q4" s="8">
        <v>2</v>
      </c>
      <c r="R4" s="8">
        <v>9</v>
      </c>
      <c r="S4" s="8">
        <v>53</v>
      </c>
      <c r="T4" s="8">
        <v>4</v>
      </c>
      <c r="U4" s="33">
        <v>2</v>
      </c>
      <c r="V4" s="33">
        <v>5</v>
      </c>
      <c r="W4" s="8">
        <v>0</v>
      </c>
      <c r="X4" s="8">
        <v>13</v>
      </c>
      <c r="Y4" s="10">
        <f t="shared" si="0"/>
        <v>303</v>
      </c>
    </row>
    <row r="5" spans="1:25" x14ac:dyDescent="0.3">
      <c r="A5" s="14">
        <v>4</v>
      </c>
      <c r="B5" s="15">
        <v>12</v>
      </c>
      <c r="C5" s="30">
        <v>63</v>
      </c>
      <c r="D5" s="8" t="s">
        <v>655</v>
      </c>
      <c r="E5" s="8"/>
      <c r="F5" s="31">
        <v>459</v>
      </c>
      <c r="G5" s="15" t="s">
        <v>73</v>
      </c>
      <c r="H5" s="8" t="s">
        <v>19</v>
      </c>
      <c r="I5" s="32">
        <v>552</v>
      </c>
      <c r="J5" s="8">
        <v>8</v>
      </c>
      <c r="K5" s="8">
        <v>38</v>
      </c>
      <c r="L5" s="8">
        <v>17</v>
      </c>
      <c r="M5" s="8">
        <v>6</v>
      </c>
      <c r="N5" s="8">
        <v>139</v>
      </c>
      <c r="O5" s="8">
        <v>2</v>
      </c>
      <c r="P5" s="8">
        <v>4</v>
      </c>
      <c r="Q5" s="8">
        <v>1</v>
      </c>
      <c r="R5" s="8">
        <v>2</v>
      </c>
      <c r="S5" s="8">
        <v>69</v>
      </c>
      <c r="T5" s="8">
        <v>0</v>
      </c>
      <c r="U5" s="33">
        <v>1</v>
      </c>
      <c r="V5" s="33">
        <v>2</v>
      </c>
      <c r="W5" s="8">
        <v>0</v>
      </c>
      <c r="X5" s="8">
        <v>6</v>
      </c>
      <c r="Y5" s="10">
        <f t="shared" si="0"/>
        <v>295</v>
      </c>
    </row>
    <row r="6" spans="1:25" x14ac:dyDescent="0.3">
      <c r="A6" s="14">
        <v>5</v>
      </c>
      <c r="B6" s="15">
        <v>12</v>
      </c>
      <c r="C6" s="30">
        <v>63</v>
      </c>
      <c r="D6" s="8" t="s">
        <v>655</v>
      </c>
      <c r="E6" s="8"/>
      <c r="F6" s="31">
        <v>459</v>
      </c>
      <c r="G6" s="15" t="s">
        <v>73</v>
      </c>
      <c r="H6" s="8" t="s">
        <v>20</v>
      </c>
      <c r="I6" s="32">
        <v>552</v>
      </c>
      <c r="J6" s="8">
        <v>21</v>
      </c>
      <c r="K6" s="8">
        <v>45</v>
      </c>
      <c r="L6" s="8">
        <v>24</v>
      </c>
      <c r="M6" s="8">
        <v>4</v>
      </c>
      <c r="N6" s="8">
        <v>131</v>
      </c>
      <c r="O6" s="8">
        <v>1</v>
      </c>
      <c r="P6" s="8">
        <v>0</v>
      </c>
      <c r="Q6" s="8">
        <v>3</v>
      </c>
      <c r="R6" s="8">
        <v>10</v>
      </c>
      <c r="S6" s="8">
        <v>48</v>
      </c>
      <c r="T6" s="8">
        <v>2</v>
      </c>
      <c r="U6" s="33">
        <v>2</v>
      </c>
      <c r="V6" s="33">
        <v>1</v>
      </c>
      <c r="W6" s="8">
        <v>0</v>
      </c>
      <c r="X6" s="8">
        <v>3</v>
      </c>
      <c r="Y6" s="10">
        <f t="shared" si="0"/>
        <v>295</v>
      </c>
    </row>
    <row r="7" spans="1:25" x14ac:dyDescent="0.3">
      <c r="A7" s="14">
        <v>6</v>
      </c>
      <c r="B7" s="15">
        <v>12</v>
      </c>
      <c r="C7" s="30">
        <v>63</v>
      </c>
      <c r="D7" s="8" t="s">
        <v>655</v>
      </c>
      <c r="E7" s="8"/>
      <c r="F7" s="31">
        <v>459</v>
      </c>
      <c r="G7" s="15" t="s">
        <v>73</v>
      </c>
      <c r="H7" s="8" t="s">
        <v>22</v>
      </c>
      <c r="I7" s="32">
        <v>552</v>
      </c>
      <c r="J7" s="8">
        <v>13</v>
      </c>
      <c r="K7" s="8">
        <v>40</v>
      </c>
      <c r="L7" s="8">
        <v>17</v>
      </c>
      <c r="M7" s="8">
        <v>2</v>
      </c>
      <c r="N7" s="8">
        <v>123</v>
      </c>
      <c r="O7" s="8">
        <v>0</v>
      </c>
      <c r="P7" s="8">
        <v>1</v>
      </c>
      <c r="Q7" s="8">
        <v>1</v>
      </c>
      <c r="R7" s="8">
        <v>8</v>
      </c>
      <c r="S7" s="8">
        <v>51</v>
      </c>
      <c r="T7" s="8">
        <v>4</v>
      </c>
      <c r="U7" s="33">
        <v>0</v>
      </c>
      <c r="V7" s="33">
        <v>1</v>
      </c>
      <c r="W7" s="8">
        <v>0</v>
      </c>
      <c r="X7" s="8">
        <v>6</v>
      </c>
      <c r="Y7" s="10">
        <f t="shared" si="0"/>
        <v>267</v>
      </c>
    </row>
    <row r="8" spans="1:25" x14ac:dyDescent="0.3">
      <c r="A8" s="14">
        <v>7</v>
      </c>
      <c r="B8" s="15">
        <v>12</v>
      </c>
      <c r="C8" s="30">
        <v>63</v>
      </c>
      <c r="D8" s="8" t="s">
        <v>655</v>
      </c>
      <c r="E8" s="8"/>
      <c r="F8" s="31">
        <v>460</v>
      </c>
      <c r="G8" s="15" t="s">
        <v>73</v>
      </c>
      <c r="H8" s="8" t="s">
        <v>19</v>
      </c>
      <c r="I8" s="32">
        <v>718</v>
      </c>
      <c r="J8" s="8">
        <v>15</v>
      </c>
      <c r="K8" s="8">
        <v>76</v>
      </c>
      <c r="L8" s="8">
        <v>21</v>
      </c>
      <c r="M8" s="8">
        <v>10</v>
      </c>
      <c r="N8" s="8">
        <v>171</v>
      </c>
      <c r="O8" s="8">
        <v>3</v>
      </c>
      <c r="P8" s="8">
        <v>1</v>
      </c>
      <c r="Q8" s="8">
        <v>2</v>
      </c>
      <c r="R8" s="8">
        <v>1</v>
      </c>
      <c r="S8" s="8">
        <v>60</v>
      </c>
      <c r="T8" s="8">
        <v>4</v>
      </c>
      <c r="U8" s="33">
        <v>1</v>
      </c>
      <c r="V8" s="33">
        <v>2</v>
      </c>
      <c r="W8" s="8">
        <v>0</v>
      </c>
      <c r="X8" s="8">
        <v>16</v>
      </c>
      <c r="Y8" s="10">
        <f t="shared" si="0"/>
        <v>383</v>
      </c>
    </row>
    <row r="9" spans="1:25" x14ac:dyDescent="0.3">
      <c r="A9" s="14">
        <v>8</v>
      </c>
      <c r="B9" s="15">
        <v>12</v>
      </c>
      <c r="C9" s="30">
        <v>63</v>
      </c>
      <c r="D9" s="8" t="s">
        <v>655</v>
      </c>
      <c r="E9" s="8"/>
      <c r="F9" s="31">
        <v>460</v>
      </c>
      <c r="G9" s="15" t="s">
        <v>73</v>
      </c>
      <c r="H9" s="8" t="s">
        <v>20</v>
      </c>
      <c r="I9" s="32">
        <v>717</v>
      </c>
      <c r="J9" s="8">
        <v>22</v>
      </c>
      <c r="K9" s="8">
        <v>68</v>
      </c>
      <c r="L9" s="8">
        <v>21</v>
      </c>
      <c r="M9" s="8">
        <v>11</v>
      </c>
      <c r="N9" s="8">
        <v>166</v>
      </c>
      <c r="O9" s="8">
        <v>6</v>
      </c>
      <c r="P9" s="8">
        <v>2</v>
      </c>
      <c r="Q9" s="8">
        <v>4</v>
      </c>
      <c r="R9" s="8">
        <v>2</v>
      </c>
      <c r="S9" s="8">
        <v>49</v>
      </c>
      <c r="T9" s="8">
        <v>7</v>
      </c>
      <c r="U9" s="33">
        <v>1</v>
      </c>
      <c r="V9" s="33">
        <v>2</v>
      </c>
      <c r="W9" s="8">
        <v>0</v>
      </c>
      <c r="X9" s="8">
        <v>14</v>
      </c>
      <c r="Y9" s="10">
        <f t="shared" si="0"/>
        <v>375</v>
      </c>
    </row>
    <row r="10" spans="1:25" x14ac:dyDescent="0.3">
      <c r="A10" s="14">
        <v>10</v>
      </c>
      <c r="B10" s="15">
        <v>12</v>
      </c>
      <c r="C10" s="30">
        <v>81</v>
      </c>
      <c r="D10" s="8" t="s">
        <v>656</v>
      </c>
      <c r="E10" s="8"/>
      <c r="F10" s="31">
        <v>719</v>
      </c>
      <c r="G10" s="15" t="s">
        <v>73</v>
      </c>
      <c r="H10" s="8" t="s">
        <v>19</v>
      </c>
      <c r="I10" s="32">
        <v>739</v>
      </c>
      <c r="J10" s="8">
        <v>33</v>
      </c>
      <c r="K10" s="8">
        <v>79</v>
      </c>
      <c r="L10" s="8">
        <v>27</v>
      </c>
      <c r="M10" s="8">
        <v>16</v>
      </c>
      <c r="N10" s="8">
        <v>61</v>
      </c>
      <c r="O10" s="8">
        <v>2</v>
      </c>
      <c r="P10" s="8">
        <v>6</v>
      </c>
      <c r="Q10" s="8">
        <v>10</v>
      </c>
      <c r="R10" s="8">
        <v>5</v>
      </c>
      <c r="S10" s="8">
        <v>87</v>
      </c>
      <c r="T10" s="8">
        <v>9</v>
      </c>
      <c r="U10" s="33">
        <v>1</v>
      </c>
      <c r="V10" s="33">
        <v>7</v>
      </c>
      <c r="W10" s="8">
        <v>0</v>
      </c>
      <c r="X10" s="8">
        <v>13</v>
      </c>
      <c r="Y10" s="10">
        <f t="shared" si="0"/>
        <v>356</v>
      </c>
    </row>
    <row r="11" spans="1:25" x14ac:dyDescent="0.3">
      <c r="A11" s="14">
        <v>9</v>
      </c>
      <c r="B11" s="15">
        <v>12</v>
      </c>
      <c r="C11" s="30">
        <v>81</v>
      </c>
      <c r="D11" s="8" t="s">
        <v>656</v>
      </c>
      <c r="E11" s="8"/>
      <c r="F11" s="31">
        <v>719</v>
      </c>
      <c r="G11" s="15" t="s">
        <v>73</v>
      </c>
      <c r="H11" s="8" t="s">
        <v>20</v>
      </c>
      <c r="I11" s="32">
        <v>739</v>
      </c>
      <c r="J11" s="8">
        <v>20</v>
      </c>
      <c r="K11" s="8">
        <v>64</v>
      </c>
      <c r="L11" s="8">
        <v>21</v>
      </c>
      <c r="M11" s="8">
        <v>13</v>
      </c>
      <c r="N11" s="8">
        <v>52</v>
      </c>
      <c r="O11" s="8">
        <v>3</v>
      </c>
      <c r="P11" s="8">
        <v>6</v>
      </c>
      <c r="Q11" s="8">
        <v>20</v>
      </c>
      <c r="R11" s="8">
        <v>1</v>
      </c>
      <c r="S11" s="8">
        <v>67</v>
      </c>
      <c r="T11" s="8">
        <v>7</v>
      </c>
      <c r="U11" s="33">
        <v>1</v>
      </c>
      <c r="V11" s="33">
        <v>4</v>
      </c>
      <c r="W11" s="8">
        <v>0</v>
      </c>
      <c r="X11" s="8">
        <v>22</v>
      </c>
      <c r="Y11" s="10">
        <f t="shared" si="0"/>
        <v>301</v>
      </c>
    </row>
    <row r="12" spans="1:25" x14ac:dyDescent="0.3">
      <c r="A12" s="14">
        <v>11</v>
      </c>
      <c r="B12" s="15">
        <v>12</v>
      </c>
      <c r="C12" s="30">
        <v>81</v>
      </c>
      <c r="D12" s="8" t="s">
        <v>656</v>
      </c>
      <c r="E12" s="8"/>
      <c r="F12" s="31">
        <v>720</v>
      </c>
      <c r="G12" s="15" t="s">
        <v>73</v>
      </c>
      <c r="H12" s="8" t="s">
        <v>19</v>
      </c>
      <c r="I12" s="32">
        <v>745</v>
      </c>
      <c r="J12" s="8">
        <v>38</v>
      </c>
      <c r="K12" s="8">
        <v>61</v>
      </c>
      <c r="L12" s="8">
        <v>37</v>
      </c>
      <c r="M12" s="8">
        <v>18</v>
      </c>
      <c r="N12" s="8">
        <v>47</v>
      </c>
      <c r="O12" s="8">
        <v>4</v>
      </c>
      <c r="P12" s="8">
        <v>11</v>
      </c>
      <c r="Q12" s="8">
        <v>24</v>
      </c>
      <c r="R12" s="8">
        <v>3</v>
      </c>
      <c r="S12" s="8">
        <v>112</v>
      </c>
      <c r="T12" s="8">
        <v>8</v>
      </c>
      <c r="U12" s="33">
        <v>4</v>
      </c>
      <c r="V12" s="33">
        <v>6</v>
      </c>
      <c r="W12" s="8">
        <v>0</v>
      </c>
      <c r="X12" s="8">
        <v>14</v>
      </c>
      <c r="Y12" s="10">
        <f t="shared" si="0"/>
        <v>387</v>
      </c>
    </row>
    <row r="13" spans="1:25" x14ac:dyDescent="0.3">
      <c r="A13" s="14">
        <v>12</v>
      </c>
      <c r="B13" s="15">
        <v>12</v>
      </c>
      <c r="C13" s="30">
        <v>81</v>
      </c>
      <c r="D13" s="8" t="s">
        <v>656</v>
      </c>
      <c r="E13" s="8"/>
      <c r="F13" s="31">
        <v>720</v>
      </c>
      <c r="G13" s="15" t="s">
        <v>73</v>
      </c>
      <c r="H13" s="8" t="s">
        <v>20</v>
      </c>
      <c r="I13" s="32">
        <v>745</v>
      </c>
      <c r="J13" s="8">
        <v>39</v>
      </c>
      <c r="K13" s="8">
        <v>72</v>
      </c>
      <c r="L13" s="8">
        <v>40</v>
      </c>
      <c r="M13" s="8">
        <v>15</v>
      </c>
      <c r="N13" s="8">
        <v>49</v>
      </c>
      <c r="O13" s="8">
        <v>4</v>
      </c>
      <c r="P13" s="8">
        <v>13</v>
      </c>
      <c r="Q13" s="8">
        <v>19</v>
      </c>
      <c r="R13" s="8">
        <v>4</v>
      </c>
      <c r="S13" s="8">
        <v>116</v>
      </c>
      <c r="T13" s="8">
        <v>11</v>
      </c>
      <c r="U13" s="33">
        <v>1</v>
      </c>
      <c r="V13" s="33">
        <v>3</v>
      </c>
      <c r="W13" s="8">
        <v>0</v>
      </c>
      <c r="X13" s="8">
        <v>19</v>
      </c>
      <c r="Y13" s="10">
        <f t="shared" si="0"/>
        <v>405</v>
      </c>
    </row>
    <row r="14" spans="1:25" x14ac:dyDescent="0.3">
      <c r="A14" s="14">
        <v>13</v>
      </c>
      <c r="B14" s="15">
        <v>12</v>
      </c>
      <c r="C14" s="30">
        <v>84</v>
      </c>
      <c r="D14" s="8" t="s">
        <v>657</v>
      </c>
      <c r="E14" s="8"/>
      <c r="F14" s="31">
        <v>736</v>
      </c>
      <c r="G14" s="15" t="s">
        <v>73</v>
      </c>
      <c r="H14" s="8" t="s">
        <v>19</v>
      </c>
      <c r="I14" s="32">
        <v>668</v>
      </c>
      <c r="J14" s="8">
        <v>20</v>
      </c>
      <c r="K14" s="8">
        <v>29</v>
      </c>
      <c r="L14" s="8">
        <v>10</v>
      </c>
      <c r="M14" s="8">
        <v>3</v>
      </c>
      <c r="N14" s="8">
        <v>17</v>
      </c>
      <c r="O14" s="8">
        <v>2</v>
      </c>
      <c r="P14" s="8">
        <v>2</v>
      </c>
      <c r="Q14" s="8">
        <v>16</v>
      </c>
      <c r="R14" s="8">
        <v>8</v>
      </c>
      <c r="S14" s="8">
        <v>50</v>
      </c>
      <c r="T14" s="8">
        <v>0</v>
      </c>
      <c r="U14" s="33">
        <v>1</v>
      </c>
      <c r="V14" s="33">
        <v>0</v>
      </c>
      <c r="W14" s="8">
        <v>0</v>
      </c>
      <c r="X14" s="8">
        <v>3</v>
      </c>
      <c r="Y14" s="10">
        <f t="shared" si="0"/>
        <v>161</v>
      </c>
    </row>
    <row r="15" spans="1:25" x14ac:dyDescent="0.3">
      <c r="A15" s="14">
        <v>14</v>
      </c>
      <c r="B15" s="15">
        <v>12</v>
      </c>
      <c r="C15" s="30">
        <v>84</v>
      </c>
      <c r="D15" s="8" t="s">
        <v>657</v>
      </c>
      <c r="E15" s="8"/>
      <c r="F15" s="31">
        <v>736</v>
      </c>
      <c r="G15" s="15" t="s">
        <v>73</v>
      </c>
      <c r="H15" s="8" t="s">
        <v>20</v>
      </c>
      <c r="I15" s="32">
        <v>668</v>
      </c>
      <c r="J15" s="8">
        <v>28</v>
      </c>
      <c r="K15" s="8">
        <v>30</v>
      </c>
      <c r="L15" s="8">
        <v>5</v>
      </c>
      <c r="M15" s="8">
        <v>6</v>
      </c>
      <c r="N15" s="8">
        <v>25</v>
      </c>
      <c r="O15" s="8">
        <v>2</v>
      </c>
      <c r="P15" s="8">
        <v>8</v>
      </c>
      <c r="Q15" s="8">
        <v>20</v>
      </c>
      <c r="R15" s="8">
        <v>7</v>
      </c>
      <c r="S15" s="8">
        <v>38</v>
      </c>
      <c r="T15" s="8">
        <v>4</v>
      </c>
      <c r="U15" s="33">
        <v>2</v>
      </c>
      <c r="V15" s="33">
        <v>2</v>
      </c>
      <c r="W15" s="8">
        <v>0</v>
      </c>
      <c r="X15" s="8">
        <v>5</v>
      </c>
      <c r="Y15" s="10">
        <f t="shared" si="0"/>
        <v>182</v>
      </c>
    </row>
    <row r="16" spans="1:25" x14ac:dyDescent="0.3">
      <c r="A16" s="14">
        <v>15</v>
      </c>
      <c r="B16" s="15">
        <v>12</v>
      </c>
      <c r="C16" s="30">
        <v>84</v>
      </c>
      <c r="D16" s="8" t="s">
        <v>657</v>
      </c>
      <c r="E16" s="8"/>
      <c r="F16" s="31">
        <v>736</v>
      </c>
      <c r="G16" s="15" t="s">
        <v>73</v>
      </c>
      <c r="H16" s="8" t="s">
        <v>22</v>
      </c>
      <c r="I16" s="32">
        <v>667</v>
      </c>
      <c r="J16" s="8">
        <v>20</v>
      </c>
      <c r="K16" s="8">
        <v>30</v>
      </c>
      <c r="L16" s="8">
        <v>8</v>
      </c>
      <c r="M16" s="8">
        <v>6</v>
      </c>
      <c r="N16" s="8">
        <v>10</v>
      </c>
      <c r="O16" s="8">
        <v>3</v>
      </c>
      <c r="P16" s="8">
        <v>8</v>
      </c>
      <c r="Q16" s="8">
        <v>12</v>
      </c>
      <c r="R16" s="8">
        <v>4</v>
      </c>
      <c r="S16" s="8">
        <v>30</v>
      </c>
      <c r="T16" s="8">
        <v>4</v>
      </c>
      <c r="U16" s="33">
        <v>1</v>
      </c>
      <c r="V16" s="33">
        <v>0</v>
      </c>
      <c r="W16" s="8">
        <v>0</v>
      </c>
      <c r="X16" s="8">
        <v>8</v>
      </c>
      <c r="Y16" s="10">
        <f t="shared" si="0"/>
        <v>144</v>
      </c>
    </row>
    <row r="17" spans="1:25" x14ac:dyDescent="0.3">
      <c r="A17" s="14">
        <v>16</v>
      </c>
      <c r="B17" s="15">
        <v>12</v>
      </c>
      <c r="C17" s="30">
        <v>84</v>
      </c>
      <c r="D17" s="8" t="s">
        <v>657</v>
      </c>
      <c r="E17" s="8"/>
      <c r="F17" s="31">
        <v>737</v>
      </c>
      <c r="G17" s="15" t="s">
        <v>73</v>
      </c>
      <c r="H17" s="8" t="s">
        <v>19</v>
      </c>
      <c r="I17" s="32">
        <v>518</v>
      </c>
      <c r="J17" s="8">
        <v>25</v>
      </c>
      <c r="K17" s="8">
        <v>17</v>
      </c>
      <c r="L17" s="8">
        <v>10</v>
      </c>
      <c r="M17" s="8">
        <v>4</v>
      </c>
      <c r="N17" s="8">
        <v>13</v>
      </c>
      <c r="O17" s="8">
        <v>1</v>
      </c>
      <c r="P17" s="8">
        <v>8</v>
      </c>
      <c r="Q17" s="8">
        <v>10</v>
      </c>
      <c r="R17" s="8">
        <v>2</v>
      </c>
      <c r="S17" s="8">
        <v>27</v>
      </c>
      <c r="T17" s="8">
        <v>3</v>
      </c>
      <c r="U17" s="33">
        <v>1</v>
      </c>
      <c r="V17" s="33">
        <v>0</v>
      </c>
      <c r="W17" s="8">
        <v>0</v>
      </c>
      <c r="X17" s="8">
        <v>8</v>
      </c>
      <c r="Y17" s="10">
        <f t="shared" si="0"/>
        <v>129</v>
      </c>
    </row>
    <row r="18" spans="1:25" x14ac:dyDescent="0.3">
      <c r="A18" s="14">
        <v>17</v>
      </c>
      <c r="B18" s="15">
        <v>12</v>
      </c>
      <c r="C18" s="30">
        <v>84</v>
      </c>
      <c r="D18" s="8" t="s">
        <v>657</v>
      </c>
      <c r="E18" s="8"/>
      <c r="F18" s="31">
        <v>737</v>
      </c>
      <c r="G18" s="15" t="s">
        <v>73</v>
      </c>
      <c r="H18" s="8" t="s">
        <v>20</v>
      </c>
      <c r="I18" s="32">
        <v>517</v>
      </c>
      <c r="J18" s="8">
        <v>26</v>
      </c>
      <c r="K18" s="8">
        <v>21</v>
      </c>
      <c r="L18" s="8">
        <v>5</v>
      </c>
      <c r="M18" s="8">
        <v>4</v>
      </c>
      <c r="N18" s="8">
        <v>5</v>
      </c>
      <c r="O18" s="8">
        <v>6</v>
      </c>
      <c r="P18" s="8">
        <v>4</v>
      </c>
      <c r="Q18" s="8">
        <v>13</v>
      </c>
      <c r="R18" s="8">
        <v>1</v>
      </c>
      <c r="S18" s="8">
        <v>28</v>
      </c>
      <c r="T18" s="8">
        <v>0</v>
      </c>
      <c r="U18" s="33">
        <v>1</v>
      </c>
      <c r="V18" s="33">
        <v>0</v>
      </c>
      <c r="W18" s="8">
        <v>0</v>
      </c>
      <c r="X18" s="8">
        <v>6</v>
      </c>
      <c r="Y18" s="10">
        <f t="shared" si="0"/>
        <v>120</v>
      </c>
    </row>
    <row r="19" spans="1:25" x14ac:dyDescent="0.3">
      <c r="A19" s="14">
        <v>19</v>
      </c>
      <c r="B19" s="15">
        <v>12</v>
      </c>
      <c r="C19" s="30">
        <v>88</v>
      </c>
      <c r="D19" s="8" t="s">
        <v>658</v>
      </c>
      <c r="E19" s="8"/>
      <c r="F19" s="31">
        <v>747</v>
      </c>
      <c r="G19" s="15" t="s">
        <v>73</v>
      </c>
      <c r="H19" s="8" t="s">
        <v>19</v>
      </c>
      <c r="I19" s="32">
        <v>615</v>
      </c>
      <c r="J19" s="8">
        <v>42</v>
      </c>
      <c r="K19" s="8">
        <v>31</v>
      </c>
      <c r="L19" s="8">
        <v>16</v>
      </c>
      <c r="M19" s="8">
        <v>1</v>
      </c>
      <c r="N19" s="8">
        <v>30</v>
      </c>
      <c r="O19" s="8">
        <v>3</v>
      </c>
      <c r="P19" s="8">
        <v>9</v>
      </c>
      <c r="Q19" s="8">
        <v>22</v>
      </c>
      <c r="R19" s="8">
        <v>5</v>
      </c>
      <c r="S19" s="8">
        <v>66</v>
      </c>
      <c r="T19" s="8">
        <v>8</v>
      </c>
      <c r="U19" s="33">
        <v>0</v>
      </c>
      <c r="V19" s="33">
        <v>1</v>
      </c>
      <c r="W19" s="8">
        <v>0</v>
      </c>
      <c r="X19" s="8">
        <v>14</v>
      </c>
      <c r="Y19" s="10">
        <f t="shared" si="0"/>
        <v>248</v>
      </c>
    </row>
    <row r="20" spans="1:25" x14ac:dyDescent="0.3">
      <c r="A20" s="14">
        <v>18</v>
      </c>
      <c r="B20" s="15">
        <v>12</v>
      </c>
      <c r="C20" s="30">
        <v>88</v>
      </c>
      <c r="D20" s="8" t="s">
        <v>658</v>
      </c>
      <c r="E20" s="8"/>
      <c r="F20" s="31">
        <v>747</v>
      </c>
      <c r="G20" s="15" t="s">
        <v>73</v>
      </c>
      <c r="H20" s="8" t="s">
        <v>20</v>
      </c>
      <c r="I20" s="32">
        <v>615</v>
      </c>
      <c r="J20" s="8">
        <v>37</v>
      </c>
      <c r="K20" s="8">
        <v>42</v>
      </c>
      <c r="L20" s="8">
        <v>20</v>
      </c>
      <c r="M20" s="8">
        <v>6</v>
      </c>
      <c r="N20" s="8">
        <v>35</v>
      </c>
      <c r="O20" s="8">
        <v>7</v>
      </c>
      <c r="P20" s="8">
        <v>3</v>
      </c>
      <c r="Q20" s="8">
        <v>20</v>
      </c>
      <c r="R20" s="8">
        <v>4</v>
      </c>
      <c r="S20" s="8">
        <v>54</v>
      </c>
      <c r="T20" s="8">
        <v>5</v>
      </c>
      <c r="U20" s="33">
        <v>2</v>
      </c>
      <c r="V20" s="33">
        <v>4</v>
      </c>
      <c r="W20" s="8">
        <v>0</v>
      </c>
      <c r="X20" s="8">
        <v>12</v>
      </c>
      <c r="Y20" s="10">
        <f t="shared" si="0"/>
        <v>251</v>
      </c>
    </row>
    <row r="21" spans="1:25" x14ac:dyDescent="0.3">
      <c r="A21" s="14">
        <v>20</v>
      </c>
      <c r="B21" s="15">
        <v>12</v>
      </c>
      <c r="C21" s="30">
        <v>88</v>
      </c>
      <c r="D21" s="8" t="s">
        <v>658</v>
      </c>
      <c r="E21" s="8"/>
      <c r="F21" s="31">
        <v>747</v>
      </c>
      <c r="G21" s="15" t="s">
        <v>73</v>
      </c>
      <c r="H21" s="8" t="s">
        <v>22</v>
      </c>
      <c r="I21" s="32">
        <v>614</v>
      </c>
      <c r="J21" s="8">
        <v>36</v>
      </c>
      <c r="K21" s="8">
        <v>45</v>
      </c>
      <c r="L21" s="8">
        <v>21</v>
      </c>
      <c r="M21" s="8">
        <v>11</v>
      </c>
      <c r="N21" s="8">
        <v>19</v>
      </c>
      <c r="O21" s="8">
        <v>15</v>
      </c>
      <c r="P21" s="8">
        <v>8</v>
      </c>
      <c r="Q21" s="8">
        <v>28</v>
      </c>
      <c r="R21" s="8">
        <v>4</v>
      </c>
      <c r="S21" s="8">
        <v>63</v>
      </c>
      <c r="T21" s="8">
        <v>6</v>
      </c>
      <c r="U21" s="33">
        <v>3</v>
      </c>
      <c r="V21" s="33">
        <v>1</v>
      </c>
      <c r="W21" s="8">
        <v>0</v>
      </c>
      <c r="X21" s="8">
        <v>11</v>
      </c>
      <c r="Y21" s="10">
        <f t="shared" si="0"/>
        <v>271</v>
      </c>
    </row>
    <row r="22" spans="1:25" x14ac:dyDescent="0.3">
      <c r="A22" s="14">
        <v>22</v>
      </c>
      <c r="B22" s="15">
        <v>12</v>
      </c>
      <c r="C22" s="30">
        <v>88</v>
      </c>
      <c r="D22" s="8" t="s">
        <v>658</v>
      </c>
      <c r="E22" s="8"/>
      <c r="F22" s="31">
        <v>748</v>
      </c>
      <c r="G22" s="15" t="s">
        <v>73</v>
      </c>
      <c r="H22" s="8" t="s">
        <v>19</v>
      </c>
      <c r="I22" s="32">
        <v>589</v>
      </c>
      <c r="J22" s="8">
        <v>47</v>
      </c>
      <c r="K22" s="8">
        <v>63</v>
      </c>
      <c r="L22" s="8">
        <v>30</v>
      </c>
      <c r="M22" s="8">
        <v>6</v>
      </c>
      <c r="N22" s="8">
        <v>22</v>
      </c>
      <c r="O22" s="8">
        <v>4</v>
      </c>
      <c r="P22" s="8">
        <v>6</v>
      </c>
      <c r="Q22" s="8">
        <v>13</v>
      </c>
      <c r="R22" s="8">
        <v>10</v>
      </c>
      <c r="S22" s="8">
        <v>76</v>
      </c>
      <c r="T22" s="8">
        <v>4</v>
      </c>
      <c r="U22" s="33">
        <v>2</v>
      </c>
      <c r="V22" s="33">
        <v>0</v>
      </c>
      <c r="W22" s="8">
        <v>2</v>
      </c>
      <c r="X22" s="8">
        <v>20</v>
      </c>
      <c r="Y22" s="10">
        <f t="shared" si="0"/>
        <v>305</v>
      </c>
    </row>
    <row r="23" spans="1:25" x14ac:dyDescent="0.3">
      <c r="A23" s="14">
        <v>21</v>
      </c>
      <c r="B23" s="15">
        <v>12</v>
      </c>
      <c r="C23" s="30">
        <v>88</v>
      </c>
      <c r="D23" s="8" t="s">
        <v>658</v>
      </c>
      <c r="E23" s="8"/>
      <c r="F23" s="31">
        <v>748</v>
      </c>
      <c r="G23" s="15" t="s">
        <v>73</v>
      </c>
      <c r="H23" s="8" t="s">
        <v>20</v>
      </c>
      <c r="I23" s="32">
        <v>589</v>
      </c>
      <c r="J23" s="8">
        <v>66</v>
      </c>
      <c r="K23" s="8">
        <v>60</v>
      </c>
      <c r="L23" s="8">
        <v>23</v>
      </c>
      <c r="M23" s="8">
        <v>5</v>
      </c>
      <c r="N23" s="8">
        <v>16</v>
      </c>
      <c r="O23" s="8">
        <v>0</v>
      </c>
      <c r="P23" s="8">
        <v>6</v>
      </c>
      <c r="Q23" s="8">
        <v>9</v>
      </c>
      <c r="R23" s="8">
        <v>5</v>
      </c>
      <c r="S23" s="8">
        <v>65</v>
      </c>
      <c r="T23" s="8">
        <v>7</v>
      </c>
      <c r="U23" s="33">
        <v>3</v>
      </c>
      <c r="V23" s="33">
        <v>4</v>
      </c>
      <c r="W23" s="8">
        <v>1</v>
      </c>
      <c r="X23" s="8">
        <v>9</v>
      </c>
      <c r="Y23" s="10">
        <f t="shared" si="0"/>
        <v>279</v>
      </c>
    </row>
    <row r="24" spans="1:25" x14ac:dyDescent="0.3">
      <c r="A24" s="14">
        <v>23</v>
      </c>
      <c r="B24" s="15">
        <v>12</v>
      </c>
      <c r="C24" s="30">
        <v>88</v>
      </c>
      <c r="D24" s="8" t="s">
        <v>658</v>
      </c>
      <c r="E24" s="8"/>
      <c r="F24" s="31">
        <v>748</v>
      </c>
      <c r="G24" s="15" t="s">
        <v>73</v>
      </c>
      <c r="H24" s="8" t="s">
        <v>22</v>
      </c>
      <c r="I24" s="32">
        <v>589</v>
      </c>
      <c r="J24" s="8">
        <v>66</v>
      </c>
      <c r="K24" s="8">
        <v>68</v>
      </c>
      <c r="L24" s="8">
        <v>17</v>
      </c>
      <c r="M24" s="8">
        <v>9</v>
      </c>
      <c r="N24" s="8">
        <v>22</v>
      </c>
      <c r="O24" s="8">
        <v>3</v>
      </c>
      <c r="P24" s="8">
        <v>9</v>
      </c>
      <c r="Q24" s="8">
        <v>9</v>
      </c>
      <c r="R24" s="8">
        <v>12</v>
      </c>
      <c r="S24" s="8">
        <v>74</v>
      </c>
      <c r="T24" s="8">
        <v>7</v>
      </c>
      <c r="U24" s="33">
        <v>1</v>
      </c>
      <c r="V24" s="33">
        <v>2</v>
      </c>
      <c r="W24" s="8">
        <v>1</v>
      </c>
      <c r="X24" s="8">
        <v>9</v>
      </c>
      <c r="Y24" s="10">
        <f t="shared" si="0"/>
        <v>309</v>
      </c>
    </row>
    <row r="25" spans="1:25" x14ac:dyDescent="0.3">
      <c r="A25" s="14">
        <v>25</v>
      </c>
      <c r="B25" s="15">
        <v>12</v>
      </c>
      <c r="C25" s="30">
        <v>89</v>
      </c>
      <c r="D25" s="8" t="s">
        <v>667</v>
      </c>
      <c r="E25" s="8"/>
      <c r="F25" s="31">
        <v>749</v>
      </c>
      <c r="G25" s="15" t="s">
        <v>73</v>
      </c>
      <c r="H25" s="8" t="s">
        <v>19</v>
      </c>
      <c r="I25" s="32">
        <v>633</v>
      </c>
      <c r="J25" s="8">
        <v>61</v>
      </c>
      <c r="K25" s="8">
        <v>89</v>
      </c>
      <c r="L25" s="8">
        <v>20</v>
      </c>
      <c r="M25" s="8">
        <v>6</v>
      </c>
      <c r="N25" s="8">
        <v>38</v>
      </c>
      <c r="O25" s="8">
        <v>7</v>
      </c>
      <c r="P25" s="8">
        <v>17</v>
      </c>
      <c r="Q25" s="8">
        <v>2</v>
      </c>
      <c r="R25" s="8">
        <v>3</v>
      </c>
      <c r="S25" s="8">
        <v>25</v>
      </c>
      <c r="T25" s="8">
        <v>0</v>
      </c>
      <c r="U25" s="33">
        <v>1</v>
      </c>
      <c r="V25" s="33">
        <v>9</v>
      </c>
      <c r="W25" s="8">
        <v>0</v>
      </c>
      <c r="X25" s="8">
        <v>18</v>
      </c>
      <c r="Y25" s="10">
        <f t="shared" si="0"/>
        <v>296</v>
      </c>
    </row>
    <row r="26" spans="1:25" x14ac:dyDescent="0.3">
      <c r="A26" s="14">
        <v>24</v>
      </c>
      <c r="B26" s="15">
        <v>12</v>
      </c>
      <c r="C26" s="30">
        <v>89</v>
      </c>
      <c r="D26" s="8" t="s">
        <v>667</v>
      </c>
      <c r="E26" s="8"/>
      <c r="F26" s="31">
        <v>749</v>
      </c>
      <c r="G26" s="15" t="s">
        <v>73</v>
      </c>
      <c r="H26" s="8" t="s">
        <v>20</v>
      </c>
      <c r="I26" s="32">
        <v>632</v>
      </c>
      <c r="J26" s="8">
        <v>54</v>
      </c>
      <c r="K26" s="8">
        <v>49</v>
      </c>
      <c r="L26" s="8">
        <v>21</v>
      </c>
      <c r="M26" s="8">
        <v>6</v>
      </c>
      <c r="N26" s="8">
        <v>65</v>
      </c>
      <c r="O26" s="8">
        <v>2</v>
      </c>
      <c r="P26" s="8">
        <v>40</v>
      </c>
      <c r="Q26" s="8">
        <v>5</v>
      </c>
      <c r="R26" s="8">
        <v>3</v>
      </c>
      <c r="S26" s="8">
        <v>35</v>
      </c>
      <c r="T26" s="8">
        <v>1</v>
      </c>
      <c r="U26" s="33">
        <v>2</v>
      </c>
      <c r="V26" s="33">
        <v>3</v>
      </c>
      <c r="W26" s="8">
        <v>0</v>
      </c>
      <c r="X26" s="8">
        <v>14</v>
      </c>
      <c r="Y26" s="10">
        <f t="shared" si="0"/>
        <v>300</v>
      </c>
    </row>
    <row r="27" spans="1:25" x14ac:dyDescent="0.3">
      <c r="A27" s="14">
        <v>26</v>
      </c>
      <c r="B27" s="15">
        <v>12</v>
      </c>
      <c r="C27" s="30">
        <v>132</v>
      </c>
      <c r="D27" s="8" t="s">
        <v>659</v>
      </c>
      <c r="E27" s="8"/>
      <c r="F27" s="31">
        <v>862</v>
      </c>
      <c r="G27" s="15" t="s">
        <v>73</v>
      </c>
      <c r="H27" s="8" t="s">
        <v>19</v>
      </c>
      <c r="I27" s="32">
        <v>710</v>
      </c>
      <c r="J27" s="8">
        <v>18</v>
      </c>
      <c r="K27" s="8">
        <v>70</v>
      </c>
      <c r="L27" s="8">
        <v>21</v>
      </c>
      <c r="M27" s="8">
        <v>8</v>
      </c>
      <c r="N27" s="8">
        <v>20</v>
      </c>
      <c r="O27" s="8">
        <v>1</v>
      </c>
      <c r="P27" s="8">
        <v>78</v>
      </c>
      <c r="Q27" s="8">
        <v>7</v>
      </c>
      <c r="R27" s="8">
        <v>2</v>
      </c>
      <c r="S27" s="8">
        <v>77</v>
      </c>
      <c r="T27" s="8">
        <v>0</v>
      </c>
      <c r="U27" s="33">
        <v>0</v>
      </c>
      <c r="V27" s="33">
        <v>6</v>
      </c>
      <c r="W27" s="8">
        <v>0</v>
      </c>
      <c r="X27" s="8">
        <v>18</v>
      </c>
      <c r="Y27" s="10">
        <f t="shared" si="0"/>
        <v>326</v>
      </c>
    </row>
    <row r="28" spans="1:25" x14ac:dyDescent="0.3">
      <c r="A28" s="14">
        <v>27</v>
      </c>
      <c r="B28" s="15">
        <v>12</v>
      </c>
      <c r="C28" s="30">
        <v>132</v>
      </c>
      <c r="D28" s="8" t="s">
        <v>659</v>
      </c>
      <c r="E28" s="8"/>
      <c r="F28" s="31">
        <v>862</v>
      </c>
      <c r="G28" s="15" t="s">
        <v>73</v>
      </c>
      <c r="H28" s="8" t="s">
        <v>20</v>
      </c>
      <c r="I28" s="32">
        <v>709</v>
      </c>
      <c r="J28" s="8">
        <v>27</v>
      </c>
      <c r="K28" s="8">
        <v>90</v>
      </c>
      <c r="L28" s="8">
        <v>21</v>
      </c>
      <c r="M28" s="8">
        <v>11</v>
      </c>
      <c r="N28" s="8">
        <v>28</v>
      </c>
      <c r="O28" s="8">
        <v>0</v>
      </c>
      <c r="P28" s="8">
        <v>84</v>
      </c>
      <c r="Q28" s="8">
        <v>3</v>
      </c>
      <c r="R28" s="8">
        <v>1</v>
      </c>
      <c r="S28" s="8">
        <v>82</v>
      </c>
      <c r="T28" s="8">
        <v>3</v>
      </c>
      <c r="U28" s="33">
        <v>0</v>
      </c>
      <c r="V28" s="33">
        <v>2</v>
      </c>
      <c r="W28" s="8">
        <v>0</v>
      </c>
      <c r="X28" s="8">
        <v>19</v>
      </c>
      <c r="Y28" s="10">
        <f t="shared" si="0"/>
        <v>371</v>
      </c>
    </row>
    <row r="29" spans="1:25" x14ac:dyDescent="0.3">
      <c r="A29" s="14">
        <v>28</v>
      </c>
      <c r="B29" s="15">
        <v>12</v>
      </c>
      <c r="C29" s="30">
        <v>132</v>
      </c>
      <c r="D29" s="8" t="s">
        <v>659</v>
      </c>
      <c r="E29" s="8"/>
      <c r="F29" s="31">
        <v>863</v>
      </c>
      <c r="G29" s="15" t="s">
        <v>73</v>
      </c>
      <c r="H29" s="8" t="s">
        <v>19</v>
      </c>
      <c r="I29" s="32">
        <v>702</v>
      </c>
      <c r="J29" s="8">
        <v>14</v>
      </c>
      <c r="K29" s="8">
        <v>59</v>
      </c>
      <c r="L29" s="8">
        <v>9</v>
      </c>
      <c r="M29" s="8">
        <v>13</v>
      </c>
      <c r="N29" s="8">
        <v>12</v>
      </c>
      <c r="O29" s="8">
        <v>3</v>
      </c>
      <c r="P29" s="8">
        <v>95</v>
      </c>
      <c r="Q29" s="8">
        <v>8</v>
      </c>
      <c r="R29" s="8">
        <v>1</v>
      </c>
      <c r="S29" s="8">
        <v>57</v>
      </c>
      <c r="T29" s="8">
        <v>3</v>
      </c>
      <c r="U29" s="33">
        <v>1</v>
      </c>
      <c r="V29" s="33">
        <v>3</v>
      </c>
      <c r="W29" s="8">
        <v>0</v>
      </c>
      <c r="X29" s="8">
        <v>12</v>
      </c>
      <c r="Y29" s="10">
        <f t="shared" si="0"/>
        <v>290</v>
      </c>
    </row>
    <row r="30" spans="1:25" x14ac:dyDescent="0.3">
      <c r="A30" s="14">
        <v>29</v>
      </c>
      <c r="B30" s="15">
        <v>12</v>
      </c>
      <c r="C30" s="30">
        <v>132</v>
      </c>
      <c r="D30" s="8" t="s">
        <v>659</v>
      </c>
      <c r="E30" s="8"/>
      <c r="F30" s="31">
        <v>863</v>
      </c>
      <c r="G30" s="15" t="s">
        <v>73</v>
      </c>
      <c r="H30" s="8" t="s">
        <v>20</v>
      </c>
      <c r="I30" s="32">
        <v>701</v>
      </c>
      <c r="J30" s="8">
        <v>20</v>
      </c>
      <c r="K30" s="8">
        <v>73</v>
      </c>
      <c r="L30" s="8">
        <v>13</v>
      </c>
      <c r="M30" s="8">
        <v>7</v>
      </c>
      <c r="N30" s="8">
        <v>16</v>
      </c>
      <c r="O30" s="8">
        <v>4</v>
      </c>
      <c r="P30" s="8">
        <v>105</v>
      </c>
      <c r="Q30" s="8">
        <v>3</v>
      </c>
      <c r="R30" s="8">
        <v>0</v>
      </c>
      <c r="S30" s="8">
        <v>49</v>
      </c>
      <c r="T30" s="8">
        <v>2</v>
      </c>
      <c r="U30" s="33">
        <v>0</v>
      </c>
      <c r="V30" s="33">
        <v>2</v>
      </c>
      <c r="W30" s="8">
        <v>0</v>
      </c>
      <c r="X30" s="8">
        <v>6</v>
      </c>
      <c r="Y30" s="10">
        <f t="shared" si="0"/>
        <v>300</v>
      </c>
    </row>
    <row r="31" spans="1:25" x14ac:dyDescent="0.3">
      <c r="A31" s="14">
        <v>30</v>
      </c>
      <c r="B31" s="15">
        <v>12</v>
      </c>
      <c r="C31" s="30">
        <v>132</v>
      </c>
      <c r="D31" s="8" t="s">
        <v>659</v>
      </c>
      <c r="E31" s="8"/>
      <c r="F31" s="31">
        <v>864</v>
      </c>
      <c r="G31" s="15" t="s">
        <v>73</v>
      </c>
      <c r="H31" s="8" t="s">
        <v>19</v>
      </c>
      <c r="I31" s="32">
        <v>639</v>
      </c>
      <c r="J31" s="8">
        <v>22</v>
      </c>
      <c r="K31" s="8">
        <v>53</v>
      </c>
      <c r="L31" s="8">
        <v>11</v>
      </c>
      <c r="M31" s="8">
        <v>7</v>
      </c>
      <c r="N31" s="8">
        <v>12</v>
      </c>
      <c r="O31" s="8">
        <v>2</v>
      </c>
      <c r="P31" s="8">
        <v>87</v>
      </c>
      <c r="Q31" s="8">
        <v>4</v>
      </c>
      <c r="R31" s="8">
        <v>3</v>
      </c>
      <c r="S31" s="8">
        <v>34</v>
      </c>
      <c r="T31" s="8">
        <v>0</v>
      </c>
      <c r="U31" s="33">
        <v>0</v>
      </c>
      <c r="V31" s="33">
        <v>2</v>
      </c>
      <c r="W31" s="8">
        <v>0</v>
      </c>
      <c r="X31" s="8">
        <v>7</v>
      </c>
      <c r="Y31" s="10">
        <f t="shared" si="0"/>
        <v>244</v>
      </c>
    </row>
    <row r="32" spans="1:25" x14ac:dyDescent="0.3">
      <c r="A32" s="14">
        <v>31</v>
      </c>
      <c r="B32" s="15">
        <v>12</v>
      </c>
      <c r="C32" s="30">
        <v>132</v>
      </c>
      <c r="D32" s="8" t="s">
        <v>659</v>
      </c>
      <c r="E32" s="8"/>
      <c r="F32" s="31">
        <v>864</v>
      </c>
      <c r="G32" s="15" t="s">
        <v>73</v>
      </c>
      <c r="H32" s="8" t="s">
        <v>20</v>
      </c>
      <c r="I32" s="32">
        <v>639</v>
      </c>
      <c r="J32" s="8">
        <v>18</v>
      </c>
      <c r="K32" s="8">
        <v>59</v>
      </c>
      <c r="L32" s="8">
        <v>3</v>
      </c>
      <c r="M32" s="8">
        <v>11</v>
      </c>
      <c r="N32" s="8">
        <v>5</v>
      </c>
      <c r="O32" s="8">
        <v>0</v>
      </c>
      <c r="P32" s="8">
        <v>92</v>
      </c>
      <c r="Q32" s="8">
        <v>1</v>
      </c>
      <c r="R32" s="8">
        <v>1</v>
      </c>
      <c r="S32" s="8">
        <v>36</v>
      </c>
      <c r="T32" s="8">
        <v>1</v>
      </c>
      <c r="U32" s="33">
        <v>0</v>
      </c>
      <c r="V32" s="33">
        <v>5</v>
      </c>
      <c r="W32" s="8">
        <v>0</v>
      </c>
      <c r="X32" s="8">
        <v>8</v>
      </c>
      <c r="Y32" s="10">
        <f t="shared" si="0"/>
        <v>240</v>
      </c>
    </row>
    <row r="33" spans="1:25" x14ac:dyDescent="0.3">
      <c r="A33" s="14">
        <v>33</v>
      </c>
      <c r="B33" s="15">
        <v>12</v>
      </c>
      <c r="C33" s="30">
        <v>132</v>
      </c>
      <c r="D33" s="8" t="s">
        <v>659</v>
      </c>
      <c r="E33" s="8"/>
      <c r="F33" s="31">
        <v>865</v>
      </c>
      <c r="G33" s="15" t="s">
        <v>73</v>
      </c>
      <c r="H33" s="8" t="s">
        <v>19</v>
      </c>
      <c r="I33" s="32">
        <v>489</v>
      </c>
      <c r="J33" s="8">
        <v>46</v>
      </c>
      <c r="K33" s="8">
        <v>35</v>
      </c>
      <c r="L33" s="8">
        <v>14</v>
      </c>
      <c r="M33" s="8">
        <v>9</v>
      </c>
      <c r="N33" s="8">
        <v>38</v>
      </c>
      <c r="O33" s="8">
        <v>1</v>
      </c>
      <c r="P33" s="8">
        <v>46</v>
      </c>
      <c r="Q33" s="8">
        <v>1</v>
      </c>
      <c r="R33" s="8">
        <v>1</v>
      </c>
      <c r="S33" s="8">
        <v>20</v>
      </c>
      <c r="T33" s="8">
        <v>1</v>
      </c>
      <c r="U33" s="33">
        <v>2</v>
      </c>
      <c r="V33" s="33">
        <v>3</v>
      </c>
      <c r="W33" s="8">
        <v>0</v>
      </c>
      <c r="X33" s="8">
        <v>3</v>
      </c>
      <c r="Y33" s="10">
        <f t="shared" si="0"/>
        <v>220</v>
      </c>
    </row>
    <row r="34" spans="1:25" x14ac:dyDescent="0.3">
      <c r="A34" s="14">
        <v>32</v>
      </c>
      <c r="B34" s="15">
        <v>12</v>
      </c>
      <c r="C34" s="30">
        <v>132</v>
      </c>
      <c r="D34" s="8" t="s">
        <v>659</v>
      </c>
      <c r="E34" s="8"/>
      <c r="F34" s="31">
        <v>865</v>
      </c>
      <c r="G34" s="15" t="s">
        <v>73</v>
      </c>
      <c r="H34" s="8" t="s">
        <v>20</v>
      </c>
      <c r="I34" s="32">
        <v>488</v>
      </c>
      <c r="J34" s="8">
        <v>49</v>
      </c>
      <c r="K34" s="8">
        <v>36</v>
      </c>
      <c r="L34" s="8">
        <v>14</v>
      </c>
      <c r="M34" s="8">
        <v>9</v>
      </c>
      <c r="N34" s="8">
        <v>34</v>
      </c>
      <c r="O34" s="8">
        <v>0</v>
      </c>
      <c r="P34" s="8">
        <v>50</v>
      </c>
      <c r="Q34" s="8">
        <v>1</v>
      </c>
      <c r="R34" s="8">
        <v>0</v>
      </c>
      <c r="S34" s="8">
        <v>16</v>
      </c>
      <c r="T34" s="8">
        <v>0</v>
      </c>
      <c r="U34" s="33">
        <v>0</v>
      </c>
      <c r="V34" s="33">
        <v>0</v>
      </c>
      <c r="W34" s="8">
        <v>0</v>
      </c>
      <c r="X34" s="8">
        <v>6</v>
      </c>
      <c r="Y34" s="10">
        <f t="shared" ref="Y34:Y65" si="1">SUM(J34:X34)</f>
        <v>215</v>
      </c>
    </row>
    <row r="35" spans="1:25" x14ac:dyDescent="0.3">
      <c r="A35" s="14">
        <v>36</v>
      </c>
      <c r="B35" s="15">
        <v>12</v>
      </c>
      <c r="C35" s="30">
        <v>227</v>
      </c>
      <c r="D35" s="8" t="s">
        <v>660</v>
      </c>
      <c r="E35" s="8"/>
      <c r="F35" s="31">
        <v>1243</v>
      </c>
      <c r="G35" s="15" t="s">
        <v>73</v>
      </c>
      <c r="H35" s="8" t="s">
        <v>19</v>
      </c>
      <c r="I35" s="32">
        <v>743</v>
      </c>
      <c r="J35" s="10">
        <v>31</v>
      </c>
      <c r="K35" s="10">
        <v>71</v>
      </c>
      <c r="L35" s="10">
        <v>20</v>
      </c>
      <c r="M35" s="10">
        <v>16</v>
      </c>
      <c r="N35" s="10">
        <v>53</v>
      </c>
      <c r="O35" s="10">
        <v>4</v>
      </c>
      <c r="P35" s="10">
        <v>27</v>
      </c>
      <c r="Q35" s="10">
        <v>15</v>
      </c>
      <c r="R35" s="10">
        <v>4</v>
      </c>
      <c r="S35" s="10">
        <v>70</v>
      </c>
      <c r="T35" s="10">
        <v>4</v>
      </c>
      <c r="U35" s="33">
        <v>3</v>
      </c>
      <c r="V35" s="33">
        <v>0</v>
      </c>
      <c r="W35" s="8">
        <v>1</v>
      </c>
      <c r="X35" s="8">
        <v>8</v>
      </c>
      <c r="Y35" s="10">
        <f t="shared" si="1"/>
        <v>327</v>
      </c>
    </row>
    <row r="36" spans="1:25" x14ac:dyDescent="0.3">
      <c r="A36" s="14">
        <v>37</v>
      </c>
      <c r="B36" s="15">
        <v>12</v>
      </c>
      <c r="C36" s="30">
        <v>227</v>
      </c>
      <c r="D36" s="8" t="s">
        <v>660</v>
      </c>
      <c r="E36" s="8"/>
      <c r="F36" s="31">
        <v>1243</v>
      </c>
      <c r="G36" s="15" t="s">
        <v>73</v>
      </c>
      <c r="H36" s="8" t="s">
        <v>20</v>
      </c>
      <c r="I36" s="32">
        <v>742</v>
      </c>
      <c r="J36" s="8">
        <v>32</v>
      </c>
      <c r="K36" s="8">
        <v>62</v>
      </c>
      <c r="L36" s="8">
        <v>16</v>
      </c>
      <c r="M36" s="8">
        <v>8</v>
      </c>
      <c r="N36" s="8">
        <v>57</v>
      </c>
      <c r="O36" s="8">
        <v>7</v>
      </c>
      <c r="P36" s="8">
        <v>27</v>
      </c>
      <c r="Q36" s="8">
        <v>7</v>
      </c>
      <c r="R36" s="8">
        <v>9</v>
      </c>
      <c r="S36" s="8">
        <v>83</v>
      </c>
      <c r="T36" s="8">
        <v>4</v>
      </c>
      <c r="U36" s="33">
        <v>2</v>
      </c>
      <c r="V36" s="33">
        <v>4</v>
      </c>
      <c r="W36" s="8">
        <v>0</v>
      </c>
      <c r="X36" s="8">
        <v>5</v>
      </c>
      <c r="Y36" s="10">
        <f t="shared" si="1"/>
        <v>323</v>
      </c>
    </row>
    <row r="37" spans="1:25" x14ac:dyDescent="0.3">
      <c r="A37" s="14">
        <v>34</v>
      </c>
      <c r="B37" s="15">
        <v>12</v>
      </c>
      <c r="C37" s="30">
        <v>227</v>
      </c>
      <c r="D37" s="8" t="s">
        <v>660</v>
      </c>
      <c r="E37" s="8"/>
      <c r="F37" s="31">
        <v>1243</v>
      </c>
      <c r="G37" s="15" t="s">
        <v>73</v>
      </c>
      <c r="H37" s="8" t="s">
        <v>22</v>
      </c>
      <c r="I37" s="32">
        <v>742</v>
      </c>
      <c r="J37" s="8">
        <v>22</v>
      </c>
      <c r="K37" s="8">
        <v>76</v>
      </c>
      <c r="L37" s="8">
        <v>19</v>
      </c>
      <c r="M37" s="8">
        <v>7</v>
      </c>
      <c r="N37" s="8">
        <v>58</v>
      </c>
      <c r="O37" s="8">
        <v>3</v>
      </c>
      <c r="P37" s="8">
        <v>22</v>
      </c>
      <c r="Q37" s="8">
        <v>10</v>
      </c>
      <c r="R37" s="8">
        <v>3</v>
      </c>
      <c r="S37" s="8">
        <v>67</v>
      </c>
      <c r="T37" s="8">
        <v>5</v>
      </c>
      <c r="U37" s="33">
        <v>3</v>
      </c>
      <c r="V37" s="33">
        <v>3</v>
      </c>
      <c r="W37" s="8">
        <v>0</v>
      </c>
      <c r="X37" s="8">
        <v>13</v>
      </c>
      <c r="Y37" s="10">
        <f t="shared" si="1"/>
        <v>311</v>
      </c>
    </row>
    <row r="38" spans="1:25" x14ac:dyDescent="0.3">
      <c r="A38" s="14">
        <v>35</v>
      </c>
      <c r="B38" s="15">
        <v>12</v>
      </c>
      <c r="C38" s="30">
        <v>227</v>
      </c>
      <c r="D38" s="8" t="s">
        <v>660</v>
      </c>
      <c r="E38" s="8"/>
      <c r="F38" s="31">
        <v>1243</v>
      </c>
      <c r="G38" s="15" t="s">
        <v>73</v>
      </c>
      <c r="H38" s="8" t="s">
        <v>24</v>
      </c>
      <c r="I38" s="32">
        <v>742</v>
      </c>
      <c r="J38" s="8">
        <v>24</v>
      </c>
      <c r="K38" s="8">
        <v>46</v>
      </c>
      <c r="L38" s="8">
        <v>23</v>
      </c>
      <c r="M38" s="8">
        <v>9</v>
      </c>
      <c r="N38" s="8">
        <v>44</v>
      </c>
      <c r="O38" s="8">
        <v>6</v>
      </c>
      <c r="P38" s="8">
        <v>27</v>
      </c>
      <c r="Q38" s="8">
        <v>8</v>
      </c>
      <c r="R38" s="8">
        <v>7</v>
      </c>
      <c r="S38" s="8">
        <v>92</v>
      </c>
      <c r="T38" s="8">
        <v>7</v>
      </c>
      <c r="U38" s="33">
        <v>3</v>
      </c>
      <c r="V38" s="33">
        <v>3</v>
      </c>
      <c r="W38" s="8">
        <v>2</v>
      </c>
      <c r="X38" s="8">
        <v>9</v>
      </c>
      <c r="Y38" s="10">
        <f t="shared" si="1"/>
        <v>310</v>
      </c>
    </row>
    <row r="39" spans="1:25" x14ac:dyDescent="0.3">
      <c r="A39" s="14">
        <v>38</v>
      </c>
      <c r="B39" s="15">
        <v>12</v>
      </c>
      <c r="C39" s="30">
        <v>227</v>
      </c>
      <c r="D39" s="8" t="s">
        <v>660</v>
      </c>
      <c r="E39" s="8"/>
      <c r="F39" s="31">
        <v>1244</v>
      </c>
      <c r="G39" s="15" t="s">
        <v>73</v>
      </c>
      <c r="H39" s="8" t="s">
        <v>19</v>
      </c>
      <c r="I39" s="32">
        <v>536</v>
      </c>
      <c r="J39" s="8">
        <v>22</v>
      </c>
      <c r="K39" s="8">
        <v>61</v>
      </c>
      <c r="L39" s="8">
        <v>29</v>
      </c>
      <c r="M39" s="8">
        <v>7</v>
      </c>
      <c r="N39" s="8">
        <v>45</v>
      </c>
      <c r="O39" s="8">
        <v>4</v>
      </c>
      <c r="P39" s="8">
        <v>16</v>
      </c>
      <c r="Q39" s="8">
        <v>4</v>
      </c>
      <c r="R39" s="8">
        <v>9</v>
      </c>
      <c r="S39" s="8">
        <v>62</v>
      </c>
      <c r="T39" s="8">
        <v>3</v>
      </c>
      <c r="U39" s="33">
        <v>1</v>
      </c>
      <c r="V39" s="33">
        <v>2</v>
      </c>
      <c r="W39" s="8">
        <v>0</v>
      </c>
      <c r="X39" s="8">
        <v>8</v>
      </c>
      <c r="Y39" s="10">
        <f t="shared" si="1"/>
        <v>273</v>
      </c>
    </row>
    <row r="40" spans="1:25" x14ac:dyDescent="0.3">
      <c r="A40" s="14">
        <v>39</v>
      </c>
      <c r="B40" s="15">
        <v>12</v>
      </c>
      <c r="C40" s="30">
        <v>227</v>
      </c>
      <c r="D40" s="8" t="s">
        <v>660</v>
      </c>
      <c r="E40" s="8"/>
      <c r="F40" s="31">
        <v>1244</v>
      </c>
      <c r="G40" s="15" t="s">
        <v>73</v>
      </c>
      <c r="H40" s="8" t="s">
        <v>20</v>
      </c>
      <c r="I40" s="32">
        <v>536</v>
      </c>
      <c r="J40" s="8">
        <v>23</v>
      </c>
      <c r="K40" s="8">
        <v>46</v>
      </c>
      <c r="L40" s="8">
        <v>12</v>
      </c>
      <c r="M40" s="8">
        <v>9</v>
      </c>
      <c r="N40" s="8">
        <v>29</v>
      </c>
      <c r="O40" s="8">
        <v>3</v>
      </c>
      <c r="P40" s="8">
        <v>16</v>
      </c>
      <c r="Q40" s="8">
        <v>7</v>
      </c>
      <c r="R40" s="8">
        <v>10</v>
      </c>
      <c r="S40" s="8">
        <v>77</v>
      </c>
      <c r="T40" s="8">
        <v>5</v>
      </c>
      <c r="U40" s="33">
        <v>2</v>
      </c>
      <c r="V40" s="33">
        <v>1</v>
      </c>
      <c r="W40" s="8">
        <v>0</v>
      </c>
      <c r="X40" s="8">
        <v>11</v>
      </c>
      <c r="Y40" s="10">
        <f t="shared" si="1"/>
        <v>251</v>
      </c>
    </row>
    <row r="41" spans="1:25" x14ac:dyDescent="0.3">
      <c r="A41" s="14">
        <v>40</v>
      </c>
      <c r="B41" s="15">
        <v>12</v>
      </c>
      <c r="C41" s="30">
        <v>227</v>
      </c>
      <c r="D41" s="8" t="s">
        <v>660</v>
      </c>
      <c r="E41" s="8"/>
      <c r="F41" s="31">
        <v>1244</v>
      </c>
      <c r="G41" s="15" t="s">
        <v>73</v>
      </c>
      <c r="H41" s="8" t="s">
        <v>22</v>
      </c>
      <c r="I41" s="32">
        <v>535</v>
      </c>
      <c r="J41" s="8">
        <v>27</v>
      </c>
      <c r="K41" s="8">
        <v>51</v>
      </c>
      <c r="L41" s="8">
        <v>15</v>
      </c>
      <c r="M41" s="8">
        <v>11</v>
      </c>
      <c r="N41" s="8">
        <v>39</v>
      </c>
      <c r="O41" s="8">
        <v>1</v>
      </c>
      <c r="P41" s="8">
        <v>15</v>
      </c>
      <c r="Q41" s="8">
        <v>3</v>
      </c>
      <c r="R41" s="8">
        <v>5</v>
      </c>
      <c r="S41" s="8">
        <v>63</v>
      </c>
      <c r="T41" s="8">
        <v>3</v>
      </c>
      <c r="U41" s="33">
        <v>1</v>
      </c>
      <c r="V41" s="33">
        <v>1</v>
      </c>
      <c r="W41" s="8">
        <v>0</v>
      </c>
      <c r="X41" s="8">
        <v>6</v>
      </c>
      <c r="Y41" s="10">
        <f t="shared" si="1"/>
        <v>241</v>
      </c>
    </row>
    <row r="42" spans="1:25" x14ac:dyDescent="0.3">
      <c r="A42" s="14">
        <v>43</v>
      </c>
      <c r="B42" s="15">
        <v>12</v>
      </c>
      <c r="C42" s="30">
        <v>227</v>
      </c>
      <c r="D42" s="8" t="s">
        <v>660</v>
      </c>
      <c r="E42" s="8"/>
      <c r="F42" s="31">
        <v>1245</v>
      </c>
      <c r="G42" s="15" t="s">
        <v>73</v>
      </c>
      <c r="H42" s="8" t="s">
        <v>19</v>
      </c>
      <c r="I42" s="32">
        <v>593</v>
      </c>
      <c r="J42" s="8">
        <v>21</v>
      </c>
      <c r="K42" s="8">
        <v>68</v>
      </c>
      <c r="L42" s="8">
        <v>16</v>
      </c>
      <c r="M42" s="8">
        <v>10</v>
      </c>
      <c r="N42" s="8">
        <v>27</v>
      </c>
      <c r="O42" s="8">
        <v>3</v>
      </c>
      <c r="P42" s="8">
        <v>22</v>
      </c>
      <c r="Q42" s="8">
        <v>10</v>
      </c>
      <c r="R42" s="8">
        <v>6</v>
      </c>
      <c r="S42" s="8">
        <v>73</v>
      </c>
      <c r="T42" s="8">
        <v>4</v>
      </c>
      <c r="U42" s="33">
        <v>2</v>
      </c>
      <c r="V42" s="33">
        <v>8</v>
      </c>
      <c r="W42" s="8">
        <v>0</v>
      </c>
      <c r="X42" s="8">
        <v>12</v>
      </c>
      <c r="Y42" s="10">
        <f t="shared" si="1"/>
        <v>282</v>
      </c>
    </row>
    <row r="43" spans="1:25" x14ac:dyDescent="0.3">
      <c r="A43" s="14">
        <v>41</v>
      </c>
      <c r="B43" s="15">
        <v>12</v>
      </c>
      <c r="C43" s="30">
        <v>227</v>
      </c>
      <c r="D43" s="8" t="s">
        <v>660</v>
      </c>
      <c r="E43" s="8"/>
      <c r="F43" s="31">
        <v>1245</v>
      </c>
      <c r="G43" s="15" t="s">
        <v>73</v>
      </c>
      <c r="H43" s="8" t="s">
        <v>20</v>
      </c>
      <c r="I43" s="32">
        <v>593</v>
      </c>
      <c r="J43" s="8">
        <v>29</v>
      </c>
      <c r="K43" s="8">
        <v>42</v>
      </c>
      <c r="L43" s="8">
        <v>22</v>
      </c>
      <c r="M43" s="8">
        <v>8</v>
      </c>
      <c r="N43" s="8">
        <v>35</v>
      </c>
      <c r="O43" s="8">
        <v>3</v>
      </c>
      <c r="P43" s="8">
        <v>20</v>
      </c>
      <c r="Q43" s="8">
        <v>8</v>
      </c>
      <c r="R43" s="8">
        <v>4</v>
      </c>
      <c r="S43" s="8">
        <v>55</v>
      </c>
      <c r="T43" s="8">
        <v>5</v>
      </c>
      <c r="U43" s="33">
        <v>2</v>
      </c>
      <c r="V43" s="33">
        <v>4</v>
      </c>
      <c r="W43" s="8">
        <v>0</v>
      </c>
      <c r="X43" s="8">
        <v>13</v>
      </c>
      <c r="Y43" s="10">
        <f t="shared" si="1"/>
        <v>250</v>
      </c>
    </row>
    <row r="44" spans="1:25" x14ac:dyDescent="0.3">
      <c r="A44" s="14">
        <v>42</v>
      </c>
      <c r="B44" s="15">
        <v>12</v>
      </c>
      <c r="C44" s="30">
        <v>227</v>
      </c>
      <c r="D44" s="8" t="s">
        <v>660</v>
      </c>
      <c r="E44" s="8"/>
      <c r="F44" s="31">
        <v>1245</v>
      </c>
      <c r="G44" s="15" t="s">
        <v>73</v>
      </c>
      <c r="H44" s="8" t="s">
        <v>22</v>
      </c>
      <c r="I44" s="32">
        <v>592</v>
      </c>
      <c r="J44" s="8">
        <v>17</v>
      </c>
      <c r="K44" s="8">
        <v>68</v>
      </c>
      <c r="L44" s="8">
        <v>11</v>
      </c>
      <c r="M44" s="8">
        <v>10</v>
      </c>
      <c r="N44" s="8">
        <v>28</v>
      </c>
      <c r="O44" s="8">
        <v>6</v>
      </c>
      <c r="P44" s="8">
        <v>13</v>
      </c>
      <c r="Q44" s="8">
        <v>4</v>
      </c>
      <c r="R44" s="8">
        <v>1</v>
      </c>
      <c r="S44" s="8">
        <v>75</v>
      </c>
      <c r="T44" s="8">
        <v>5</v>
      </c>
      <c r="U44" s="33">
        <v>3</v>
      </c>
      <c r="V44" s="33">
        <v>2</v>
      </c>
      <c r="W44" s="8">
        <v>0</v>
      </c>
      <c r="X44" s="8">
        <v>11</v>
      </c>
      <c r="Y44" s="10">
        <f t="shared" si="1"/>
        <v>254</v>
      </c>
    </row>
    <row r="45" spans="1:25" x14ac:dyDescent="0.3">
      <c r="A45" s="14">
        <v>46</v>
      </c>
      <c r="B45" s="15">
        <v>12</v>
      </c>
      <c r="C45" s="30">
        <v>227</v>
      </c>
      <c r="D45" s="8" t="s">
        <v>660</v>
      </c>
      <c r="E45" s="8"/>
      <c r="F45" s="31">
        <v>1246</v>
      </c>
      <c r="G45" s="15" t="s">
        <v>73</v>
      </c>
      <c r="H45" s="8" t="s">
        <v>19</v>
      </c>
      <c r="I45" s="32">
        <v>694</v>
      </c>
      <c r="J45" s="8">
        <v>29</v>
      </c>
      <c r="K45" s="8">
        <v>62</v>
      </c>
      <c r="L45" s="8">
        <v>21</v>
      </c>
      <c r="M45" s="8">
        <v>13</v>
      </c>
      <c r="N45" s="8">
        <v>41</v>
      </c>
      <c r="O45" s="8">
        <v>1</v>
      </c>
      <c r="P45" s="8">
        <v>11</v>
      </c>
      <c r="Q45" s="8">
        <v>5</v>
      </c>
      <c r="R45" s="8">
        <v>16</v>
      </c>
      <c r="S45" s="8">
        <v>88</v>
      </c>
      <c r="T45" s="8">
        <v>10</v>
      </c>
      <c r="U45" s="33">
        <v>3</v>
      </c>
      <c r="V45" s="33">
        <v>6</v>
      </c>
      <c r="W45" s="8">
        <v>0</v>
      </c>
      <c r="X45" s="8">
        <v>15</v>
      </c>
      <c r="Y45" s="10">
        <f t="shared" si="1"/>
        <v>321</v>
      </c>
    </row>
    <row r="46" spans="1:25" x14ac:dyDescent="0.3">
      <c r="A46" s="14">
        <v>47</v>
      </c>
      <c r="B46" s="15">
        <v>12</v>
      </c>
      <c r="C46" s="30">
        <v>227</v>
      </c>
      <c r="D46" s="8" t="s">
        <v>660</v>
      </c>
      <c r="E46" s="8"/>
      <c r="F46" s="31">
        <v>1246</v>
      </c>
      <c r="G46" s="15" t="s">
        <v>73</v>
      </c>
      <c r="H46" s="8" t="s">
        <v>20</v>
      </c>
      <c r="I46" s="32">
        <v>693</v>
      </c>
      <c r="J46" s="8">
        <v>36</v>
      </c>
      <c r="K46" s="8">
        <v>67</v>
      </c>
      <c r="L46" s="8">
        <v>39</v>
      </c>
      <c r="M46" s="8">
        <v>10</v>
      </c>
      <c r="N46" s="8">
        <v>51</v>
      </c>
      <c r="O46" s="8">
        <v>3</v>
      </c>
      <c r="P46" s="8">
        <v>5</v>
      </c>
      <c r="Q46" s="8">
        <v>8</v>
      </c>
      <c r="R46" s="8">
        <v>14</v>
      </c>
      <c r="S46" s="8">
        <v>108</v>
      </c>
      <c r="T46" s="8">
        <v>8</v>
      </c>
      <c r="U46" s="33">
        <v>2</v>
      </c>
      <c r="V46" s="33">
        <v>3</v>
      </c>
      <c r="W46" s="8">
        <v>0</v>
      </c>
      <c r="X46" s="8">
        <v>17</v>
      </c>
      <c r="Y46" s="10">
        <f t="shared" si="1"/>
        <v>371</v>
      </c>
    </row>
    <row r="47" spans="1:25" x14ac:dyDescent="0.3">
      <c r="A47" s="14">
        <v>45</v>
      </c>
      <c r="B47" s="15">
        <v>12</v>
      </c>
      <c r="C47" s="30">
        <v>227</v>
      </c>
      <c r="D47" s="8" t="s">
        <v>660</v>
      </c>
      <c r="E47" s="8"/>
      <c r="F47" s="31">
        <v>1246</v>
      </c>
      <c r="G47" s="15" t="s">
        <v>73</v>
      </c>
      <c r="H47" s="8" t="s">
        <v>22</v>
      </c>
      <c r="I47" s="32">
        <v>693</v>
      </c>
      <c r="J47" s="8">
        <v>35</v>
      </c>
      <c r="K47" s="8">
        <v>74</v>
      </c>
      <c r="L47" s="8">
        <v>33</v>
      </c>
      <c r="M47" s="8">
        <v>10</v>
      </c>
      <c r="N47" s="8">
        <v>33</v>
      </c>
      <c r="O47" s="8">
        <v>9</v>
      </c>
      <c r="P47" s="8">
        <v>17</v>
      </c>
      <c r="Q47" s="8">
        <v>4</v>
      </c>
      <c r="R47" s="8">
        <v>14</v>
      </c>
      <c r="S47" s="8">
        <v>96</v>
      </c>
      <c r="T47" s="8">
        <v>3</v>
      </c>
      <c r="U47" s="33">
        <v>6</v>
      </c>
      <c r="V47" s="33">
        <v>2</v>
      </c>
      <c r="W47" s="8">
        <v>0</v>
      </c>
      <c r="X47" s="8">
        <v>15</v>
      </c>
      <c r="Y47" s="10">
        <f t="shared" si="1"/>
        <v>351</v>
      </c>
    </row>
    <row r="48" spans="1:25" x14ac:dyDescent="0.3">
      <c r="A48" s="14">
        <v>44</v>
      </c>
      <c r="B48" s="15">
        <v>12</v>
      </c>
      <c r="C48" s="30">
        <v>227</v>
      </c>
      <c r="D48" s="8" t="s">
        <v>660</v>
      </c>
      <c r="E48" s="8"/>
      <c r="F48" s="31">
        <v>1246</v>
      </c>
      <c r="G48" s="15" t="s">
        <v>73</v>
      </c>
      <c r="H48" s="8" t="s">
        <v>24</v>
      </c>
      <c r="I48" s="32">
        <v>693</v>
      </c>
      <c r="J48" s="8">
        <v>28</v>
      </c>
      <c r="K48" s="8">
        <v>77</v>
      </c>
      <c r="L48" s="8">
        <v>37</v>
      </c>
      <c r="M48" s="8">
        <v>6</v>
      </c>
      <c r="N48" s="8">
        <v>22</v>
      </c>
      <c r="O48" s="8">
        <v>6</v>
      </c>
      <c r="P48" s="8">
        <v>11</v>
      </c>
      <c r="Q48" s="8">
        <v>2</v>
      </c>
      <c r="R48" s="8">
        <v>17</v>
      </c>
      <c r="S48" s="8">
        <v>94</v>
      </c>
      <c r="T48" s="8">
        <v>12</v>
      </c>
      <c r="U48" s="33">
        <v>5</v>
      </c>
      <c r="V48" s="33">
        <v>0</v>
      </c>
      <c r="W48" s="8">
        <v>0</v>
      </c>
      <c r="X48" s="8">
        <v>14</v>
      </c>
      <c r="Y48" s="10">
        <f t="shared" si="1"/>
        <v>331</v>
      </c>
    </row>
    <row r="49" spans="1:25" x14ac:dyDescent="0.3">
      <c r="A49" s="14">
        <v>48</v>
      </c>
      <c r="B49" s="15">
        <v>12</v>
      </c>
      <c r="C49" s="30">
        <v>227</v>
      </c>
      <c r="D49" s="8" t="s">
        <v>660</v>
      </c>
      <c r="E49" s="8"/>
      <c r="F49" s="31">
        <v>1247</v>
      </c>
      <c r="G49" s="15" t="s">
        <v>73</v>
      </c>
      <c r="H49" s="8" t="s">
        <v>19</v>
      </c>
      <c r="I49" s="32">
        <v>518</v>
      </c>
      <c r="J49" s="8">
        <v>19</v>
      </c>
      <c r="K49" s="8">
        <v>42</v>
      </c>
      <c r="L49" s="8">
        <v>15</v>
      </c>
      <c r="M49" s="8">
        <v>5</v>
      </c>
      <c r="N49" s="8">
        <v>65</v>
      </c>
      <c r="O49" s="8">
        <v>2</v>
      </c>
      <c r="P49" s="8">
        <v>32</v>
      </c>
      <c r="Q49" s="8">
        <v>4</v>
      </c>
      <c r="R49" s="8">
        <v>14</v>
      </c>
      <c r="S49" s="8">
        <v>21</v>
      </c>
      <c r="T49" s="8">
        <v>2</v>
      </c>
      <c r="U49" s="33">
        <v>1</v>
      </c>
      <c r="V49" s="33">
        <v>2</v>
      </c>
      <c r="W49" s="8">
        <v>0</v>
      </c>
      <c r="X49" s="8">
        <v>13</v>
      </c>
      <c r="Y49" s="10">
        <f t="shared" si="1"/>
        <v>237</v>
      </c>
    </row>
    <row r="50" spans="1:25" x14ac:dyDescent="0.3">
      <c r="A50" s="14">
        <v>49</v>
      </c>
      <c r="B50" s="15">
        <v>12</v>
      </c>
      <c r="C50" s="30">
        <v>227</v>
      </c>
      <c r="D50" s="8" t="s">
        <v>660</v>
      </c>
      <c r="E50" s="8"/>
      <c r="F50" s="31">
        <v>1247</v>
      </c>
      <c r="G50" s="15" t="s">
        <v>73</v>
      </c>
      <c r="H50" s="8" t="s">
        <v>20</v>
      </c>
      <c r="I50" s="32">
        <v>517</v>
      </c>
      <c r="J50" s="8">
        <v>14</v>
      </c>
      <c r="K50" s="8">
        <v>52</v>
      </c>
      <c r="L50" s="8">
        <v>14</v>
      </c>
      <c r="M50" s="8">
        <v>9</v>
      </c>
      <c r="N50" s="8">
        <v>51</v>
      </c>
      <c r="O50" s="8">
        <v>3</v>
      </c>
      <c r="P50" s="8">
        <v>20</v>
      </c>
      <c r="Q50" s="8">
        <v>4</v>
      </c>
      <c r="R50" s="8">
        <v>11</v>
      </c>
      <c r="S50" s="8">
        <v>39</v>
      </c>
      <c r="T50" s="8">
        <v>2</v>
      </c>
      <c r="U50" s="33">
        <v>1</v>
      </c>
      <c r="V50" s="33">
        <v>3</v>
      </c>
      <c r="W50" s="8">
        <v>0</v>
      </c>
      <c r="X50" s="8">
        <v>3</v>
      </c>
      <c r="Y50" s="10">
        <f t="shared" si="1"/>
        <v>226</v>
      </c>
    </row>
    <row r="51" spans="1:25" x14ac:dyDescent="0.3">
      <c r="A51" s="14">
        <v>51</v>
      </c>
      <c r="B51" s="15">
        <v>12</v>
      </c>
      <c r="C51" s="30">
        <v>291</v>
      </c>
      <c r="D51" s="8" t="s">
        <v>661</v>
      </c>
      <c r="E51" s="8"/>
      <c r="F51" s="31">
        <v>1423</v>
      </c>
      <c r="G51" s="15" t="s">
        <v>73</v>
      </c>
      <c r="H51" s="8" t="s">
        <v>19</v>
      </c>
      <c r="I51" s="32">
        <v>626</v>
      </c>
      <c r="J51" s="8">
        <v>36</v>
      </c>
      <c r="K51" s="8">
        <v>57</v>
      </c>
      <c r="L51" s="8">
        <v>16</v>
      </c>
      <c r="M51" s="8">
        <v>14</v>
      </c>
      <c r="N51" s="8">
        <v>37</v>
      </c>
      <c r="O51" s="8">
        <v>4</v>
      </c>
      <c r="P51" s="8">
        <v>34</v>
      </c>
      <c r="Q51" s="8">
        <v>7</v>
      </c>
      <c r="R51" s="8">
        <v>5</v>
      </c>
      <c r="S51" s="8">
        <v>99</v>
      </c>
      <c r="T51" s="8">
        <v>11</v>
      </c>
      <c r="U51" s="33">
        <v>2</v>
      </c>
      <c r="V51" s="33">
        <v>0</v>
      </c>
      <c r="W51" s="8">
        <v>0</v>
      </c>
      <c r="X51" s="8">
        <v>11</v>
      </c>
      <c r="Y51" s="10">
        <f t="shared" si="1"/>
        <v>333</v>
      </c>
    </row>
    <row r="52" spans="1:25" x14ac:dyDescent="0.3">
      <c r="A52" s="14">
        <v>50</v>
      </c>
      <c r="B52" s="15">
        <v>12</v>
      </c>
      <c r="C52" s="30">
        <v>291</v>
      </c>
      <c r="D52" s="8" t="s">
        <v>661</v>
      </c>
      <c r="E52" s="8"/>
      <c r="F52" s="31">
        <v>1423</v>
      </c>
      <c r="G52" s="15" t="s">
        <v>73</v>
      </c>
      <c r="H52" s="8" t="s">
        <v>20</v>
      </c>
      <c r="I52" s="32">
        <v>626</v>
      </c>
      <c r="J52" s="8">
        <v>26</v>
      </c>
      <c r="K52" s="8">
        <v>53</v>
      </c>
      <c r="L52" s="8">
        <v>19</v>
      </c>
      <c r="M52" s="8">
        <v>2</v>
      </c>
      <c r="N52" s="8">
        <v>36</v>
      </c>
      <c r="O52" s="8">
        <v>5</v>
      </c>
      <c r="P52" s="8">
        <v>51</v>
      </c>
      <c r="Q52" s="8">
        <v>5</v>
      </c>
      <c r="R52" s="8">
        <v>1</v>
      </c>
      <c r="S52" s="8">
        <v>62</v>
      </c>
      <c r="T52" s="8">
        <v>8</v>
      </c>
      <c r="U52" s="33">
        <v>1</v>
      </c>
      <c r="V52" s="33">
        <v>2</v>
      </c>
      <c r="W52" s="8">
        <v>0</v>
      </c>
      <c r="X52" s="8">
        <v>17</v>
      </c>
      <c r="Y52" s="10">
        <f t="shared" si="1"/>
        <v>288</v>
      </c>
    </row>
    <row r="53" spans="1:25" x14ac:dyDescent="0.3">
      <c r="A53" s="14">
        <v>52</v>
      </c>
      <c r="B53" s="15">
        <v>12</v>
      </c>
      <c r="C53" s="30">
        <v>291</v>
      </c>
      <c r="D53" s="8" t="s">
        <v>661</v>
      </c>
      <c r="E53" s="8"/>
      <c r="F53" s="31">
        <v>1423</v>
      </c>
      <c r="G53" s="15" t="s">
        <v>73</v>
      </c>
      <c r="H53" s="8" t="s">
        <v>22</v>
      </c>
      <c r="I53" s="32">
        <v>625</v>
      </c>
      <c r="J53" s="8">
        <v>24</v>
      </c>
      <c r="K53" s="8">
        <v>52</v>
      </c>
      <c r="L53" s="8">
        <v>12</v>
      </c>
      <c r="M53" s="8">
        <v>4</v>
      </c>
      <c r="N53" s="8">
        <v>41</v>
      </c>
      <c r="O53" s="8">
        <v>3</v>
      </c>
      <c r="P53" s="8">
        <v>31</v>
      </c>
      <c r="Q53" s="8">
        <v>10</v>
      </c>
      <c r="R53" s="8">
        <v>4</v>
      </c>
      <c r="S53" s="8">
        <v>112</v>
      </c>
      <c r="T53" s="8">
        <v>6</v>
      </c>
      <c r="U53" s="33">
        <v>2</v>
      </c>
      <c r="V53" s="33">
        <v>3</v>
      </c>
      <c r="W53" s="8">
        <v>0</v>
      </c>
      <c r="X53" s="8">
        <v>9</v>
      </c>
      <c r="Y53" s="10">
        <f t="shared" si="1"/>
        <v>313</v>
      </c>
    </row>
    <row r="54" spans="1:25" x14ac:dyDescent="0.3">
      <c r="A54" s="14">
        <v>54</v>
      </c>
      <c r="B54" s="15">
        <v>12</v>
      </c>
      <c r="C54" s="30">
        <v>291</v>
      </c>
      <c r="D54" s="8" t="s">
        <v>661</v>
      </c>
      <c r="E54" s="8"/>
      <c r="F54" s="31">
        <v>1424</v>
      </c>
      <c r="G54" s="15" t="s">
        <v>73</v>
      </c>
      <c r="H54" s="8" t="s">
        <v>19</v>
      </c>
      <c r="I54" s="32">
        <v>666</v>
      </c>
      <c r="J54" s="8">
        <v>43</v>
      </c>
      <c r="K54" s="8">
        <v>101</v>
      </c>
      <c r="L54" s="8">
        <v>23</v>
      </c>
      <c r="M54" s="8">
        <v>8</v>
      </c>
      <c r="N54" s="8">
        <v>26</v>
      </c>
      <c r="O54" s="8">
        <v>0</v>
      </c>
      <c r="P54" s="8">
        <v>30</v>
      </c>
      <c r="Q54" s="8">
        <v>5</v>
      </c>
      <c r="R54" s="8">
        <v>0</v>
      </c>
      <c r="S54" s="8">
        <v>77</v>
      </c>
      <c r="T54" s="8">
        <v>6</v>
      </c>
      <c r="U54" s="33">
        <v>2</v>
      </c>
      <c r="V54" s="33">
        <v>6</v>
      </c>
      <c r="W54" s="8">
        <v>0</v>
      </c>
      <c r="X54" s="8">
        <v>11</v>
      </c>
      <c r="Y54" s="10">
        <f t="shared" si="1"/>
        <v>338</v>
      </c>
    </row>
    <row r="55" spans="1:25" x14ac:dyDescent="0.3">
      <c r="A55" s="14">
        <v>53</v>
      </c>
      <c r="B55" s="15">
        <v>12</v>
      </c>
      <c r="C55" s="30">
        <v>291</v>
      </c>
      <c r="D55" s="8" t="s">
        <v>661</v>
      </c>
      <c r="E55" s="8"/>
      <c r="F55" s="31">
        <v>1424</v>
      </c>
      <c r="G55" s="15" t="s">
        <v>73</v>
      </c>
      <c r="H55" s="8" t="s">
        <v>20</v>
      </c>
      <c r="I55" s="32">
        <v>666</v>
      </c>
      <c r="J55" s="8">
        <v>32</v>
      </c>
      <c r="K55" s="8">
        <v>86</v>
      </c>
      <c r="L55" s="8">
        <v>14</v>
      </c>
      <c r="M55" s="8">
        <v>8</v>
      </c>
      <c r="N55" s="8">
        <v>15</v>
      </c>
      <c r="O55" s="8">
        <v>1</v>
      </c>
      <c r="P55" s="8">
        <v>33</v>
      </c>
      <c r="Q55" s="8">
        <v>5</v>
      </c>
      <c r="R55" s="8">
        <v>3</v>
      </c>
      <c r="S55" s="8">
        <v>0</v>
      </c>
      <c r="T55" s="8">
        <v>3</v>
      </c>
      <c r="U55" s="33">
        <v>0</v>
      </c>
      <c r="V55" s="33">
        <v>1</v>
      </c>
      <c r="W55" s="8">
        <v>0</v>
      </c>
      <c r="X55" s="8">
        <v>17</v>
      </c>
      <c r="Y55" s="10">
        <f t="shared" si="1"/>
        <v>218</v>
      </c>
    </row>
    <row r="56" spans="1:25" x14ac:dyDescent="0.3">
      <c r="A56" s="14">
        <v>56</v>
      </c>
      <c r="B56" s="15">
        <v>12</v>
      </c>
      <c r="C56" s="30">
        <v>291</v>
      </c>
      <c r="D56" s="8" t="s">
        <v>661</v>
      </c>
      <c r="E56" s="8"/>
      <c r="F56" s="31">
        <v>1424</v>
      </c>
      <c r="G56" s="15" t="s">
        <v>73</v>
      </c>
      <c r="H56" s="8" t="s">
        <v>1665</v>
      </c>
      <c r="I56" s="32">
        <v>704</v>
      </c>
      <c r="J56" s="8">
        <v>48</v>
      </c>
      <c r="K56" s="8">
        <v>67</v>
      </c>
      <c r="L56" s="8">
        <v>18</v>
      </c>
      <c r="M56" s="8">
        <v>7</v>
      </c>
      <c r="N56" s="8">
        <v>30</v>
      </c>
      <c r="O56" s="8">
        <v>5</v>
      </c>
      <c r="P56" s="8">
        <v>16</v>
      </c>
      <c r="Q56" s="8">
        <v>5</v>
      </c>
      <c r="R56" s="8">
        <v>4</v>
      </c>
      <c r="S56" s="8">
        <v>101</v>
      </c>
      <c r="T56" s="8">
        <v>20</v>
      </c>
      <c r="U56" s="33">
        <v>4</v>
      </c>
      <c r="V56" s="33">
        <v>2</v>
      </c>
      <c r="W56" s="8">
        <v>0</v>
      </c>
      <c r="X56" s="8">
        <v>16</v>
      </c>
      <c r="Y56" s="10">
        <f t="shared" si="1"/>
        <v>343</v>
      </c>
    </row>
    <row r="57" spans="1:25" x14ac:dyDescent="0.3">
      <c r="A57" s="14">
        <v>55</v>
      </c>
      <c r="B57" s="15">
        <v>12</v>
      </c>
      <c r="C57" s="30">
        <v>291</v>
      </c>
      <c r="D57" s="8" t="s">
        <v>661</v>
      </c>
      <c r="E57" s="8"/>
      <c r="F57" s="31">
        <v>1424</v>
      </c>
      <c r="G57" s="15" t="s">
        <v>73</v>
      </c>
      <c r="H57" s="8" t="s">
        <v>1664</v>
      </c>
      <c r="I57" s="32">
        <v>704</v>
      </c>
      <c r="J57" s="8">
        <v>26</v>
      </c>
      <c r="K57" s="8">
        <v>68</v>
      </c>
      <c r="L57" s="8">
        <v>22</v>
      </c>
      <c r="M57" s="8">
        <v>10</v>
      </c>
      <c r="N57" s="8">
        <v>30</v>
      </c>
      <c r="O57" s="8">
        <v>6</v>
      </c>
      <c r="P57" s="8">
        <v>6</v>
      </c>
      <c r="Q57" s="8">
        <v>8</v>
      </c>
      <c r="R57" s="8">
        <v>6</v>
      </c>
      <c r="S57" s="8">
        <v>97</v>
      </c>
      <c r="T57" s="8">
        <v>19</v>
      </c>
      <c r="U57" s="33">
        <v>1</v>
      </c>
      <c r="V57" s="33">
        <v>3</v>
      </c>
      <c r="W57" s="8">
        <v>0</v>
      </c>
      <c r="X57" s="8">
        <v>10</v>
      </c>
      <c r="Y57" s="10">
        <f t="shared" si="1"/>
        <v>312</v>
      </c>
    </row>
    <row r="58" spans="1:25" x14ac:dyDescent="0.3">
      <c r="A58" s="14">
        <v>57</v>
      </c>
      <c r="B58" s="15">
        <v>12</v>
      </c>
      <c r="C58" s="30">
        <v>291</v>
      </c>
      <c r="D58" s="8" t="s">
        <v>661</v>
      </c>
      <c r="E58" s="8"/>
      <c r="F58" s="31">
        <v>1424</v>
      </c>
      <c r="G58" s="15" t="s">
        <v>73</v>
      </c>
      <c r="H58" s="8" t="s">
        <v>36</v>
      </c>
      <c r="I58" s="32">
        <v>704</v>
      </c>
      <c r="J58" s="8">
        <v>50</v>
      </c>
      <c r="K58" s="8">
        <v>55</v>
      </c>
      <c r="L58" s="8">
        <v>21</v>
      </c>
      <c r="M58" s="8">
        <v>11</v>
      </c>
      <c r="N58" s="8">
        <v>35</v>
      </c>
      <c r="O58" s="8">
        <v>7</v>
      </c>
      <c r="P58" s="8">
        <v>10</v>
      </c>
      <c r="Q58" s="8">
        <v>11</v>
      </c>
      <c r="R58" s="8">
        <v>5</v>
      </c>
      <c r="S58" s="8">
        <v>115</v>
      </c>
      <c r="T58" s="8">
        <v>13</v>
      </c>
      <c r="U58" s="33">
        <v>1</v>
      </c>
      <c r="V58" s="33">
        <v>2</v>
      </c>
      <c r="W58" s="8">
        <v>1</v>
      </c>
      <c r="X58" s="8">
        <v>8</v>
      </c>
      <c r="Y58" s="10">
        <f t="shared" si="1"/>
        <v>345</v>
      </c>
    </row>
    <row r="59" spans="1:25" x14ac:dyDescent="0.3">
      <c r="A59" s="14">
        <v>58</v>
      </c>
      <c r="B59" s="15">
        <v>12</v>
      </c>
      <c r="C59" s="30">
        <v>291</v>
      </c>
      <c r="D59" s="8" t="s">
        <v>661</v>
      </c>
      <c r="E59" s="8"/>
      <c r="F59" s="31">
        <v>1424</v>
      </c>
      <c r="G59" s="15" t="s">
        <v>73</v>
      </c>
      <c r="H59" s="8" t="s">
        <v>528</v>
      </c>
      <c r="I59" s="32">
        <v>704</v>
      </c>
      <c r="J59" s="8">
        <v>43</v>
      </c>
      <c r="K59" s="8">
        <v>69</v>
      </c>
      <c r="L59" s="8">
        <v>20</v>
      </c>
      <c r="M59" s="8">
        <v>5</v>
      </c>
      <c r="N59" s="8">
        <v>28</v>
      </c>
      <c r="O59" s="8">
        <v>7</v>
      </c>
      <c r="P59" s="8">
        <v>14</v>
      </c>
      <c r="Q59" s="8">
        <v>6</v>
      </c>
      <c r="R59" s="8">
        <v>5</v>
      </c>
      <c r="S59" s="8">
        <v>109</v>
      </c>
      <c r="T59" s="8">
        <v>7</v>
      </c>
      <c r="U59" s="33">
        <v>0</v>
      </c>
      <c r="V59" s="33">
        <v>2</v>
      </c>
      <c r="W59" s="8">
        <v>0</v>
      </c>
      <c r="X59" s="8">
        <v>16</v>
      </c>
      <c r="Y59" s="10">
        <f t="shared" si="1"/>
        <v>331</v>
      </c>
    </row>
    <row r="60" spans="1:25" x14ac:dyDescent="0.3">
      <c r="A60" s="14">
        <v>59</v>
      </c>
      <c r="B60" s="15">
        <v>12</v>
      </c>
      <c r="C60" s="30">
        <v>291</v>
      </c>
      <c r="D60" s="8" t="s">
        <v>661</v>
      </c>
      <c r="E60" s="8"/>
      <c r="F60" s="31">
        <v>1424</v>
      </c>
      <c r="G60" s="15" t="s">
        <v>73</v>
      </c>
      <c r="H60" s="8" t="s">
        <v>662</v>
      </c>
      <c r="I60" s="32">
        <v>704</v>
      </c>
      <c r="J60" s="8">
        <v>42</v>
      </c>
      <c r="K60" s="8">
        <v>69</v>
      </c>
      <c r="L60" s="8">
        <v>22</v>
      </c>
      <c r="M60" s="8">
        <v>10</v>
      </c>
      <c r="N60" s="8">
        <v>30</v>
      </c>
      <c r="O60" s="8">
        <v>7</v>
      </c>
      <c r="P60" s="8">
        <v>12</v>
      </c>
      <c r="Q60" s="8">
        <v>3</v>
      </c>
      <c r="R60" s="8">
        <v>4</v>
      </c>
      <c r="S60" s="8">
        <v>119</v>
      </c>
      <c r="T60" s="8">
        <v>15</v>
      </c>
      <c r="U60" s="33">
        <v>1</v>
      </c>
      <c r="V60" s="33">
        <v>0</v>
      </c>
      <c r="W60" s="8">
        <v>1</v>
      </c>
      <c r="X60" s="8">
        <v>17</v>
      </c>
      <c r="Y60" s="10">
        <f t="shared" si="1"/>
        <v>352</v>
      </c>
    </row>
    <row r="61" spans="1:25" x14ac:dyDescent="0.3">
      <c r="A61" s="14">
        <v>60</v>
      </c>
      <c r="B61" s="15">
        <v>12</v>
      </c>
      <c r="C61" s="30">
        <v>291</v>
      </c>
      <c r="D61" s="8" t="s">
        <v>661</v>
      </c>
      <c r="E61" s="8"/>
      <c r="F61" s="31">
        <v>1424</v>
      </c>
      <c r="G61" s="15" t="s">
        <v>73</v>
      </c>
      <c r="H61" s="8" t="s">
        <v>663</v>
      </c>
      <c r="I61" s="32">
        <v>704</v>
      </c>
      <c r="J61" s="8">
        <v>41</v>
      </c>
      <c r="K61" s="8">
        <v>67</v>
      </c>
      <c r="L61" s="8">
        <v>23</v>
      </c>
      <c r="M61" s="8">
        <v>11</v>
      </c>
      <c r="N61" s="8">
        <v>39</v>
      </c>
      <c r="O61" s="8">
        <v>4</v>
      </c>
      <c r="P61" s="8">
        <v>7</v>
      </c>
      <c r="Q61" s="8">
        <v>7</v>
      </c>
      <c r="R61" s="8">
        <v>4</v>
      </c>
      <c r="S61" s="8">
        <v>107</v>
      </c>
      <c r="T61" s="8">
        <v>13</v>
      </c>
      <c r="U61" s="33">
        <v>3</v>
      </c>
      <c r="V61" s="33">
        <v>4</v>
      </c>
      <c r="W61" s="8">
        <v>3</v>
      </c>
      <c r="X61" s="8">
        <v>10</v>
      </c>
      <c r="Y61" s="10">
        <f t="shared" si="1"/>
        <v>343</v>
      </c>
    </row>
    <row r="62" spans="1:25" x14ac:dyDescent="0.3">
      <c r="A62" s="14">
        <v>61</v>
      </c>
      <c r="B62" s="15">
        <v>12</v>
      </c>
      <c r="C62" s="30">
        <v>291</v>
      </c>
      <c r="D62" s="8" t="s">
        <v>661</v>
      </c>
      <c r="E62" s="8"/>
      <c r="F62" s="31">
        <v>1425</v>
      </c>
      <c r="G62" s="15" t="s">
        <v>73</v>
      </c>
      <c r="H62" s="8" t="s">
        <v>19</v>
      </c>
      <c r="I62" s="32">
        <v>627</v>
      </c>
      <c r="J62" s="8">
        <v>44</v>
      </c>
      <c r="K62" s="8">
        <v>46</v>
      </c>
      <c r="L62" s="8">
        <v>19</v>
      </c>
      <c r="M62" s="8">
        <v>14</v>
      </c>
      <c r="N62" s="8">
        <v>36</v>
      </c>
      <c r="O62" s="8">
        <v>4</v>
      </c>
      <c r="P62" s="8">
        <v>11</v>
      </c>
      <c r="Q62" s="8">
        <v>2</v>
      </c>
      <c r="R62" s="8">
        <v>12</v>
      </c>
      <c r="S62" s="8">
        <v>77</v>
      </c>
      <c r="T62" s="8">
        <v>7</v>
      </c>
      <c r="U62" s="33">
        <v>0</v>
      </c>
      <c r="V62" s="33">
        <v>4</v>
      </c>
      <c r="W62" s="8">
        <v>1</v>
      </c>
      <c r="X62" s="8">
        <v>10</v>
      </c>
      <c r="Y62" s="10">
        <f t="shared" si="1"/>
        <v>287</v>
      </c>
    </row>
    <row r="63" spans="1:25" x14ac:dyDescent="0.3">
      <c r="A63" s="14">
        <v>62</v>
      </c>
      <c r="B63" s="15">
        <v>12</v>
      </c>
      <c r="C63" s="30">
        <v>291</v>
      </c>
      <c r="D63" s="8" t="s">
        <v>661</v>
      </c>
      <c r="E63" s="8"/>
      <c r="F63" s="31">
        <v>1425</v>
      </c>
      <c r="G63" s="15" t="s">
        <v>73</v>
      </c>
      <c r="H63" s="8" t="s">
        <v>20</v>
      </c>
      <c r="I63" s="32">
        <v>627</v>
      </c>
      <c r="J63" s="8">
        <v>38</v>
      </c>
      <c r="K63" s="8">
        <v>43</v>
      </c>
      <c r="L63" s="8">
        <v>21</v>
      </c>
      <c r="M63" s="8">
        <v>5</v>
      </c>
      <c r="N63" s="8">
        <v>32</v>
      </c>
      <c r="O63" s="8">
        <v>2</v>
      </c>
      <c r="P63" s="8">
        <v>10</v>
      </c>
      <c r="Q63" s="8">
        <v>4</v>
      </c>
      <c r="R63" s="8">
        <v>9</v>
      </c>
      <c r="S63" s="8">
        <v>86</v>
      </c>
      <c r="T63" s="8">
        <v>8</v>
      </c>
      <c r="U63" s="33">
        <v>3</v>
      </c>
      <c r="V63" s="33">
        <v>2</v>
      </c>
      <c r="W63" s="8">
        <v>0</v>
      </c>
      <c r="X63" s="8">
        <v>10</v>
      </c>
      <c r="Y63" s="10">
        <f t="shared" si="1"/>
        <v>273</v>
      </c>
    </row>
    <row r="64" spans="1:25" x14ac:dyDescent="0.3">
      <c r="A64" s="14">
        <v>63</v>
      </c>
      <c r="B64" s="15">
        <v>12</v>
      </c>
      <c r="C64" s="30">
        <v>291</v>
      </c>
      <c r="D64" s="8" t="s">
        <v>661</v>
      </c>
      <c r="E64" s="8"/>
      <c r="F64" s="31">
        <v>1425</v>
      </c>
      <c r="G64" s="15" t="s">
        <v>73</v>
      </c>
      <c r="H64" s="8" t="s">
        <v>22</v>
      </c>
      <c r="I64" s="32">
        <v>626</v>
      </c>
      <c r="J64" s="8">
        <v>35</v>
      </c>
      <c r="K64" s="8">
        <v>37</v>
      </c>
      <c r="L64" s="8">
        <v>19</v>
      </c>
      <c r="M64" s="8">
        <v>8</v>
      </c>
      <c r="N64" s="8">
        <v>46</v>
      </c>
      <c r="O64" s="8">
        <v>4</v>
      </c>
      <c r="P64" s="8">
        <v>10</v>
      </c>
      <c r="Q64" s="8">
        <v>4</v>
      </c>
      <c r="R64" s="8">
        <v>7</v>
      </c>
      <c r="S64" s="8">
        <v>86</v>
      </c>
      <c r="T64" s="8">
        <v>11</v>
      </c>
      <c r="U64" s="33">
        <v>4</v>
      </c>
      <c r="V64" s="33">
        <v>1</v>
      </c>
      <c r="W64" s="8">
        <v>0</v>
      </c>
      <c r="X64" s="8">
        <v>8</v>
      </c>
      <c r="Y64" s="10">
        <f t="shared" si="1"/>
        <v>280</v>
      </c>
    </row>
    <row r="65" spans="1:25" x14ac:dyDescent="0.3">
      <c r="A65" s="14">
        <v>64</v>
      </c>
      <c r="B65" s="15">
        <v>12</v>
      </c>
      <c r="C65" s="30">
        <v>291</v>
      </c>
      <c r="D65" s="8" t="s">
        <v>661</v>
      </c>
      <c r="E65" s="8"/>
      <c r="F65" s="31">
        <v>1425</v>
      </c>
      <c r="G65" s="15" t="s">
        <v>73</v>
      </c>
      <c r="H65" s="8" t="s">
        <v>24</v>
      </c>
      <c r="I65" s="32">
        <v>626</v>
      </c>
      <c r="J65" s="8">
        <v>24</v>
      </c>
      <c r="K65" s="8">
        <v>49</v>
      </c>
      <c r="L65" s="8">
        <v>24</v>
      </c>
      <c r="M65" s="8">
        <v>8</v>
      </c>
      <c r="N65" s="8">
        <v>31</v>
      </c>
      <c r="O65" s="8">
        <v>3</v>
      </c>
      <c r="P65" s="8">
        <v>8</v>
      </c>
      <c r="Q65" s="8">
        <v>1</v>
      </c>
      <c r="R65" s="8">
        <v>11</v>
      </c>
      <c r="S65" s="8">
        <v>80</v>
      </c>
      <c r="T65" s="8">
        <v>9</v>
      </c>
      <c r="U65" s="33">
        <v>4</v>
      </c>
      <c r="V65" s="33">
        <v>4</v>
      </c>
      <c r="W65" s="8">
        <v>1</v>
      </c>
      <c r="X65" s="8">
        <v>5</v>
      </c>
      <c r="Y65" s="10">
        <f t="shared" si="1"/>
        <v>262</v>
      </c>
    </row>
    <row r="66" spans="1:25" x14ac:dyDescent="0.3">
      <c r="A66" s="14">
        <v>66</v>
      </c>
      <c r="B66" s="15">
        <v>12</v>
      </c>
      <c r="C66" s="30">
        <v>308</v>
      </c>
      <c r="D66" s="8" t="s">
        <v>668</v>
      </c>
      <c r="E66" s="8"/>
      <c r="F66" s="31">
        <v>1482</v>
      </c>
      <c r="G66" s="15" t="s">
        <v>73</v>
      </c>
      <c r="H66" s="8" t="s">
        <v>19</v>
      </c>
      <c r="I66" s="32">
        <v>676</v>
      </c>
      <c r="J66" s="8">
        <v>66</v>
      </c>
      <c r="K66" s="8">
        <v>88</v>
      </c>
      <c r="L66" s="8">
        <v>40</v>
      </c>
      <c r="M66" s="8">
        <v>29</v>
      </c>
      <c r="N66" s="8">
        <v>19</v>
      </c>
      <c r="O66" s="8">
        <v>2</v>
      </c>
      <c r="P66" s="8">
        <v>24</v>
      </c>
      <c r="Q66" s="8">
        <v>3</v>
      </c>
      <c r="R66" s="8">
        <v>5</v>
      </c>
      <c r="S66" s="8">
        <v>18</v>
      </c>
      <c r="T66" s="8">
        <v>4</v>
      </c>
      <c r="U66" s="33">
        <v>1</v>
      </c>
      <c r="V66" s="33">
        <v>1</v>
      </c>
      <c r="W66" s="8">
        <v>0</v>
      </c>
      <c r="X66" s="8">
        <v>19</v>
      </c>
      <c r="Y66" s="10">
        <f t="shared" ref="Y66:Y97" si="2">SUM(J66:X66)</f>
        <v>319</v>
      </c>
    </row>
    <row r="67" spans="1:25" x14ac:dyDescent="0.3">
      <c r="A67" s="14">
        <v>65</v>
      </c>
      <c r="B67" s="15">
        <v>12</v>
      </c>
      <c r="C67" s="30">
        <v>308</v>
      </c>
      <c r="D67" s="8" t="s">
        <v>668</v>
      </c>
      <c r="E67" s="8"/>
      <c r="F67" s="31">
        <v>1482</v>
      </c>
      <c r="G67" s="15" t="s">
        <v>73</v>
      </c>
      <c r="H67" s="8" t="s">
        <v>20</v>
      </c>
      <c r="I67" s="32">
        <v>676</v>
      </c>
      <c r="J67" s="8">
        <v>49</v>
      </c>
      <c r="K67" s="8">
        <v>72</v>
      </c>
      <c r="L67" s="8">
        <v>44</v>
      </c>
      <c r="M67" s="8">
        <v>14</v>
      </c>
      <c r="N67" s="8">
        <v>30</v>
      </c>
      <c r="O67" s="8">
        <v>0</v>
      </c>
      <c r="P67" s="8">
        <v>14</v>
      </c>
      <c r="Q67" s="8">
        <v>3</v>
      </c>
      <c r="R67" s="8">
        <v>2</v>
      </c>
      <c r="S67" s="8">
        <v>38</v>
      </c>
      <c r="T67" s="8">
        <v>5</v>
      </c>
      <c r="U67" s="33">
        <v>7</v>
      </c>
      <c r="V67" s="33">
        <v>4</v>
      </c>
      <c r="W67" s="8">
        <v>0</v>
      </c>
      <c r="X67" s="8">
        <v>14</v>
      </c>
      <c r="Y67" s="10">
        <f t="shared" si="2"/>
        <v>296</v>
      </c>
    </row>
    <row r="68" spans="1:25" x14ac:dyDescent="0.3">
      <c r="A68" s="14">
        <v>67</v>
      </c>
      <c r="B68" s="15">
        <v>12</v>
      </c>
      <c r="C68" s="30">
        <v>308</v>
      </c>
      <c r="D68" s="8" t="s">
        <v>668</v>
      </c>
      <c r="E68" s="8"/>
      <c r="F68" s="31">
        <v>1482</v>
      </c>
      <c r="G68" s="15" t="s">
        <v>73</v>
      </c>
      <c r="H68" s="8" t="s">
        <v>22</v>
      </c>
      <c r="I68" s="32">
        <v>675</v>
      </c>
      <c r="J68" s="8">
        <v>65</v>
      </c>
      <c r="K68" s="8">
        <v>58</v>
      </c>
      <c r="L68" s="8">
        <v>29</v>
      </c>
      <c r="M68" s="8">
        <v>13</v>
      </c>
      <c r="N68" s="8">
        <v>30</v>
      </c>
      <c r="O68" s="8">
        <v>4</v>
      </c>
      <c r="P68" s="8">
        <v>23</v>
      </c>
      <c r="Q68" s="8">
        <v>6</v>
      </c>
      <c r="R68" s="8">
        <v>1</v>
      </c>
      <c r="S68" s="8">
        <v>36</v>
      </c>
      <c r="T68" s="8">
        <v>2</v>
      </c>
      <c r="U68" s="33">
        <v>6</v>
      </c>
      <c r="V68" s="33">
        <v>5</v>
      </c>
      <c r="W68" s="8">
        <v>0</v>
      </c>
      <c r="X68" s="8">
        <v>21</v>
      </c>
      <c r="Y68" s="10">
        <f t="shared" si="2"/>
        <v>299</v>
      </c>
    </row>
    <row r="69" spans="1:25" x14ac:dyDescent="0.3">
      <c r="A69" s="14">
        <v>71</v>
      </c>
      <c r="B69" s="15">
        <v>12</v>
      </c>
      <c r="C69" s="30">
        <v>308</v>
      </c>
      <c r="D69" s="8" t="s">
        <v>668</v>
      </c>
      <c r="E69" s="8"/>
      <c r="F69" s="31">
        <v>1483</v>
      </c>
      <c r="G69" s="15" t="s">
        <v>73</v>
      </c>
      <c r="H69" s="8" t="s">
        <v>19</v>
      </c>
      <c r="I69" s="32">
        <v>651</v>
      </c>
      <c r="J69" s="8">
        <v>28</v>
      </c>
      <c r="K69" s="8">
        <v>48</v>
      </c>
      <c r="L69" s="8">
        <v>28</v>
      </c>
      <c r="M69" s="8">
        <v>9</v>
      </c>
      <c r="N69" s="8">
        <v>28</v>
      </c>
      <c r="O69" s="8">
        <v>2</v>
      </c>
      <c r="P69" s="8">
        <v>33</v>
      </c>
      <c r="Q69" s="8">
        <v>10</v>
      </c>
      <c r="R69" s="8">
        <v>7</v>
      </c>
      <c r="S69" s="8">
        <v>50</v>
      </c>
      <c r="T69" s="8">
        <v>2</v>
      </c>
      <c r="U69" s="33">
        <v>9</v>
      </c>
      <c r="V69" s="33">
        <v>1</v>
      </c>
      <c r="W69" s="8">
        <v>0</v>
      </c>
      <c r="X69" s="8">
        <v>12</v>
      </c>
      <c r="Y69" s="10">
        <f t="shared" si="2"/>
        <v>267</v>
      </c>
    </row>
    <row r="70" spans="1:25" x14ac:dyDescent="0.3">
      <c r="A70" s="14">
        <v>69</v>
      </c>
      <c r="B70" s="15">
        <v>12</v>
      </c>
      <c r="C70" s="30">
        <v>308</v>
      </c>
      <c r="D70" s="8" t="s">
        <v>668</v>
      </c>
      <c r="E70" s="8"/>
      <c r="F70" s="31">
        <v>1483</v>
      </c>
      <c r="G70" s="15" t="s">
        <v>73</v>
      </c>
      <c r="H70" s="8" t="s">
        <v>20</v>
      </c>
      <c r="I70" s="32">
        <v>651</v>
      </c>
      <c r="J70" s="8">
        <v>39</v>
      </c>
      <c r="K70" s="8">
        <v>62</v>
      </c>
      <c r="L70" s="8">
        <v>34</v>
      </c>
      <c r="M70" s="8">
        <v>14</v>
      </c>
      <c r="N70" s="8">
        <v>30</v>
      </c>
      <c r="O70" s="8">
        <v>1</v>
      </c>
      <c r="P70" s="8">
        <v>25</v>
      </c>
      <c r="Q70" s="8">
        <v>4</v>
      </c>
      <c r="R70" s="8">
        <v>7</v>
      </c>
      <c r="S70" s="8">
        <v>35</v>
      </c>
      <c r="T70" s="8">
        <v>3</v>
      </c>
      <c r="U70" s="33">
        <v>6</v>
      </c>
      <c r="V70" s="33">
        <v>4</v>
      </c>
      <c r="W70" s="8">
        <v>0</v>
      </c>
      <c r="X70" s="8">
        <v>16</v>
      </c>
      <c r="Y70" s="10">
        <f t="shared" si="2"/>
        <v>280</v>
      </c>
    </row>
    <row r="71" spans="1:25" x14ac:dyDescent="0.3">
      <c r="A71" s="14">
        <v>73</v>
      </c>
      <c r="B71" s="15">
        <v>12</v>
      </c>
      <c r="C71" s="30">
        <v>308</v>
      </c>
      <c r="D71" s="8" t="s">
        <v>668</v>
      </c>
      <c r="E71" s="8"/>
      <c r="F71" s="31">
        <v>1483</v>
      </c>
      <c r="G71" s="15" t="s">
        <v>73</v>
      </c>
      <c r="H71" s="8" t="s">
        <v>22</v>
      </c>
      <c r="I71" s="32">
        <v>650</v>
      </c>
      <c r="J71" s="8">
        <v>52</v>
      </c>
      <c r="K71" s="8">
        <v>48</v>
      </c>
      <c r="L71" s="8">
        <v>19</v>
      </c>
      <c r="M71" s="8">
        <v>9</v>
      </c>
      <c r="N71" s="8">
        <v>36</v>
      </c>
      <c r="O71" s="8">
        <v>2</v>
      </c>
      <c r="P71" s="8">
        <v>18</v>
      </c>
      <c r="Q71" s="8">
        <v>5</v>
      </c>
      <c r="R71" s="8">
        <v>4</v>
      </c>
      <c r="S71" s="8">
        <v>58</v>
      </c>
      <c r="T71" s="8">
        <v>2</v>
      </c>
      <c r="U71" s="33">
        <v>0</v>
      </c>
      <c r="V71" s="33">
        <v>2</v>
      </c>
      <c r="W71" s="8">
        <v>0</v>
      </c>
      <c r="X71" s="8">
        <v>16</v>
      </c>
      <c r="Y71" s="10">
        <f t="shared" si="2"/>
        <v>271</v>
      </c>
    </row>
    <row r="72" spans="1:25" x14ac:dyDescent="0.3">
      <c r="A72" s="14">
        <v>72</v>
      </c>
      <c r="B72" s="15">
        <v>12</v>
      </c>
      <c r="C72" s="30">
        <v>308</v>
      </c>
      <c r="D72" s="8" t="s">
        <v>668</v>
      </c>
      <c r="E72" s="8"/>
      <c r="F72" s="31">
        <v>1483</v>
      </c>
      <c r="G72" s="15" t="s">
        <v>73</v>
      </c>
      <c r="H72" s="8" t="s">
        <v>24</v>
      </c>
      <c r="I72" s="32">
        <v>650</v>
      </c>
      <c r="J72" s="8">
        <v>33</v>
      </c>
      <c r="K72" s="8">
        <v>58</v>
      </c>
      <c r="L72" s="8">
        <v>24</v>
      </c>
      <c r="M72" s="8">
        <v>4</v>
      </c>
      <c r="N72" s="8">
        <v>23</v>
      </c>
      <c r="O72" s="8">
        <v>4</v>
      </c>
      <c r="P72" s="8">
        <v>36</v>
      </c>
      <c r="Q72" s="8">
        <v>4</v>
      </c>
      <c r="R72" s="8">
        <v>3</v>
      </c>
      <c r="S72" s="8">
        <v>52</v>
      </c>
      <c r="T72" s="8">
        <v>1</v>
      </c>
      <c r="U72" s="33">
        <v>6</v>
      </c>
      <c r="V72" s="33">
        <v>4</v>
      </c>
      <c r="W72" s="8">
        <v>0</v>
      </c>
      <c r="X72" s="8">
        <v>5</v>
      </c>
      <c r="Y72" s="10">
        <f t="shared" si="2"/>
        <v>257</v>
      </c>
    </row>
    <row r="73" spans="1:25" x14ac:dyDescent="0.3">
      <c r="A73" s="14">
        <v>68</v>
      </c>
      <c r="B73" s="15">
        <v>12</v>
      </c>
      <c r="C73" s="30">
        <v>308</v>
      </c>
      <c r="D73" s="8" t="s">
        <v>668</v>
      </c>
      <c r="E73" s="8"/>
      <c r="F73" s="31">
        <v>1483</v>
      </c>
      <c r="G73" s="15" t="s">
        <v>73</v>
      </c>
      <c r="H73" s="8" t="s">
        <v>25</v>
      </c>
      <c r="I73" s="32">
        <v>650</v>
      </c>
      <c r="J73" s="8">
        <v>33</v>
      </c>
      <c r="K73" s="8">
        <v>56</v>
      </c>
      <c r="L73" s="8">
        <v>22</v>
      </c>
      <c r="M73" s="8">
        <v>9</v>
      </c>
      <c r="N73" s="8">
        <v>27</v>
      </c>
      <c r="O73" s="8">
        <v>2</v>
      </c>
      <c r="P73" s="8">
        <v>26</v>
      </c>
      <c r="Q73" s="8">
        <v>5</v>
      </c>
      <c r="R73" s="8">
        <v>5</v>
      </c>
      <c r="S73" s="8">
        <v>61</v>
      </c>
      <c r="T73" s="8">
        <v>0</v>
      </c>
      <c r="U73" s="33">
        <v>3</v>
      </c>
      <c r="V73" s="33">
        <v>0</v>
      </c>
      <c r="W73" s="8">
        <v>0</v>
      </c>
      <c r="X73" s="8">
        <v>12</v>
      </c>
      <c r="Y73" s="10">
        <f t="shared" si="2"/>
        <v>261</v>
      </c>
    </row>
    <row r="74" spans="1:25" x14ac:dyDescent="0.3">
      <c r="A74" s="14">
        <v>70</v>
      </c>
      <c r="B74" s="15">
        <v>12</v>
      </c>
      <c r="C74" s="30">
        <v>308</v>
      </c>
      <c r="D74" s="8" t="s">
        <v>668</v>
      </c>
      <c r="E74" s="8"/>
      <c r="F74" s="31">
        <v>1483</v>
      </c>
      <c r="G74" s="15" t="s">
        <v>73</v>
      </c>
      <c r="H74" s="8" t="s">
        <v>26</v>
      </c>
      <c r="I74" s="32">
        <v>650</v>
      </c>
      <c r="J74" s="8">
        <v>38</v>
      </c>
      <c r="K74" s="8">
        <v>63</v>
      </c>
      <c r="L74" s="8">
        <v>28</v>
      </c>
      <c r="M74" s="8">
        <v>12</v>
      </c>
      <c r="N74" s="8">
        <v>44</v>
      </c>
      <c r="O74" s="8">
        <v>5</v>
      </c>
      <c r="P74" s="8">
        <v>21</v>
      </c>
      <c r="Q74" s="8">
        <v>4</v>
      </c>
      <c r="R74" s="8">
        <v>4</v>
      </c>
      <c r="S74" s="8">
        <v>49</v>
      </c>
      <c r="T74" s="8">
        <v>2</v>
      </c>
      <c r="U74" s="33">
        <v>4</v>
      </c>
      <c r="V74" s="33">
        <v>2</v>
      </c>
      <c r="W74" s="8">
        <v>0</v>
      </c>
      <c r="X74" s="8">
        <v>10</v>
      </c>
      <c r="Y74" s="10">
        <f t="shared" si="2"/>
        <v>286</v>
      </c>
    </row>
    <row r="75" spans="1:25" x14ac:dyDescent="0.3">
      <c r="A75" s="14">
        <v>74</v>
      </c>
      <c r="B75" s="15">
        <v>12</v>
      </c>
      <c r="C75" s="30">
        <v>347</v>
      </c>
      <c r="D75" s="8" t="s">
        <v>664</v>
      </c>
      <c r="E75" s="8"/>
      <c r="F75" s="31">
        <v>1627</v>
      </c>
      <c r="G75" s="15" t="s">
        <v>73</v>
      </c>
      <c r="H75" s="8" t="s">
        <v>19</v>
      </c>
      <c r="I75" s="32">
        <v>728</v>
      </c>
      <c r="J75" s="8">
        <v>63</v>
      </c>
      <c r="K75" s="8">
        <v>64</v>
      </c>
      <c r="L75" s="8">
        <v>31</v>
      </c>
      <c r="M75" s="8">
        <v>17</v>
      </c>
      <c r="N75" s="8">
        <v>43</v>
      </c>
      <c r="O75" s="8">
        <v>7</v>
      </c>
      <c r="P75" s="8">
        <v>10</v>
      </c>
      <c r="Q75" s="8">
        <v>20</v>
      </c>
      <c r="R75" s="8">
        <v>9</v>
      </c>
      <c r="S75" s="8">
        <v>90</v>
      </c>
      <c r="T75" s="8">
        <v>5</v>
      </c>
      <c r="U75" s="33">
        <v>3</v>
      </c>
      <c r="V75" s="33">
        <v>1</v>
      </c>
      <c r="W75" s="8">
        <v>2</v>
      </c>
      <c r="X75" s="8">
        <v>20</v>
      </c>
      <c r="Y75" s="10">
        <f t="shared" si="2"/>
        <v>385</v>
      </c>
    </row>
    <row r="76" spans="1:25" x14ac:dyDescent="0.3">
      <c r="A76" s="14">
        <v>75</v>
      </c>
      <c r="B76" s="15">
        <v>12</v>
      </c>
      <c r="C76" s="30">
        <v>347</v>
      </c>
      <c r="D76" s="8" t="s">
        <v>664</v>
      </c>
      <c r="E76" s="8"/>
      <c r="F76" s="31">
        <v>1627</v>
      </c>
      <c r="G76" s="15" t="s">
        <v>73</v>
      </c>
      <c r="H76" s="8" t="s">
        <v>20</v>
      </c>
      <c r="I76" s="32">
        <v>728</v>
      </c>
      <c r="J76" s="8">
        <v>46</v>
      </c>
      <c r="K76" s="8">
        <v>70</v>
      </c>
      <c r="L76" s="8">
        <v>25</v>
      </c>
      <c r="M76" s="8">
        <v>11</v>
      </c>
      <c r="N76" s="8">
        <v>35</v>
      </c>
      <c r="O76" s="8">
        <v>8</v>
      </c>
      <c r="P76" s="8">
        <v>15</v>
      </c>
      <c r="Q76" s="8">
        <v>23</v>
      </c>
      <c r="R76" s="8">
        <v>8</v>
      </c>
      <c r="S76" s="8">
        <v>96</v>
      </c>
      <c r="T76" s="8">
        <v>13</v>
      </c>
      <c r="U76" s="33">
        <v>4</v>
      </c>
      <c r="V76" s="33">
        <v>3</v>
      </c>
      <c r="W76" s="8">
        <v>0</v>
      </c>
      <c r="X76" s="8">
        <v>12</v>
      </c>
      <c r="Y76" s="10">
        <f t="shared" si="2"/>
        <v>369</v>
      </c>
    </row>
    <row r="77" spans="1:25" x14ac:dyDescent="0.3">
      <c r="A77" s="14">
        <v>76</v>
      </c>
      <c r="B77" s="15">
        <v>12</v>
      </c>
      <c r="C77" s="30">
        <v>347</v>
      </c>
      <c r="D77" s="8" t="s">
        <v>664</v>
      </c>
      <c r="E77" s="8"/>
      <c r="F77" s="31">
        <v>1627</v>
      </c>
      <c r="G77" s="15" t="s">
        <v>73</v>
      </c>
      <c r="H77" s="8" t="s">
        <v>22</v>
      </c>
      <c r="I77" s="32">
        <v>727</v>
      </c>
      <c r="J77" s="8">
        <v>48</v>
      </c>
      <c r="K77" s="8">
        <v>60</v>
      </c>
      <c r="L77" s="8">
        <v>30</v>
      </c>
      <c r="M77" s="8">
        <v>11</v>
      </c>
      <c r="N77" s="8">
        <v>37</v>
      </c>
      <c r="O77" s="8">
        <v>4</v>
      </c>
      <c r="P77" s="8">
        <v>5</v>
      </c>
      <c r="Q77" s="8">
        <v>26</v>
      </c>
      <c r="R77" s="8">
        <v>3</v>
      </c>
      <c r="S77" s="8">
        <v>97</v>
      </c>
      <c r="T77" s="8">
        <v>9</v>
      </c>
      <c r="U77" s="33">
        <v>9</v>
      </c>
      <c r="V77" s="33">
        <v>8</v>
      </c>
      <c r="W77" s="8">
        <v>3</v>
      </c>
      <c r="X77" s="8">
        <v>21</v>
      </c>
      <c r="Y77" s="10">
        <f t="shared" si="2"/>
        <v>371</v>
      </c>
    </row>
    <row r="78" spans="1:25" x14ac:dyDescent="0.3">
      <c r="A78" s="14">
        <v>77</v>
      </c>
      <c r="B78" s="15">
        <v>12</v>
      </c>
      <c r="C78" s="30">
        <v>347</v>
      </c>
      <c r="D78" s="8" t="s">
        <v>664</v>
      </c>
      <c r="E78" s="8"/>
      <c r="F78" s="31">
        <v>1627</v>
      </c>
      <c r="G78" s="15" t="s">
        <v>73</v>
      </c>
      <c r="H78" s="8" t="s">
        <v>24</v>
      </c>
      <c r="I78" s="32">
        <v>727</v>
      </c>
      <c r="J78" s="8">
        <v>52</v>
      </c>
      <c r="K78" s="8">
        <v>75</v>
      </c>
      <c r="L78" s="8">
        <v>22</v>
      </c>
      <c r="M78" s="8">
        <v>15</v>
      </c>
      <c r="N78" s="8">
        <v>37</v>
      </c>
      <c r="O78" s="8">
        <v>5</v>
      </c>
      <c r="P78" s="8">
        <v>7</v>
      </c>
      <c r="Q78" s="8">
        <v>30</v>
      </c>
      <c r="R78" s="8">
        <v>7</v>
      </c>
      <c r="S78" s="8">
        <v>86</v>
      </c>
      <c r="T78" s="8">
        <v>9</v>
      </c>
      <c r="U78" s="33">
        <v>3</v>
      </c>
      <c r="V78" s="33">
        <v>6</v>
      </c>
      <c r="W78" s="8">
        <v>0</v>
      </c>
      <c r="X78" s="8">
        <v>19</v>
      </c>
      <c r="Y78" s="10">
        <f t="shared" si="2"/>
        <v>373</v>
      </c>
    </row>
    <row r="79" spans="1:25" x14ac:dyDescent="0.3">
      <c r="A79" s="14">
        <v>78</v>
      </c>
      <c r="B79" s="15">
        <v>12</v>
      </c>
      <c r="C79" s="30">
        <v>347</v>
      </c>
      <c r="D79" s="8" t="s">
        <v>664</v>
      </c>
      <c r="E79" s="8"/>
      <c r="F79" s="31">
        <v>1627</v>
      </c>
      <c r="G79" s="15" t="s">
        <v>73</v>
      </c>
      <c r="H79" s="8" t="s">
        <v>25</v>
      </c>
      <c r="I79" s="32">
        <v>727</v>
      </c>
      <c r="J79" s="8">
        <v>54</v>
      </c>
      <c r="K79" s="8">
        <v>79</v>
      </c>
      <c r="L79" s="8">
        <v>22</v>
      </c>
      <c r="M79" s="8">
        <v>15</v>
      </c>
      <c r="N79" s="8">
        <v>50</v>
      </c>
      <c r="O79" s="8">
        <v>10</v>
      </c>
      <c r="P79" s="8">
        <v>12</v>
      </c>
      <c r="Q79" s="8">
        <v>39</v>
      </c>
      <c r="R79" s="8">
        <v>1</v>
      </c>
      <c r="S79" s="8">
        <v>93</v>
      </c>
      <c r="T79" s="8">
        <v>5</v>
      </c>
      <c r="U79" s="33">
        <v>8</v>
      </c>
      <c r="V79" s="33">
        <v>5</v>
      </c>
      <c r="W79" s="8">
        <v>1</v>
      </c>
      <c r="X79" s="8">
        <v>24</v>
      </c>
      <c r="Y79" s="10">
        <f t="shared" si="2"/>
        <v>418</v>
      </c>
    </row>
    <row r="80" spans="1:25" x14ac:dyDescent="0.3">
      <c r="A80" s="14">
        <v>80</v>
      </c>
      <c r="B80" s="15">
        <v>12</v>
      </c>
      <c r="C80" s="30">
        <v>347</v>
      </c>
      <c r="D80" s="8" t="s">
        <v>664</v>
      </c>
      <c r="E80" s="8"/>
      <c r="F80" s="31">
        <v>1628</v>
      </c>
      <c r="G80" s="15" t="s">
        <v>73</v>
      </c>
      <c r="H80" s="8" t="s">
        <v>19</v>
      </c>
      <c r="I80" s="32">
        <v>701</v>
      </c>
      <c r="J80" s="8">
        <v>54</v>
      </c>
      <c r="K80" s="8">
        <v>83</v>
      </c>
      <c r="L80" s="8">
        <v>31</v>
      </c>
      <c r="M80" s="8">
        <v>15</v>
      </c>
      <c r="N80" s="8">
        <v>36</v>
      </c>
      <c r="O80" s="8">
        <v>6</v>
      </c>
      <c r="P80" s="8">
        <v>10</v>
      </c>
      <c r="Q80" s="8">
        <v>9</v>
      </c>
      <c r="R80" s="8">
        <v>1</v>
      </c>
      <c r="S80" s="8">
        <v>135</v>
      </c>
      <c r="T80" s="8">
        <v>7</v>
      </c>
      <c r="U80" s="33">
        <v>3</v>
      </c>
      <c r="V80" s="33">
        <v>3</v>
      </c>
      <c r="W80" s="8">
        <v>0</v>
      </c>
      <c r="X80" s="8">
        <v>16</v>
      </c>
      <c r="Y80" s="10">
        <f t="shared" si="2"/>
        <v>409</v>
      </c>
    </row>
    <row r="81" spans="1:25" x14ac:dyDescent="0.3">
      <c r="A81" s="14">
        <v>79</v>
      </c>
      <c r="B81" s="15">
        <v>12</v>
      </c>
      <c r="C81" s="30">
        <v>347</v>
      </c>
      <c r="D81" s="8" t="s">
        <v>664</v>
      </c>
      <c r="E81" s="8"/>
      <c r="F81" s="31">
        <v>1628</v>
      </c>
      <c r="G81" s="15" t="s">
        <v>73</v>
      </c>
      <c r="H81" s="8" t="s">
        <v>20</v>
      </c>
      <c r="I81" s="32">
        <v>701</v>
      </c>
      <c r="J81" s="8">
        <v>51</v>
      </c>
      <c r="K81" s="8">
        <v>89</v>
      </c>
      <c r="L81" s="8">
        <v>28</v>
      </c>
      <c r="M81" s="8">
        <v>11</v>
      </c>
      <c r="N81" s="8">
        <v>25</v>
      </c>
      <c r="O81" s="8">
        <v>11</v>
      </c>
      <c r="P81" s="8">
        <v>9</v>
      </c>
      <c r="Q81" s="8">
        <v>10</v>
      </c>
      <c r="R81" s="8">
        <v>11</v>
      </c>
      <c r="S81" s="8">
        <v>125</v>
      </c>
      <c r="T81" s="8">
        <v>23</v>
      </c>
      <c r="U81" s="33">
        <v>5</v>
      </c>
      <c r="V81" s="33">
        <v>2</v>
      </c>
      <c r="W81" s="8">
        <v>0</v>
      </c>
      <c r="X81" s="8">
        <v>25</v>
      </c>
      <c r="Y81" s="10">
        <f t="shared" si="2"/>
        <v>425</v>
      </c>
    </row>
    <row r="82" spans="1:25" x14ac:dyDescent="0.3">
      <c r="A82" s="14">
        <v>81</v>
      </c>
      <c r="B82" s="15">
        <v>12</v>
      </c>
      <c r="C82" s="30">
        <v>347</v>
      </c>
      <c r="D82" s="8" t="s">
        <v>664</v>
      </c>
      <c r="E82" s="8"/>
      <c r="F82" s="31">
        <v>1629</v>
      </c>
      <c r="G82" s="15" t="s">
        <v>73</v>
      </c>
      <c r="H82" s="8" t="s">
        <v>19</v>
      </c>
      <c r="I82" s="32">
        <v>406</v>
      </c>
      <c r="J82" s="8">
        <v>43</v>
      </c>
      <c r="K82" s="8">
        <v>57</v>
      </c>
      <c r="L82" s="8">
        <v>15</v>
      </c>
      <c r="M82" s="8">
        <v>5</v>
      </c>
      <c r="N82" s="8">
        <v>6</v>
      </c>
      <c r="O82" s="8">
        <v>9</v>
      </c>
      <c r="P82" s="8">
        <v>8</v>
      </c>
      <c r="Q82" s="8">
        <v>6</v>
      </c>
      <c r="R82" s="8">
        <v>5</v>
      </c>
      <c r="S82" s="8">
        <v>74</v>
      </c>
      <c r="T82" s="8">
        <v>3</v>
      </c>
      <c r="U82" s="33">
        <v>3</v>
      </c>
      <c r="V82" s="33">
        <v>1</v>
      </c>
      <c r="W82" s="8">
        <v>1</v>
      </c>
      <c r="X82" s="8">
        <v>10</v>
      </c>
      <c r="Y82" s="10">
        <f t="shared" si="2"/>
        <v>246</v>
      </c>
    </row>
    <row r="83" spans="1:25" x14ac:dyDescent="0.3">
      <c r="A83" s="14">
        <v>82</v>
      </c>
      <c r="B83" s="15">
        <v>12</v>
      </c>
      <c r="C83" s="30">
        <v>347</v>
      </c>
      <c r="D83" s="8" t="s">
        <v>664</v>
      </c>
      <c r="E83" s="8"/>
      <c r="F83" s="31">
        <v>1629</v>
      </c>
      <c r="G83" s="15" t="s">
        <v>73</v>
      </c>
      <c r="H83" s="8" t="s">
        <v>20</v>
      </c>
      <c r="I83" s="32">
        <v>405</v>
      </c>
      <c r="J83" s="8">
        <v>42</v>
      </c>
      <c r="K83" s="8">
        <v>51</v>
      </c>
      <c r="L83" s="8">
        <v>13</v>
      </c>
      <c r="M83" s="8">
        <v>3</v>
      </c>
      <c r="N83" s="8">
        <v>17</v>
      </c>
      <c r="O83" s="8">
        <v>6</v>
      </c>
      <c r="P83" s="8">
        <v>4</v>
      </c>
      <c r="Q83" s="8">
        <v>7</v>
      </c>
      <c r="R83" s="8">
        <v>2</v>
      </c>
      <c r="S83" s="8">
        <v>65</v>
      </c>
      <c r="T83" s="8">
        <v>6</v>
      </c>
      <c r="U83" s="33">
        <v>3</v>
      </c>
      <c r="V83" s="33">
        <v>2</v>
      </c>
      <c r="W83" s="8">
        <v>2</v>
      </c>
      <c r="X83" s="8">
        <v>18</v>
      </c>
      <c r="Y83" s="10">
        <f t="shared" si="2"/>
        <v>241</v>
      </c>
    </row>
    <row r="84" spans="1:25" x14ac:dyDescent="0.3">
      <c r="A84" s="14">
        <v>83</v>
      </c>
      <c r="B84" s="15">
        <v>12</v>
      </c>
      <c r="C84" s="30">
        <v>347</v>
      </c>
      <c r="D84" s="8" t="s">
        <v>664</v>
      </c>
      <c r="E84" s="8"/>
      <c r="F84" s="31">
        <v>1630</v>
      </c>
      <c r="G84" s="15" t="s">
        <v>73</v>
      </c>
      <c r="H84" s="8" t="s">
        <v>19</v>
      </c>
      <c r="I84" s="32">
        <v>582</v>
      </c>
      <c r="J84" s="8">
        <v>43</v>
      </c>
      <c r="K84" s="8">
        <v>65</v>
      </c>
      <c r="L84" s="8">
        <v>33</v>
      </c>
      <c r="M84" s="8">
        <v>7</v>
      </c>
      <c r="N84" s="8">
        <v>28</v>
      </c>
      <c r="O84" s="8">
        <v>11</v>
      </c>
      <c r="P84" s="8">
        <v>11</v>
      </c>
      <c r="Q84" s="8">
        <v>7</v>
      </c>
      <c r="R84" s="8">
        <v>8</v>
      </c>
      <c r="S84" s="8">
        <v>133</v>
      </c>
      <c r="T84" s="8">
        <v>7</v>
      </c>
      <c r="U84" s="33">
        <v>3</v>
      </c>
      <c r="V84" s="33">
        <v>0</v>
      </c>
      <c r="W84" s="8">
        <v>1</v>
      </c>
      <c r="X84" s="8">
        <v>10</v>
      </c>
      <c r="Y84" s="10">
        <f t="shared" si="2"/>
        <v>367</v>
      </c>
    </row>
    <row r="85" spans="1:25" x14ac:dyDescent="0.3">
      <c r="A85" s="14">
        <v>84</v>
      </c>
      <c r="B85" s="15">
        <v>12</v>
      </c>
      <c r="C85" s="30">
        <v>347</v>
      </c>
      <c r="D85" s="8" t="s">
        <v>664</v>
      </c>
      <c r="E85" s="8"/>
      <c r="F85" s="31">
        <v>1630</v>
      </c>
      <c r="G85" s="15" t="s">
        <v>73</v>
      </c>
      <c r="H85" s="8" t="s">
        <v>20</v>
      </c>
      <c r="I85" s="32">
        <v>582</v>
      </c>
      <c r="J85" s="8">
        <v>36</v>
      </c>
      <c r="K85" s="8">
        <v>64</v>
      </c>
      <c r="L85" s="8">
        <v>40</v>
      </c>
      <c r="M85" s="8">
        <v>7</v>
      </c>
      <c r="N85" s="8">
        <v>35</v>
      </c>
      <c r="O85" s="8">
        <v>11</v>
      </c>
      <c r="P85" s="8">
        <v>9</v>
      </c>
      <c r="Q85" s="8">
        <v>4</v>
      </c>
      <c r="R85" s="8">
        <v>5</v>
      </c>
      <c r="S85" s="8">
        <v>125</v>
      </c>
      <c r="T85" s="8">
        <v>15</v>
      </c>
      <c r="U85" s="33">
        <v>4</v>
      </c>
      <c r="V85" s="33">
        <v>1</v>
      </c>
      <c r="W85" s="8">
        <v>0</v>
      </c>
      <c r="X85" s="8">
        <v>15</v>
      </c>
      <c r="Y85" s="10">
        <f t="shared" si="2"/>
        <v>371</v>
      </c>
    </row>
    <row r="86" spans="1:25" x14ac:dyDescent="0.3">
      <c r="A86" s="14">
        <v>85</v>
      </c>
      <c r="B86" s="15">
        <v>12</v>
      </c>
      <c r="C86" s="30">
        <v>347</v>
      </c>
      <c r="D86" s="8" t="s">
        <v>664</v>
      </c>
      <c r="E86" s="8"/>
      <c r="F86" s="31">
        <v>1631</v>
      </c>
      <c r="G86" s="15" t="s">
        <v>73</v>
      </c>
      <c r="H86" s="8" t="s">
        <v>19</v>
      </c>
      <c r="I86" s="32">
        <v>558</v>
      </c>
      <c r="J86" s="8">
        <v>49</v>
      </c>
      <c r="K86" s="8">
        <v>49</v>
      </c>
      <c r="L86" s="8">
        <v>23</v>
      </c>
      <c r="M86" s="8">
        <v>8</v>
      </c>
      <c r="N86" s="8">
        <v>22</v>
      </c>
      <c r="O86" s="8">
        <v>6</v>
      </c>
      <c r="P86" s="8">
        <v>14</v>
      </c>
      <c r="Q86" s="8">
        <v>9</v>
      </c>
      <c r="R86" s="8">
        <v>21</v>
      </c>
      <c r="S86" s="8">
        <v>82</v>
      </c>
      <c r="T86" s="8">
        <v>13</v>
      </c>
      <c r="U86" s="33">
        <v>5</v>
      </c>
      <c r="V86" s="33">
        <v>2</v>
      </c>
      <c r="W86" s="8">
        <v>0</v>
      </c>
      <c r="X86" s="8">
        <v>21</v>
      </c>
      <c r="Y86" s="10">
        <f t="shared" si="2"/>
        <v>324</v>
      </c>
    </row>
    <row r="87" spans="1:25" x14ac:dyDescent="0.3">
      <c r="A87" s="14">
        <v>86</v>
      </c>
      <c r="B87" s="15">
        <v>12</v>
      </c>
      <c r="C87" s="30">
        <v>347</v>
      </c>
      <c r="D87" s="8" t="s">
        <v>664</v>
      </c>
      <c r="E87" s="8"/>
      <c r="F87" s="31">
        <v>1631</v>
      </c>
      <c r="G87" s="15" t="s">
        <v>73</v>
      </c>
      <c r="H87" s="8" t="s">
        <v>20</v>
      </c>
      <c r="I87" s="32">
        <v>558</v>
      </c>
      <c r="J87" s="8">
        <v>52</v>
      </c>
      <c r="K87" s="8">
        <v>51</v>
      </c>
      <c r="L87" s="8">
        <v>21</v>
      </c>
      <c r="M87" s="8">
        <v>11</v>
      </c>
      <c r="N87" s="8">
        <v>24</v>
      </c>
      <c r="O87" s="8">
        <v>4</v>
      </c>
      <c r="P87" s="8">
        <v>11</v>
      </c>
      <c r="Q87" s="8">
        <v>7</v>
      </c>
      <c r="R87" s="8">
        <v>10</v>
      </c>
      <c r="S87" s="8">
        <v>73</v>
      </c>
      <c r="T87" s="8">
        <v>15</v>
      </c>
      <c r="U87" s="33">
        <v>2</v>
      </c>
      <c r="V87" s="33">
        <v>0</v>
      </c>
      <c r="W87" s="8">
        <v>0</v>
      </c>
      <c r="X87" s="8">
        <v>16</v>
      </c>
      <c r="Y87" s="10">
        <f t="shared" si="2"/>
        <v>297</v>
      </c>
    </row>
    <row r="88" spans="1:25" x14ac:dyDescent="0.3">
      <c r="A88" s="14">
        <v>88</v>
      </c>
      <c r="B88" s="15">
        <v>12</v>
      </c>
      <c r="C88" s="30">
        <v>347</v>
      </c>
      <c r="D88" s="8" t="s">
        <v>664</v>
      </c>
      <c r="E88" s="8"/>
      <c r="F88" s="31">
        <v>1632</v>
      </c>
      <c r="G88" s="15" t="s">
        <v>73</v>
      </c>
      <c r="H88" s="8" t="s">
        <v>19</v>
      </c>
      <c r="I88" s="32">
        <v>604</v>
      </c>
      <c r="J88" s="8">
        <v>49</v>
      </c>
      <c r="K88" s="8">
        <v>57</v>
      </c>
      <c r="L88" s="8">
        <v>25</v>
      </c>
      <c r="M88" s="8">
        <v>4</v>
      </c>
      <c r="N88" s="8">
        <v>27</v>
      </c>
      <c r="O88" s="8">
        <v>5</v>
      </c>
      <c r="P88" s="8">
        <v>9</v>
      </c>
      <c r="Q88" s="8">
        <v>6</v>
      </c>
      <c r="R88" s="8">
        <v>11</v>
      </c>
      <c r="S88" s="8">
        <v>96</v>
      </c>
      <c r="T88" s="8">
        <v>13</v>
      </c>
      <c r="U88" s="33">
        <v>5</v>
      </c>
      <c r="V88" s="33">
        <v>3</v>
      </c>
      <c r="W88" s="8">
        <v>3</v>
      </c>
      <c r="X88" s="8">
        <v>15</v>
      </c>
      <c r="Y88" s="10">
        <f t="shared" si="2"/>
        <v>328</v>
      </c>
    </row>
    <row r="89" spans="1:25" x14ac:dyDescent="0.3">
      <c r="A89" s="14">
        <v>87</v>
      </c>
      <c r="B89" s="15">
        <v>12</v>
      </c>
      <c r="C89" s="30">
        <v>347</v>
      </c>
      <c r="D89" s="8" t="s">
        <v>664</v>
      </c>
      <c r="E89" s="8"/>
      <c r="F89" s="31">
        <v>1632</v>
      </c>
      <c r="G89" s="15" t="s">
        <v>73</v>
      </c>
      <c r="H89" s="8" t="s">
        <v>20</v>
      </c>
      <c r="I89" s="32">
        <v>604</v>
      </c>
      <c r="J89" s="8">
        <v>44</v>
      </c>
      <c r="K89" s="8">
        <v>75</v>
      </c>
      <c r="L89" s="8">
        <v>24</v>
      </c>
      <c r="M89" s="8">
        <v>7</v>
      </c>
      <c r="N89" s="8">
        <v>27</v>
      </c>
      <c r="O89" s="8">
        <v>6</v>
      </c>
      <c r="P89" s="8">
        <v>9</v>
      </c>
      <c r="Q89" s="8">
        <v>6</v>
      </c>
      <c r="R89" s="8">
        <v>6</v>
      </c>
      <c r="S89" s="8">
        <v>76</v>
      </c>
      <c r="T89" s="8">
        <v>16</v>
      </c>
      <c r="U89" s="33">
        <v>3</v>
      </c>
      <c r="V89" s="33">
        <v>0</v>
      </c>
      <c r="W89" s="8">
        <v>2</v>
      </c>
      <c r="X89" s="8">
        <v>13</v>
      </c>
      <c r="Y89" s="10">
        <f t="shared" si="2"/>
        <v>314</v>
      </c>
    </row>
    <row r="90" spans="1:25" x14ac:dyDescent="0.3">
      <c r="A90" s="14">
        <v>89</v>
      </c>
      <c r="B90" s="15">
        <v>12</v>
      </c>
      <c r="C90" s="30">
        <v>347</v>
      </c>
      <c r="D90" s="8" t="s">
        <v>664</v>
      </c>
      <c r="E90" s="8"/>
      <c r="F90" s="31">
        <v>1633</v>
      </c>
      <c r="G90" s="15" t="s">
        <v>73</v>
      </c>
      <c r="H90" s="8" t="s">
        <v>19</v>
      </c>
      <c r="I90" s="32">
        <v>708</v>
      </c>
      <c r="J90" s="8">
        <v>35</v>
      </c>
      <c r="K90" s="8">
        <v>51</v>
      </c>
      <c r="L90" s="8">
        <v>15</v>
      </c>
      <c r="M90" s="8">
        <v>9</v>
      </c>
      <c r="N90" s="8">
        <v>30</v>
      </c>
      <c r="O90" s="8">
        <v>6</v>
      </c>
      <c r="P90" s="8">
        <v>13</v>
      </c>
      <c r="Q90" s="8">
        <v>8</v>
      </c>
      <c r="R90" s="8">
        <v>33</v>
      </c>
      <c r="S90" s="8">
        <v>67</v>
      </c>
      <c r="T90" s="8">
        <v>17</v>
      </c>
      <c r="U90" s="33">
        <v>3</v>
      </c>
      <c r="V90" s="33">
        <v>6</v>
      </c>
      <c r="W90" s="8">
        <v>1</v>
      </c>
      <c r="X90" s="8">
        <v>10</v>
      </c>
      <c r="Y90" s="10">
        <f t="shared" si="2"/>
        <v>304</v>
      </c>
    </row>
    <row r="91" spans="1:25" x14ac:dyDescent="0.3">
      <c r="A91" s="14">
        <v>92</v>
      </c>
      <c r="B91" s="15">
        <v>12</v>
      </c>
      <c r="C91" s="30">
        <v>347</v>
      </c>
      <c r="D91" s="8" t="s">
        <v>664</v>
      </c>
      <c r="E91" s="8"/>
      <c r="F91" s="31">
        <v>1633</v>
      </c>
      <c r="G91" s="15" t="s">
        <v>73</v>
      </c>
      <c r="H91" s="8" t="s">
        <v>20</v>
      </c>
      <c r="I91" s="32">
        <v>708</v>
      </c>
      <c r="J91" s="8">
        <v>27</v>
      </c>
      <c r="K91" s="8">
        <v>65</v>
      </c>
      <c r="L91" s="8">
        <v>24</v>
      </c>
      <c r="M91" s="8">
        <v>6</v>
      </c>
      <c r="N91" s="8">
        <v>30</v>
      </c>
      <c r="O91" s="8">
        <v>11</v>
      </c>
      <c r="P91" s="8">
        <v>15</v>
      </c>
      <c r="Q91" s="8">
        <v>10</v>
      </c>
      <c r="R91" s="8">
        <v>46</v>
      </c>
      <c r="S91" s="8">
        <v>96</v>
      </c>
      <c r="T91" s="8">
        <v>16</v>
      </c>
      <c r="U91" s="33">
        <v>3</v>
      </c>
      <c r="V91" s="33">
        <v>3</v>
      </c>
      <c r="W91" s="8">
        <v>0</v>
      </c>
      <c r="X91" s="8">
        <v>17</v>
      </c>
      <c r="Y91" s="10">
        <f t="shared" si="2"/>
        <v>369</v>
      </c>
    </row>
    <row r="92" spans="1:25" x14ac:dyDescent="0.3">
      <c r="A92" s="14">
        <v>90</v>
      </c>
      <c r="B92" s="15">
        <v>12</v>
      </c>
      <c r="C92" s="30">
        <v>347</v>
      </c>
      <c r="D92" s="8" t="s">
        <v>664</v>
      </c>
      <c r="E92" s="8"/>
      <c r="F92" s="31">
        <v>1633</v>
      </c>
      <c r="G92" s="15" t="s">
        <v>73</v>
      </c>
      <c r="H92" s="8" t="s">
        <v>22</v>
      </c>
      <c r="I92" s="32">
        <v>708</v>
      </c>
      <c r="J92" s="8">
        <v>37</v>
      </c>
      <c r="K92" s="8">
        <v>57</v>
      </c>
      <c r="L92" s="8">
        <v>22</v>
      </c>
      <c r="M92" s="8">
        <v>7</v>
      </c>
      <c r="N92" s="8">
        <v>30</v>
      </c>
      <c r="O92" s="8">
        <v>8</v>
      </c>
      <c r="P92" s="8">
        <v>10</v>
      </c>
      <c r="Q92" s="8">
        <v>8</v>
      </c>
      <c r="R92" s="8">
        <v>35</v>
      </c>
      <c r="S92" s="8">
        <v>92</v>
      </c>
      <c r="T92" s="8">
        <v>15</v>
      </c>
      <c r="U92" s="33">
        <v>3</v>
      </c>
      <c r="V92" s="33">
        <v>0</v>
      </c>
      <c r="W92" s="8">
        <v>0</v>
      </c>
      <c r="X92" s="8">
        <v>22</v>
      </c>
      <c r="Y92" s="10">
        <f t="shared" si="2"/>
        <v>346</v>
      </c>
    </row>
    <row r="93" spans="1:25" x14ac:dyDescent="0.3">
      <c r="A93" s="14">
        <v>91</v>
      </c>
      <c r="B93" s="15">
        <v>12</v>
      </c>
      <c r="C93" s="30">
        <v>347</v>
      </c>
      <c r="D93" s="8" t="s">
        <v>664</v>
      </c>
      <c r="E93" s="8"/>
      <c r="F93" s="31">
        <v>1633</v>
      </c>
      <c r="G93" s="15" t="s">
        <v>73</v>
      </c>
      <c r="H93" s="8" t="s">
        <v>24</v>
      </c>
      <c r="I93" s="32">
        <v>707</v>
      </c>
      <c r="J93" s="8">
        <v>36</v>
      </c>
      <c r="K93" s="8">
        <v>67</v>
      </c>
      <c r="L93" s="8">
        <v>20</v>
      </c>
      <c r="M93" s="8">
        <v>6</v>
      </c>
      <c r="N93" s="8">
        <v>25</v>
      </c>
      <c r="O93" s="8">
        <v>6</v>
      </c>
      <c r="P93" s="8">
        <v>10</v>
      </c>
      <c r="Q93" s="8">
        <v>12</v>
      </c>
      <c r="R93" s="8">
        <v>36</v>
      </c>
      <c r="S93" s="8">
        <v>93</v>
      </c>
      <c r="T93" s="8">
        <v>11</v>
      </c>
      <c r="U93" s="33">
        <v>6</v>
      </c>
      <c r="V93" s="33">
        <v>0</v>
      </c>
      <c r="W93" s="8">
        <v>0</v>
      </c>
      <c r="X93" s="8">
        <v>11</v>
      </c>
      <c r="Y93" s="10">
        <f t="shared" si="2"/>
        <v>339</v>
      </c>
    </row>
    <row r="94" spans="1:25" x14ac:dyDescent="0.3">
      <c r="A94" s="14">
        <v>93</v>
      </c>
      <c r="B94" s="15">
        <v>12</v>
      </c>
      <c r="C94" s="30">
        <v>376</v>
      </c>
      <c r="D94" s="8" t="s">
        <v>665</v>
      </c>
      <c r="E94" s="8"/>
      <c r="F94" s="31">
        <v>1686</v>
      </c>
      <c r="G94" s="15" t="s">
        <v>73</v>
      </c>
      <c r="H94" s="8" t="s">
        <v>19</v>
      </c>
      <c r="I94" s="32">
        <v>706</v>
      </c>
      <c r="J94" s="8">
        <v>42</v>
      </c>
      <c r="K94" s="8">
        <v>63</v>
      </c>
      <c r="L94" s="8">
        <v>15</v>
      </c>
      <c r="M94" s="8">
        <v>20</v>
      </c>
      <c r="N94" s="8">
        <v>26</v>
      </c>
      <c r="O94" s="8">
        <v>75</v>
      </c>
      <c r="P94" s="8">
        <v>81</v>
      </c>
      <c r="Q94" s="8">
        <v>10</v>
      </c>
      <c r="R94" s="8">
        <v>8</v>
      </c>
      <c r="S94" s="8">
        <v>84</v>
      </c>
      <c r="T94" s="8">
        <v>13</v>
      </c>
      <c r="U94" s="33">
        <v>1</v>
      </c>
      <c r="V94" s="33">
        <v>1</v>
      </c>
      <c r="W94" s="8">
        <v>0</v>
      </c>
      <c r="X94" s="8">
        <v>22</v>
      </c>
      <c r="Y94" s="10">
        <f t="shared" si="2"/>
        <v>461</v>
      </c>
    </row>
    <row r="95" spans="1:25" x14ac:dyDescent="0.3">
      <c r="A95" s="14">
        <v>96</v>
      </c>
      <c r="B95" s="15">
        <v>12</v>
      </c>
      <c r="C95" s="30">
        <v>376</v>
      </c>
      <c r="D95" s="8" t="s">
        <v>665</v>
      </c>
      <c r="E95" s="8"/>
      <c r="F95" s="31">
        <v>1686</v>
      </c>
      <c r="G95" s="15" t="s">
        <v>73</v>
      </c>
      <c r="H95" s="8" t="s">
        <v>20</v>
      </c>
      <c r="I95" s="32">
        <v>706</v>
      </c>
      <c r="J95" s="8">
        <v>52</v>
      </c>
      <c r="K95" s="8">
        <v>56</v>
      </c>
      <c r="L95" s="8">
        <v>24</v>
      </c>
      <c r="M95" s="8">
        <v>15</v>
      </c>
      <c r="N95" s="8">
        <v>24</v>
      </c>
      <c r="O95" s="8">
        <v>59</v>
      </c>
      <c r="P95" s="8">
        <v>48</v>
      </c>
      <c r="Q95" s="8">
        <v>15</v>
      </c>
      <c r="R95" s="8">
        <v>11</v>
      </c>
      <c r="S95" s="8">
        <v>86</v>
      </c>
      <c r="T95" s="8">
        <v>27</v>
      </c>
      <c r="U95" s="33">
        <v>0</v>
      </c>
      <c r="V95" s="33">
        <v>1</v>
      </c>
      <c r="W95" s="8">
        <v>1</v>
      </c>
      <c r="X95" s="8">
        <v>17</v>
      </c>
      <c r="Y95" s="10">
        <f t="shared" si="2"/>
        <v>436</v>
      </c>
    </row>
    <row r="96" spans="1:25" x14ac:dyDescent="0.3">
      <c r="A96" s="14">
        <v>94</v>
      </c>
      <c r="B96" s="15">
        <v>12</v>
      </c>
      <c r="C96" s="30">
        <v>376</v>
      </c>
      <c r="D96" s="8" t="s">
        <v>665</v>
      </c>
      <c r="E96" s="8"/>
      <c r="F96" s="31">
        <v>1686</v>
      </c>
      <c r="G96" s="15" t="s">
        <v>73</v>
      </c>
      <c r="H96" s="8" t="s">
        <v>22</v>
      </c>
      <c r="I96" s="32">
        <v>706</v>
      </c>
      <c r="J96" s="8">
        <v>43</v>
      </c>
      <c r="K96" s="8">
        <v>50</v>
      </c>
      <c r="L96" s="8">
        <v>18</v>
      </c>
      <c r="M96" s="8">
        <v>8</v>
      </c>
      <c r="N96" s="8">
        <v>41</v>
      </c>
      <c r="O96" s="8">
        <v>59</v>
      </c>
      <c r="P96" s="8">
        <v>53</v>
      </c>
      <c r="Q96" s="8">
        <v>13</v>
      </c>
      <c r="R96" s="8">
        <v>8</v>
      </c>
      <c r="S96" s="8">
        <v>86</v>
      </c>
      <c r="T96" s="8">
        <v>16</v>
      </c>
      <c r="U96" s="33">
        <v>1</v>
      </c>
      <c r="V96" s="33">
        <v>1</v>
      </c>
      <c r="W96" s="8">
        <v>0</v>
      </c>
      <c r="X96" s="8">
        <v>28</v>
      </c>
      <c r="Y96" s="10">
        <f t="shared" si="2"/>
        <v>425</v>
      </c>
    </row>
    <row r="97" spans="1:25" x14ac:dyDescent="0.3">
      <c r="A97" s="14">
        <v>97</v>
      </c>
      <c r="B97" s="15">
        <v>12</v>
      </c>
      <c r="C97" s="30">
        <v>376</v>
      </c>
      <c r="D97" s="8" t="s">
        <v>665</v>
      </c>
      <c r="E97" s="8"/>
      <c r="F97" s="31">
        <v>1686</v>
      </c>
      <c r="G97" s="15" t="s">
        <v>73</v>
      </c>
      <c r="H97" s="8" t="s">
        <v>24</v>
      </c>
      <c r="I97" s="32">
        <v>705</v>
      </c>
      <c r="J97" s="8">
        <v>68</v>
      </c>
      <c r="K97" s="8">
        <v>51</v>
      </c>
      <c r="L97" s="8">
        <v>22</v>
      </c>
      <c r="M97" s="8">
        <v>17</v>
      </c>
      <c r="N97" s="8">
        <v>30</v>
      </c>
      <c r="O97" s="8">
        <v>65</v>
      </c>
      <c r="P97" s="8">
        <v>54</v>
      </c>
      <c r="Q97" s="8">
        <v>21</v>
      </c>
      <c r="R97" s="8">
        <v>8</v>
      </c>
      <c r="S97" s="8">
        <v>76</v>
      </c>
      <c r="T97" s="8">
        <v>15</v>
      </c>
      <c r="U97" s="33">
        <v>1</v>
      </c>
      <c r="V97" s="33">
        <v>2</v>
      </c>
      <c r="W97" s="8">
        <v>0</v>
      </c>
      <c r="X97" s="8">
        <v>11</v>
      </c>
      <c r="Y97" s="10">
        <f t="shared" si="2"/>
        <v>441</v>
      </c>
    </row>
    <row r="98" spans="1:25" x14ac:dyDescent="0.3">
      <c r="A98" s="14">
        <v>95</v>
      </c>
      <c r="B98" s="15">
        <v>12</v>
      </c>
      <c r="C98" s="30">
        <v>376</v>
      </c>
      <c r="D98" s="8" t="s">
        <v>665</v>
      </c>
      <c r="E98" s="8"/>
      <c r="F98" s="31">
        <v>1686</v>
      </c>
      <c r="G98" s="15" t="s">
        <v>73</v>
      </c>
      <c r="H98" s="8" t="s">
        <v>25</v>
      </c>
      <c r="I98" s="32">
        <v>705</v>
      </c>
      <c r="J98" s="8">
        <v>37</v>
      </c>
      <c r="K98" s="8">
        <v>68</v>
      </c>
      <c r="L98" s="8">
        <v>20</v>
      </c>
      <c r="M98" s="8">
        <v>13</v>
      </c>
      <c r="N98" s="8">
        <v>41</v>
      </c>
      <c r="O98" s="8">
        <v>76</v>
      </c>
      <c r="P98" s="8">
        <v>56</v>
      </c>
      <c r="Q98" s="8">
        <v>12</v>
      </c>
      <c r="R98" s="8">
        <v>8</v>
      </c>
      <c r="S98" s="8">
        <v>79</v>
      </c>
      <c r="T98" s="8">
        <v>25</v>
      </c>
      <c r="U98" s="33">
        <v>2</v>
      </c>
      <c r="V98" s="33">
        <v>0</v>
      </c>
      <c r="W98" s="8">
        <v>0</v>
      </c>
      <c r="X98" s="8">
        <v>29</v>
      </c>
      <c r="Y98" s="10">
        <f t="shared" ref="Y98:Y129" si="3">SUM(J98:X98)</f>
        <v>466</v>
      </c>
    </row>
    <row r="99" spans="1:25" x14ac:dyDescent="0.3">
      <c r="A99" s="14">
        <v>98</v>
      </c>
      <c r="B99" s="15">
        <v>12</v>
      </c>
      <c r="C99" s="30">
        <v>376</v>
      </c>
      <c r="D99" s="8" t="s">
        <v>665</v>
      </c>
      <c r="E99" s="8"/>
      <c r="F99" s="31">
        <v>1687</v>
      </c>
      <c r="G99" s="15" t="s">
        <v>73</v>
      </c>
      <c r="H99" s="8" t="s">
        <v>19</v>
      </c>
      <c r="I99" s="32">
        <v>566</v>
      </c>
      <c r="J99" s="8">
        <v>34</v>
      </c>
      <c r="K99" s="8">
        <v>57</v>
      </c>
      <c r="L99" s="8">
        <v>13</v>
      </c>
      <c r="M99" s="8">
        <v>18</v>
      </c>
      <c r="N99" s="8">
        <v>21</v>
      </c>
      <c r="O99" s="8">
        <v>32</v>
      </c>
      <c r="P99" s="8">
        <v>19</v>
      </c>
      <c r="Q99" s="8">
        <v>10</v>
      </c>
      <c r="R99" s="8">
        <v>16</v>
      </c>
      <c r="S99" s="8">
        <v>89</v>
      </c>
      <c r="T99" s="8">
        <v>10</v>
      </c>
      <c r="U99" s="33">
        <v>4</v>
      </c>
      <c r="V99" s="33">
        <v>3</v>
      </c>
      <c r="W99" s="8">
        <v>1</v>
      </c>
      <c r="X99" s="8">
        <v>18</v>
      </c>
      <c r="Y99" s="10">
        <f t="shared" si="3"/>
        <v>345</v>
      </c>
    </row>
    <row r="100" spans="1:25" x14ac:dyDescent="0.3">
      <c r="A100" s="14">
        <v>99</v>
      </c>
      <c r="B100" s="15">
        <v>12</v>
      </c>
      <c r="C100" s="30">
        <v>376</v>
      </c>
      <c r="D100" s="8" t="s">
        <v>665</v>
      </c>
      <c r="E100" s="8"/>
      <c r="F100" s="31">
        <v>1687</v>
      </c>
      <c r="G100" s="15" t="s">
        <v>73</v>
      </c>
      <c r="H100" s="8" t="s">
        <v>20</v>
      </c>
      <c r="I100" s="32">
        <v>566</v>
      </c>
      <c r="J100" s="8">
        <v>47</v>
      </c>
      <c r="K100" s="8">
        <v>67</v>
      </c>
      <c r="L100" s="8">
        <v>27</v>
      </c>
      <c r="M100" s="8">
        <v>21</v>
      </c>
      <c r="N100" s="8">
        <v>20</v>
      </c>
      <c r="O100" s="8">
        <v>24</v>
      </c>
      <c r="P100" s="8">
        <v>30</v>
      </c>
      <c r="Q100" s="8">
        <v>8</v>
      </c>
      <c r="R100" s="8">
        <v>12</v>
      </c>
      <c r="S100" s="8">
        <v>77</v>
      </c>
      <c r="T100" s="8">
        <v>15</v>
      </c>
      <c r="U100" s="33">
        <v>1</v>
      </c>
      <c r="V100" s="33">
        <v>0</v>
      </c>
      <c r="W100" s="8">
        <v>0</v>
      </c>
      <c r="X100" s="8">
        <v>16</v>
      </c>
      <c r="Y100" s="10">
        <f t="shared" si="3"/>
        <v>365</v>
      </c>
    </row>
    <row r="101" spans="1:25" x14ac:dyDescent="0.3">
      <c r="A101" s="14">
        <v>102</v>
      </c>
      <c r="B101" s="15">
        <v>12</v>
      </c>
      <c r="C101" s="30">
        <v>376</v>
      </c>
      <c r="D101" s="8" t="s">
        <v>665</v>
      </c>
      <c r="E101" s="8"/>
      <c r="F101" s="31">
        <v>1688</v>
      </c>
      <c r="G101" s="15" t="s">
        <v>73</v>
      </c>
      <c r="H101" s="8" t="s">
        <v>19</v>
      </c>
      <c r="I101" s="32">
        <v>618</v>
      </c>
      <c r="J101" s="10">
        <v>60</v>
      </c>
      <c r="K101" s="10">
        <v>59</v>
      </c>
      <c r="L101" s="10">
        <v>22</v>
      </c>
      <c r="M101" s="10">
        <v>16</v>
      </c>
      <c r="N101" s="10">
        <v>29</v>
      </c>
      <c r="O101" s="10">
        <v>30</v>
      </c>
      <c r="P101" s="10">
        <v>29</v>
      </c>
      <c r="Q101" s="10">
        <v>16</v>
      </c>
      <c r="R101" s="10">
        <v>13</v>
      </c>
      <c r="S101" s="10">
        <v>88</v>
      </c>
      <c r="T101" s="10">
        <v>21</v>
      </c>
      <c r="U101" s="33">
        <v>2</v>
      </c>
      <c r="V101" s="33">
        <v>0</v>
      </c>
      <c r="W101" s="8">
        <v>0</v>
      </c>
      <c r="X101" s="8">
        <v>20</v>
      </c>
      <c r="Y101" s="10">
        <f t="shared" si="3"/>
        <v>405</v>
      </c>
    </row>
    <row r="102" spans="1:25" x14ac:dyDescent="0.3">
      <c r="A102" s="14">
        <v>103</v>
      </c>
      <c r="B102" s="15">
        <v>12</v>
      </c>
      <c r="C102" s="30">
        <v>376</v>
      </c>
      <c r="D102" s="8" t="s">
        <v>665</v>
      </c>
      <c r="E102" s="8"/>
      <c r="F102" s="31">
        <v>1688</v>
      </c>
      <c r="G102" s="15" t="s">
        <v>73</v>
      </c>
      <c r="H102" s="8" t="s">
        <v>20</v>
      </c>
      <c r="I102" s="32">
        <v>618</v>
      </c>
      <c r="J102" s="8">
        <v>48</v>
      </c>
      <c r="K102" s="8">
        <v>64</v>
      </c>
      <c r="L102" s="8">
        <v>27</v>
      </c>
      <c r="M102" s="8">
        <v>14</v>
      </c>
      <c r="N102" s="8">
        <v>15</v>
      </c>
      <c r="O102" s="8">
        <v>38</v>
      </c>
      <c r="P102" s="8">
        <v>35</v>
      </c>
      <c r="Q102" s="8">
        <v>14</v>
      </c>
      <c r="R102" s="8">
        <v>14</v>
      </c>
      <c r="S102" s="8">
        <v>81</v>
      </c>
      <c r="T102" s="8">
        <v>23</v>
      </c>
      <c r="U102" s="33">
        <v>2</v>
      </c>
      <c r="V102" s="33">
        <v>5</v>
      </c>
      <c r="W102" s="8">
        <v>1</v>
      </c>
      <c r="X102" s="8">
        <v>13</v>
      </c>
      <c r="Y102" s="10">
        <f t="shared" si="3"/>
        <v>394</v>
      </c>
    </row>
    <row r="103" spans="1:25" x14ac:dyDescent="0.3">
      <c r="A103" s="14">
        <v>100</v>
      </c>
      <c r="B103" s="15">
        <v>12</v>
      </c>
      <c r="C103" s="30">
        <v>376</v>
      </c>
      <c r="D103" s="8" t="s">
        <v>665</v>
      </c>
      <c r="E103" s="8"/>
      <c r="F103" s="31">
        <v>1688</v>
      </c>
      <c r="G103" s="15" t="s">
        <v>73</v>
      </c>
      <c r="H103" s="8" t="s">
        <v>22</v>
      </c>
      <c r="I103" s="32">
        <v>617</v>
      </c>
      <c r="J103" s="8">
        <v>43</v>
      </c>
      <c r="K103" s="8">
        <v>57</v>
      </c>
      <c r="L103" s="8">
        <v>18</v>
      </c>
      <c r="M103" s="8">
        <v>12</v>
      </c>
      <c r="N103" s="8">
        <v>24</v>
      </c>
      <c r="O103" s="8">
        <v>35</v>
      </c>
      <c r="P103" s="8">
        <v>27</v>
      </c>
      <c r="Q103" s="8">
        <v>10</v>
      </c>
      <c r="R103" s="8">
        <v>13</v>
      </c>
      <c r="S103" s="8">
        <v>72</v>
      </c>
      <c r="T103" s="8">
        <v>39</v>
      </c>
      <c r="U103" s="33">
        <v>2</v>
      </c>
      <c r="V103" s="33">
        <v>3</v>
      </c>
      <c r="W103" s="8">
        <v>0</v>
      </c>
      <c r="X103" s="8">
        <v>25</v>
      </c>
      <c r="Y103" s="10">
        <f t="shared" si="3"/>
        <v>380</v>
      </c>
    </row>
    <row r="104" spans="1:25" x14ac:dyDescent="0.3">
      <c r="A104" s="14">
        <v>101</v>
      </c>
      <c r="B104" s="15">
        <v>12</v>
      </c>
      <c r="C104" s="30">
        <v>376</v>
      </c>
      <c r="D104" s="8" t="s">
        <v>665</v>
      </c>
      <c r="E104" s="8"/>
      <c r="F104" s="31">
        <v>1688</v>
      </c>
      <c r="G104" s="15" t="s">
        <v>73</v>
      </c>
      <c r="H104" s="8" t="s">
        <v>24</v>
      </c>
      <c r="I104" s="32">
        <v>617</v>
      </c>
      <c r="J104" s="8">
        <v>50</v>
      </c>
      <c r="K104" s="8">
        <v>60</v>
      </c>
      <c r="L104" s="8">
        <v>21</v>
      </c>
      <c r="M104" s="8">
        <v>13</v>
      </c>
      <c r="N104" s="8">
        <v>19</v>
      </c>
      <c r="O104" s="8">
        <v>36</v>
      </c>
      <c r="P104" s="8">
        <v>39</v>
      </c>
      <c r="Q104" s="8">
        <v>9</v>
      </c>
      <c r="R104" s="8">
        <v>18</v>
      </c>
      <c r="S104" s="8">
        <v>102</v>
      </c>
      <c r="T104" s="8">
        <v>27</v>
      </c>
      <c r="U104" s="33">
        <v>3</v>
      </c>
      <c r="V104" s="33">
        <v>2</v>
      </c>
      <c r="W104" s="8">
        <v>0</v>
      </c>
      <c r="X104" s="8">
        <v>16</v>
      </c>
      <c r="Y104" s="10">
        <f t="shared" si="3"/>
        <v>415</v>
      </c>
    </row>
    <row r="105" spans="1:25" x14ac:dyDescent="0.3">
      <c r="A105" s="14">
        <v>105</v>
      </c>
      <c r="B105" s="15">
        <v>12</v>
      </c>
      <c r="C105" s="30">
        <v>376</v>
      </c>
      <c r="D105" s="8" t="s">
        <v>665</v>
      </c>
      <c r="E105" s="8"/>
      <c r="F105" s="31">
        <v>1689</v>
      </c>
      <c r="G105" s="15" t="s">
        <v>73</v>
      </c>
      <c r="H105" s="8" t="s">
        <v>19</v>
      </c>
      <c r="I105" s="32">
        <v>495</v>
      </c>
      <c r="J105" s="8">
        <v>53</v>
      </c>
      <c r="K105" s="8">
        <v>59</v>
      </c>
      <c r="L105" s="8">
        <v>15</v>
      </c>
      <c r="M105" s="8">
        <v>9</v>
      </c>
      <c r="N105" s="8">
        <v>18</v>
      </c>
      <c r="O105" s="8">
        <v>26</v>
      </c>
      <c r="P105" s="8">
        <v>15</v>
      </c>
      <c r="Q105" s="8">
        <v>17</v>
      </c>
      <c r="R105" s="8">
        <v>11</v>
      </c>
      <c r="S105" s="8">
        <v>69</v>
      </c>
      <c r="T105" s="8">
        <v>21</v>
      </c>
      <c r="U105" s="33">
        <v>0</v>
      </c>
      <c r="V105" s="33">
        <v>0</v>
      </c>
      <c r="W105" s="8">
        <v>0</v>
      </c>
      <c r="X105" s="8">
        <v>22</v>
      </c>
      <c r="Y105" s="10">
        <f t="shared" si="3"/>
        <v>335</v>
      </c>
    </row>
    <row r="106" spans="1:25" x14ac:dyDescent="0.3">
      <c r="A106" s="14">
        <v>104</v>
      </c>
      <c r="B106" s="15">
        <v>12</v>
      </c>
      <c r="C106" s="30">
        <v>376</v>
      </c>
      <c r="D106" s="8" t="s">
        <v>665</v>
      </c>
      <c r="E106" s="8"/>
      <c r="F106" s="31">
        <v>1689</v>
      </c>
      <c r="G106" s="15" t="s">
        <v>73</v>
      </c>
      <c r="H106" s="8" t="s">
        <v>20</v>
      </c>
      <c r="I106" s="32">
        <v>495</v>
      </c>
      <c r="J106" s="8">
        <v>45</v>
      </c>
      <c r="K106" s="8">
        <v>56</v>
      </c>
      <c r="L106" s="8">
        <v>10</v>
      </c>
      <c r="M106" s="8">
        <v>21</v>
      </c>
      <c r="N106" s="8">
        <v>12</v>
      </c>
      <c r="O106" s="8">
        <v>27</v>
      </c>
      <c r="P106" s="8">
        <v>16</v>
      </c>
      <c r="Q106" s="8">
        <v>15</v>
      </c>
      <c r="R106" s="8">
        <v>17</v>
      </c>
      <c r="S106" s="8">
        <v>60</v>
      </c>
      <c r="T106" s="8">
        <v>13</v>
      </c>
      <c r="U106" s="33">
        <v>2</v>
      </c>
      <c r="V106" s="33">
        <v>2</v>
      </c>
      <c r="W106" s="8">
        <v>0</v>
      </c>
      <c r="X106" s="8">
        <v>22</v>
      </c>
      <c r="Y106" s="10">
        <f t="shared" si="3"/>
        <v>318</v>
      </c>
    </row>
    <row r="107" spans="1:25" x14ac:dyDescent="0.3">
      <c r="A107" s="14">
        <v>106</v>
      </c>
      <c r="B107" s="15">
        <v>12</v>
      </c>
      <c r="C107" s="30">
        <v>392</v>
      </c>
      <c r="D107" s="8" t="s">
        <v>653</v>
      </c>
      <c r="E107" s="8"/>
      <c r="F107" s="31">
        <v>1746</v>
      </c>
      <c r="G107" s="15" t="s">
        <v>73</v>
      </c>
      <c r="H107" s="8" t="s">
        <v>19</v>
      </c>
      <c r="I107" s="32">
        <v>591</v>
      </c>
      <c r="J107" s="8">
        <v>29</v>
      </c>
      <c r="K107" s="8">
        <v>46</v>
      </c>
      <c r="L107" s="8">
        <v>23</v>
      </c>
      <c r="M107" s="8">
        <v>6</v>
      </c>
      <c r="N107" s="8">
        <v>40</v>
      </c>
      <c r="O107" s="8">
        <v>9</v>
      </c>
      <c r="P107" s="8">
        <v>17</v>
      </c>
      <c r="Q107" s="8">
        <v>11</v>
      </c>
      <c r="R107" s="8">
        <v>9</v>
      </c>
      <c r="S107" s="8">
        <v>123</v>
      </c>
      <c r="T107" s="8">
        <v>12</v>
      </c>
      <c r="U107" s="33">
        <v>4</v>
      </c>
      <c r="V107" s="33">
        <v>2</v>
      </c>
      <c r="W107" s="8">
        <v>0</v>
      </c>
      <c r="X107" s="8">
        <v>15</v>
      </c>
      <c r="Y107" s="10">
        <f t="shared" si="3"/>
        <v>346</v>
      </c>
    </row>
    <row r="108" spans="1:25" x14ac:dyDescent="0.3">
      <c r="A108" s="14">
        <v>107</v>
      </c>
      <c r="B108" s="15">
        <v>12</v>
      </c>
      <c r="C108" s="30">
        <v>392</v>
      </c>
      <c r="D108" s="8" t="s">
        <v>653</v>
      </c>
      <c r="E108" s="8"/>
      <c r="F108" s="31">
        <v>1746</v>
      </c>
      <c r="G108" s="15" t="s">
        <v>73</v>
      </c>
      <c r="H108" s="8" t="s">
        <v>20</v>
      </c>
      <c r="I108" s="32">
        <v>591</v>
      </c>
      <c r="J108" s="8">
        <v>41</v>
      </c>
      <c r="K108" s="8">
        <v>45</v>
      </c>
      <c r="L108" s="8">
        <v>20</v>
      </c>
      <c r="M108" s="8">
        <v>14</v>
      </c>
      <c r="N108" s="8">
        <v>19</v>
      </c>
      <c r="O108" s="8">
        <v>7</v>
      </c>
      <c r="P108" s="8">
        <v>14</v>
      </c>
      <c r="Q108" s="8">
        <v>5</v>
      </c>
      <c r="R108" s="8">
        <v>4</v>
      </c>
      <c r="S108" s="8">
        <v>147</v>
      </c>
      <c r="T108" s="8">
        <v>18</v>
      </c>
      <c r="U108" s="33">
        <v>1</v>
      </c>
      <c r="V108" s="33">
        <v>1</v>
      </c>
      <c r="W108" s="8">
        <v>1</v>
      </c>
      <c r="X108" s="8">
        <v>17</v>
      </c>
      <c r="Y108" s="10">
        <f t="shared" si="3"/>
        <v>354</v>
      </c>
    </row>
    <row r="109" spans="1:25" x14ac:dyDescent="0.3">
      <c r="A109" s="14">
        <v>108</v>
      </c>
      <c r="B109" s="15">
        <v>12</v>
      </c>
      <c r="C109" s="30">
        <v>392</v>
      </c>
      <c r="D109" s="8" t="s">
        <v>653</v>
      </c>
      <c r="E109" s="8"/>
      <c r="F109" s="31">
        <v>1747</v>
      </c>
      <c r="G109" s="15" t="s">
        <v>73</v>
      </c>
      <c r="H109" s="8" t="s">
        <v>19</v>
      </c>
      <c r="I109" s="32">
        <v>503</v>
      </c>
      <c r="J109" s="8">
        <v>19</v>
      </c>
      <c r="K109" s="8">
        <v>28</v>
      </c>
      <c r="L109" s="8">
        <v>16</v>
      </c>
      <c r="M109" s="8">
        <v>2</v>
      </c>
      <c r="N109" s="8">
        <v>8</v>
      </c>
      <c r="O109" s="8">
        <v>4</v>
      </c>
      <c r="P109" s="8">
        <v>4</v>
      </c>
      <c r="Q109" s="8">
        <v>10</v>
      </c>
      <c r="R109" s="8">
        <v>3</v>
      </c>
      <c r="S109" s="8">
        <v>32</v>
      </c>
      <c r="T109" s="8">
        <v>16</v>
      </c>
      <c r="U109" s="33">
        <v>1</v>
      </c>
      <c r="V109" s="33">
        <v>0</v>
      </c>
      <c r="W109" s="8">
        <v>0</v>
      </c>
      <c r="X109" s="8">
        <v>2</v>
      </c>
      <c r="Y109" s="10">
        <f t="shared" si="3"/>
        <v>145</v>
      </c>
    </row>
    <row r="110" spans="1:25" x14ac:dyDescent="0.3">
      <c r="A110" s="14">
        <v>109</v>
      </c>
      <c r="B110" s="15">
        <v>12</v>
      </c>
      <c r="C110" s="30">
        <v>392</v>
      </c>
      <c r="D110" s="8" t="s">
        <v>653</v>
      </c>
      <c r="E110" s="8"/>
      <c r="F110" s="31">
        <v>1748</v>
      </c>
      <c r="G110" s="15" t="s">
        <v>73</v>
      </c>
      <c r="H110" s="8" t="s">
        <v>19</v>
      </c>
      <c r="I110" s="32">
        <v>562</v>
      </c>
      <c r="J110" s="8">
        <v>32</v>
      </c>
      <c r="K110" s="8">
        <v>48</v>
      </c>
      <c r="L110" s="8">
        <v>15</v>
      </c>
      <c r="M110" s="8">
        <v>6</v>
      </c>
      <c r="N110" s="8">
        <v>14</v>
      </c>
      <c r="O110" s="8">
        <v>9</v>
      </c>
      <c r="P110" s="8">
        <v>7</v>
      </c>
      <c r="Q110" s="8">
        <v>10</v>
      </c>
      <c r="R110" s="8">
        <v>7</v>
      </c>
      <c r="S110" s="8">
        <v>102</v>
      </c>
      <c r="T110" s="8">
        <v>11</v>
      </c>
      <c r="U110" s="33">
        <v>3</v>
      </c>
      <c r="V110" s="33">
        <v>0</v>
      </c>
      <c r="W110" s="8">
        <v>2</v>
      </c>
      <c r="X110" s="8">
        <v>12</v>
      </c>
      <c r="Y110" s="10">
        <f t="shared" si="3"/>
        <v>278</v>
      </c>
    </row>
    <row r="111" spans="1:25" x14ac:dyDescent="0.3">
      <c r="A111" s="14">
        <v>110</v>
      </c>
      <c r="B111" s="15">
        <v>12</v>
      </c>
      <c r="C111" s="30">
        <v>392</v>
      </c>
      <c r="D111" s="8" t="s">
        <v>653</v>
      </c>
      <c r="E111" s="8"/>
      <c r="F111" s="31">
        <v>1748</v>
      </c>
      <c r="G111" s="15" t="s">
        <v>73</v>
      </c>
      <c r="H111" s="8" t="s">
        <v>20</v>
      </c>
      <c r="I111" s="32">
        <v>562</v>
      </c>
      <c r="J111" s="8">
        <v>41</v>
      </c>
      <c r="K111" s="8">
        <v>52</v>
      </c>
      <c r="L111" s="8">
        <v>26</v>
      </c>
      <c r="M111" s="8">
        <v>6</v>
      </c>
      <c r="N111" s="8">
        <v>24</v>
      </c>
      <c r="O111" s="8">
        <v>11</v>
      </c>
      <c r="P111" s="8">
        <v>12</v>
      </c>
      <c r="Q111" s="8">
        <v>12</v>
      </c>
      <c r="R111" s="8">
        <v>6</v>
      </c>
      <c r="S111" s="8">
        <v>83</v>
      </c>
      <c r="T111" s="8">
        <v>14</v>
      </c>
      <c r="U111" s="33">
        <v>1</v>
      </c>
      <c r="V111" s="33">
        <v>2</v>
      </c>
      <c r="W111" s="8">
        <v>1</v>
      </c>
      <c r="X111" s="8">
        <v>9</v>
      </c>
      <c r="Y111" s="10">
        <f t="shared" si="3"/>
        <v>300</v>
      </c>
    </row>
    <row r="112" spans="1:25" x14ac:dyDescent="0.3">
      <c r="A112" s="14">
        <v>111</v>
      </c>
      <c r="B112" s="15">
        <v>12</v>
      </c>
      <c r="C112" s="30">
        <v>392</v>
      </c>
      <c r="D112" s="8" t="s">
        <v>653</v>
      </c>
      <c r="E112" s="8"/>
      <c r="F112" s="31">
        <v>1749</v>
      </c>
      <c r="G112" s="15" t="s">
        <v>73</v>
      </c>
      <c r="H112" s="8" t="s">
        <v>19</v>
      </c>
      <c r="I112" s="32">
        <v>422</v>
      </c>
      <c r="J112" s="8">
        <v>20</v>
      </c>
      <c r="K112" s="8">
        <v>47</v>
      </c>
      <c r="L112" s="8">
        <v>16</v>
      </c>
      <c r="M112" s="8">
        <v>4</v>
      </c>
      <c r="N112" s="8">
        <v>20</v>
      </c>
      <c r="O112" s="8">
        <v>15</v>
      </c>
      <c r="P112" s="8">
        <v>15</v>
      </c>
      <c r="Q112" s="8">
        <v>11</v>
      </c>
      <c r="R112" s="8">
        <v>9</v>
      </c>
      <c r="S112" s="8">
        <v>80</v>
      </c>
      <c r="T112" s="8">
        <v>8</v>
      </c>
      <c r="U112" s="33">
        <v>0</v>
      </c>
      <c r="V112" s="33">
        <v>0</v>
      </c>
      <c r="W112" s="8">
        <v>0</v>
      </c>
      <c r="X112" s="8">
        <v>7</v>
      </c>
      <c r="Y112" s="10">
        <f t="shared" si="3"/>
        <v>252</v>
      </c>
    </row>
    <row r="113" spans="1:25" x14ac:dyDescent="0.3">
      <c r="A113" s="14">
        <v>112</v>
      </c>
      <c r="B113" s="15">
        <v>12</v>
      </c>
      <c r="C113" s="30">
        <v>392</v>
      </c>
      <c r="D113" s="8" t="s">
        <v>653</v>
      </c>
      <c r="E113" s="8"/>
      <c r="F113" s="31">
        <v>1749</v>
      </c>
      <c r="G113" s="15" t="s">
        <v>73</v>
      </c>
      <c r="H113" s="8" t="s">
        <v>20</v>
      </c>
      <c r="I113" s="32">
        <v>422</v>
      </c>
      <c r="J113" s="8">
        <v>22</v>
      </c>
      <c r="K113" s="8">
        <v>47</v>
      </c>
      <c r="L113" s="8">
        <v>26</v>
      </c>
      <c r="M113" s="8">
        <v>5</v>
      </c>
      <c r="N113" s="8">
        <v>30</v>
      </c>
      <c r="O113" s="8">
        <v>6</v>
      </c>
      <c r="P113" s="8">
        <v>14</v>
      </c>
      <c r="Q113" s="8">
        <v>9</v>
      </c>
      <c r="R113" s="8">
        <v>4</v>
      </c>
      <c r="S113" s="8">
        <v>78</v>
      </c>
      <c r="T113" s="8">
        <v>10</v>
      </c>
      <c r="U113" s="33">
        <v>1</v>
      </c>
      <c r="V113" s="33">
        <v>1</v>
      </c>
      <c r="W113" s="8">
        <v>0</v>
      </c>
      <c r="X113" s="8">
        <v>12</v>
      </c>
      <c r="Y113" s="10">
        <f t="shared" si="3"/>
        <v>265</v>
      </c>
    </row>
    <row r="114" spans="1:25" x14ac:dyDescent="0.3">
      <c r="A114" s="14">
        <v>113</v>
      </c>
      <c r="B114" s="15">
        <v>12</v>
      </c>
      <c r="C114" s="30">
        <v>392</v>
      </c>
      <c r="D114" s="8" t="s">
        <v>653</v>
      </c>
      <c r="E114" s="8"/>
      <c r="F114" s="31">
        <v>1750</v>
      </c>
      <c r="G114" s="15" t="s">
        <v>73</v>
      </c>
      <c r="H114" s="8" t="s">
        <v>19</v>
      </c>
      <c r="I114" s="32">
        <v>570</v>
      </c>
      <c r="J114" s="8">
        <v>63</v>
      </c>
      <c r="K114" s="8">
        <v>48</v>
      </c>
      <c r="L114" s="8">
        <v>22</v>
      </c>
      <c r="M114" s="8">
        <v>6</v>
      </c>
      <c r="N114" s="8">
        <v>24</v>
      </c>
      <c r="O114" s="8">
        <v>12</v>
      </c>
      <c r="P114" s="8">
        <v>11</v>
      </c>
      <c r="Q114" s="8">
        <v>13</v>
      </c>
      <c r="R114" s="8">
        <v>10</v>
      </c>
      <c r="S114" s="8">
        <v>81</v>
      </c>
      <c r="T114" s="8">
        <v>22</v>
      </c>
      <c r="U114" s="33">
        <v>1</v>
      </c>
      <c r="V114" s="33">
        <v>1</v>
      </c>
      <c r="W114" s="8">
        <v>1</v>
      </c>
      <c r="X114" s="8">
        <v>18</v>
      </c>
      <c r="Y114" s="10">
        <f t="shared" si="3"/>
        <v>333</v>
      </c>
    </row>
    <row r="115" spans="1:25" x14ac:dyDescent="0.3">
      <c r="A115" s="14">
        <v>114</v>
      </c>
      <c r="B115" s="15">
        <v>12</v>
      </c>
      <c r="C115" s="30">
        <v>392</v>
      </c>
      <c r="D115" s="8" t="s">
        <v>653</v>
      </c>
      <c r="E115" s="8"/>
      <c r="F115" s="31">
        <v>1750</v>
      </c>
      <c r="G115" s="15" t="s">
        <v>73</v>
      </c>
      <c r="H115" s="8" t="s">
        <v>20</v>
      </c>
      <c r="I115" s="32">
        <v>569</v>
      </c>
      <c r="J115" s="8">
        <v>53</v>
      </c>
      <c r="K115" s="8">
        <v>67</v>
      </c>
      <c r="L115" s="8">
        <v>28</v>
      </c>
      <c r="M115" s="8">
        <v>9</v>
      </c>
      <c r="N115" s="8">
        <v>15</v>
      </c>
      <c r="O115" s="8">
        <v>3</v>
      </c>
      <c r="P115" s="8">
        <v>8</v>
      </c>
      <c r="Q115" s="8">
        <v>16</v>
      </c>
      <c r="R115" s="8">
        <v>5</v>
      </c>
      <c r="S115" s="8">
        <v>70</v>
      </c>
      <c r="T115" s="8">
        <v>17</v>
      </c>
      <c r="U115" s="33">
        <v>3</v>
      </c>
      <c r="V115" s="33">
        <v>3</v>
      </c>
      <c r="W115" s="8">
        <v>3</v>
      </c>
      <c r="X115" s="8">
        <v>19</v>
      </c>
      <c r="Y115" s="10">
        <f t="shared" si="3"/>
        <v>319</v>
      </c>
    </row>
    <row r="116" spans="1:25" x14ac:dyDescent="0.3">
      <c r="A116" s="14">
        <v>115</v>
      </c>
      <c r="B116" s="15">
        <v>12</v>
      </c>
      <c r="C116" s="30">
        <v>392</v>
      </c>
      <c r="D116" s="8" t="s">
        <v>653</v>
      </c>
      <c r="E116" s="8"/>
      <c r="F116" s="31">
        <v>1750</v>
      </c>
      <c r="G116" s="15" t="s">
        <v>73</v>
      </c>
      <c r="H116" s="8" t="s">
        <v>27</v>
      </c>
      <c r="I116" s="32"/>
      <c r="J116" s="8">
        <v>5</v>
      </c>
      <c r="K116" s="8">
        <v>5</v>
      </c>
      <c r="L116" s="8">
        <v>4</v>
      </c>
      <c r="M116" s="8">
        <v>2</v>
      </c>
      <c r="N116" s="8">
        <v>0</v>
      </c>
      <c r="O116" s="8">
        <v>0</v>
      </c>
      <c r="P116" s="8">
        <v>3</v>
      </c>
      <c r="Q116" s="8">
        <v>0</v>
      </c>
      <c r="R116" s="8">
        <v>2</v>
      </c>
      <c r="S116" s="8">
        <v>0</v>
      </c>
      <c r="T116" s="8">
        <v>1</v>
      </c>
      <c r="U116" s="33">
        <v>0</v>
      </c>
      <c r="V116" s="33">
        <v>1</v>
      </c>
      <c r="W116" s="8">
        <v>0</v>
      </c>
      <c r="X116" s="8">
        <v>1</v>
      </c>
      <c r="Y116" s="10">
        <f t="shared" si="3"/>
        <v>24</v>
      </c>
    </row>
    <row r="117" spans="1:25" x14ac:dyDescent="0.3">
      <c r="A117" s="14">
        <v>117</v>
      </c>
      <c r="B117" s="15">
        <v>12</v>
      </c>
      <c r="C117" s="30">
        <v>392</v>
      </c>
      <c r="D117" s="8" t="s">
        <v>653</v>
      </c>
      <c r="E117" s="8"/>
      <c r="F117" s="31">
        <v>1751</v>
      </c>
      <c r="G117" s="15" t="s">
        <v>73</v>
      </c>
      <c r="H117" s="8" t="s">
        <v>19</v>
      </c>
      <c r="I117" s="32">
        <v>685</v>
      </c>
      <c r="J117" s="8">
        <v>49</v>
      </c>
      <c r="K117" s="8">
        <v>63</v>
      </c>
      <c r="L117" s="8">
        <v>22</v>
      </c>
      <c r="M117" s="8">
        <v>20</v>
      </c>
      <c r="N117" s="8">
        <v>22</v>
      </c>
      <c r="O117" s="8">
        <v>11</v>
      </c>
      <c r="P117" s="8">
        <v>41</v>
      </c>
      <c r="Q117" s="8">
        <v>23</v>
      </c>
      <c r="R117" s="8">
        <v>27</v>
      </c>
      <c r="S117" s="8">
        <v>67</v>
      </c>
      <c r="T117" s="8">
        <v>35</v>
      </c>
      <c r="U117" s="33">
        <v>0</v>
      </c>
      <c r="V117" s="33">
        <v>0</v>
      </c>
      <c r="W117" s="8">
        <v>0</v>
      </c>
      <c r="X117" s="8">
        <v>31</v>
      </c>
      <c r="Y117" s="10">
        <f t="shared" si="3"/>
        <v>411</v>
      </c>
    </row>
    <row r="118" spans="1:25" x14ac:dyDescent="0.3">
      <c r="A118" s="14">
        <v>119</v>
      </c>
      <c r="B118" s="15">
        <v>12</v>
      </c>
      <c r="C118" s="30">
        <v>392</v>
      </c>
      <c r="D118" s="8" t="s">
        <v>653</v>
      </c>
      <c r="E118" s="8"/>
      <c r="F118" s="31">
        <v>1751</v>
      </c>
      <c r="G118" s="15" t="s">
        <v>73</v>
      </c>
      <c r="H118" s="8" t="s">
        <v>20</v>
      </c>
      <c r="I118" s="32">
        <v>684</v>
      </c>
      <c r="J118" s="8">
        <v>49</v>
      </c>
      <c r="K118" s="8">
        <v>59</v>
      </c>
      <c r="L118" s="8">
        <v>19</v>
      </c>
      <c r="M118" s="8">
        <v>9</v>
      </c>
      <c r="N118" s="8">
        <v>32</v>
      </c>
      <c r="O118" s="8">
        <v>11</v>
      </c>
      <c r="P118" s="8">
        <v>40</v>
      </c>
      <c r="Q118" s="8">
        <v>6</v>
      </c>
      <c r="R118" s="8">
        <v>15</v>
      </c>
      <c r="S118" s="8">
        <v>14</v>
      </c>
      <c r="T118" s="8">
        <v>37</v>
      </c>
      <c r="U118" s="33">
        <v>1</v>
      </c>
      <c r="V118" s="33">
        <v>2</v>
      </c>
      <c r="W118" s="8">
        <v>1</v>
      </c>
      <c r="X118" s="8">
        <v>26</v>
      </c>
      <c r="Y118" s="10">
        <f t="shared" si="3"/>
        <v>321</v>
      </c>
    </row>
    <row r="119" spans="1:25" x14ac:dyDescent="0.3">
      <c r="A119" s="14">
        <v>116</v>
      </c>
      <c r="B119" s="15">
        <v>12</v>
      </c>
      <c r="C119" s="30">
        <v>392</v>
      </c>
      <c r="D119" s="8" t="s">
        <v>653</v>
      </c>
      <c r="E119" s="8"/>
      <c r="F119" s="31">
        <v>1751</v>
      </c>
      <c r="G119" s="15" t="s">
        <v>73</v>
      </c>
      <c r="H119" s="8" t="s">
        <v>22</v>
      </c>
      <c r="I119" s="32">
        <v>684</v>
      </c>
      <c r="J119" s="8">
        <v>49</v>
      </c>
      <c r="K119" s="8">
        <v>83</v>
      </c>
      <c r="L119" s="8">
        <v>31</v>
      </c>
      <c r="M119" s="8">
        <v>21</v>
      </c>
      <c r="N119" s="8">
        <v>23</v>
      </c>
      <c r="O119" s="8">
        <v>9</v>
      </c>
      <c r="P119" s="8">
        <v>40</v>
      </c>
      <c r="Q119" s="8">
        <v>14</v>
      </c>
      <c r="R119" s="8">
        <v>25</v>
      </c>
      <c r="S119" s="8">
        <v>65</v>
      </c>
      <c r="T119" s="8">
        <v>36</v>
      </c>
      <c r="U119" s="33">
        <v>3</v>
      </c>
      <c r="V119" s="33">
        <v>0</v>
      </c>
      <c r="W119" s="8">
        <v>0</v>
      </c>
      <c r="X119" s="8">
        <v>28</v>
      </c>
      <c r="Y119" s="10">
        <f t="shared" si="3"/>
        <v>427</v>
      </c>
    </row>
    <row r="120" spans="1:25" x14ac:dyDescent="0.3">
      <c r="A120" s="14">
        <v>118</v>
      </c>
      <c r="B120" s="15">
        <v>12</v>
      </c>
      <c r="C120" s="30">
        <v>392</v>
      </c>
      <c r="D120" s="8" t="s">
        <v>653</v>
      </c>
      <c r="E120" s="8"/>
      <c r="F120" s="31">
        <v>1751</v>
      </c>
      <c r="G120" s="15" t="s">
        <v>73</v>
      </c>
      <c r="H120" s="8" t="s">
        <v>24</v>
      </c>
      <c r="I120" s="32">
        <v>684</v>
      </c>
      <c r="J120" s="8">
        <v>37</v>
      </c>
      <c r="K120" s="8">
        <v>67</v>
      </c>
      <c r="L120" s="8">
        <v>26</v>
      </c>
      <c r="M120" s="8">
        <v>15</v>
      </c>
      <c r="N120" s="8">
        <v>34</v>
      </c>
      <c r="O120" s="8">
        <v>12</v>
      </c>
      <c r="P120" s="8">
        <v>41</v>
      </c>
      <c r="Q120" s="8">
        <v>13</v>
      </c>
      <c r="R120" s="8">
        <v>24</v>
      </c>
      <c r="S120" s="8">
        <v>77</v>
      </c>
      <c r="T120" s="8">
        <v>35</v>
      </c>
      <c r="U120" s="33">
        <v>5</v>
      </c>
      <c r="V120" s="33">
        <v>2</v>
      </c>
      <c r="W120" s="8">
        <v>0</v>
      </c>
      <c r="X120" s="8">
        <v>14</v>
      </c>
      <c r="Y120" s="10">
        <f t="shared" si="3"/>
        <v>402</v>
      </c>
    </row>
    <row r="121" spans="1:25" x14ac:dyDescent="0.3">
      <c r="A121" s="14">
        <v>121</v>
      </c>
      <c r="B121" s="15">
        <v>12</v>
      </c>
      <c r="C121" s="30">
        <v>392</v>
      </c>
      <c r="D121" s="8" t="s">
        <v>653</v>
      </c>
      <c r="E121" s="8"/>
      <c r="F121" s="31">
        <v>1752</v>
      </c>
      <c r="G121" s="15" t="s">
        <v>73</v>
      </c>
      <c r="H121" s="8" t="s">
        <v>19</v>
      </c>
      <c r="I121" s="32">
        <v>709</v>
      </c>
      <c r="J121" s="8">
        <v>38</v>
      </c>
      <c r="K121" s="8">
        <v>72</v>
      </c>
      <c r="L121" s="8">
        <v>31</v>
      </c>
      <c r="M121" s="8">
        <v>15</v>
      </c>
      <c r="N121" s="8">
        <v>30</v>
      </c>
      <c r="O121" s="8">
        <v>17</v>
      </c>
      <c r="P121" s="8">
        <v>37</v>
      </c>
      <c r="Q121" s="8">
        <v>24</v>
      </c>
      <c r="R121" s="8">
        <v>18</v>
      </c>
      <c r="S121" s="8">
        <v>64</v>
      </c>
      <c r="T121" s="8">
        <v>41</v>
      </c>
      <c r="U121" s="33">
        <v>4</v>
      </c>
      <c r="V121" s="33">
        <v>1</v>
      </c>
      <c r="W121" s="8">
        <v>0</v>
      </c>
      <c r="X121" s="8">
        <v>19</v>
      </c>
      <c r="Y121" s="10">
        <f t="shared" si="3"/>
        <v>411</v>
      </c>
    </row>
    <row r="122" spans="1:25" x14ac:dyDescent="0.3">
      <c r="A122" s="14">
        <v>120</v>
      </c>
      <c r="B122" s="15">
        <v>12</v>
      </c>
      <c r="C122" s="30">
        <v>392</v>
      </c>
      <c r="D122" s="8" t="s">
        <v>653</v>
      </c>
      <c r="E122" s="8"/>
      <c r="F122" s="31">
        <v>1752</v>
      </c>
      <c r="G122" s="15" t="s">
        <v>73</v>
      </c>
      <c r="H122" s="8" t="s">
        <v>20</v>
      </c>
      <c r="I122" s="32">
        <v>709</v>
      </c>
      <c r="J122" s="8">
        <v>37</v>
      </c>
      <c r="K122" s="8">
        <v>94</v>
      </c>
      <c r="L122" s="8">
        <v>32</v>
      </c>
      <c r="M122" s="8">
        <v>16</v>
      </c>
      <c r="N122" s="8">
        <v>20</v>
      </c>
      <c r="O122" s="8">
        <v>21</v>
      </c>
      <c r="P122" s="8">
        <v>38</v>
      </c>
      <c r="Q122" s="8">
        <v>20</v>
      </c>
      <c r="R122" s="8">
        <v>22</v>
      </c>
      <c r="S122" s="8">
        <v>62</v>
      </c>
      <c r="T122" s="8">
        <v>32</v>
      </c>
      <c r="U122" s="33">
        <v>3</v>
      </c>
      <c r="V122" s="33">
        <v>3</v>
      </c>
      <c r="W122" s="8">
        <v>0</v>
      </c>
      <c r="X122" s="8">
        <v>26</v>
      </c>
      <c r="Y122" s="10">
        <f t="shared" si="3"/>
        <v>426</v>
      </c>
    </row>
    <row r="123" spans="1:25" x14ac:dyDescent="0.3">
      <c r="A123" s="14">
        <v>123</v>
      </c>
      <c r="B123" s="15">
        <v>12</v>
      </c>
      <c r="C123" s="30">
        <v>392</v>
      </c>
      <c r="D123" s="8" t="s">
        <v>653</v>
      </c>
      <c r="E123" s="8"/>
      <c r="F123" s="31">
        <v>1753</v>
      </c>
      <c r="G123" s="15" t="s">
        <v>73</v>
      </c>
      <c r="H123" s="8" t="s">
        <v>19</v>
      </c>
      <c r="I123" s="32">
        <v>616</v>
      </c>
      <c r="J123" s="8">
        <v>39</v>
      </c>
      <c r="K123" s="8">
        <v>65</v>
      </c>
      <c r="L123" s="8">
        <v>28</v>
      </c>
      <c r="M123" s="8">
        <v>8</v>
      </c>
      <c r="N123" s="8">
        <v>18</v>
      </c>
      <c r="O123" s="8">
        <v>8</v>
      </c>
      <c r="P123" s="8">
        <v>18</v>
      </c>
      <c r="Q123" s="8">
        <v>23</v>
      </c>
      <c r="R123" s="8">
        <v>7</v>
      </c>
      <c r="S123" s="8">
        <v>128</v>
      </c>
      <c r="T123" s="8">
        <v>27</v>
      </c>
      <c r="U123" s="33">
        <v>3</v>
      </c>
      <c r="V123" s="33">
        <v>0</v>
      </c>
      <c r="W123" s="8">
        <v>4</v>
      </c>
      <c r="X123" s="8">
        <v>23</v>
      </c>
      <c r="Y123" s="10">
        <f t="shared" si="3"/>
        <v>399</v>
      </c>
    </row>
    <row r="124" spans="1:25" x14ac:dyDescent="0.3">
      <c r="A124" s="14">
        <v>122</v>
      </c>
      <c r="B124" s="15">
        <v>12</v>
      </c>
      <c r="C124" s="30">
        <v>392</v>
      </c>
      <c r="D124" s="8" t="s">
        <v>653</v>
      </c>
      <c r="E124" s="8"/>
      <c r="F124" s="31">
        <v>1753</v>
      </c>
      <c r="G124" s="15" t="s">
        <v>73</v>
      </c>
      <c r="H124" s="8" t="s">
        <v>20</v>
      </c>
      <c r="I124" s="32">
        <v>616</v>
      </c>
      <c r="J124" s="8">
        <v>39</v>
      </c>
      <c r="K124" s="8">
        <v>56</v>
      </c>
      <c r="L124" s="8">
        <v>19</v>
      </c>
      <c r="M124" s="8">
        <v>9</v>
      </c>
      <c r="N124" s="8">
        <v>21</v>
      </c>
      <c r="O124" s="8">
        <v>19</v>
      </c>
      <c r="P124" s="8">
        <v>23</v>
      </c>
      <c r="Q124" s="8">
        <v>26</v>
      </c>
      <c r="R124" s="8">
        <v>8</v>
      </c>
      <c r="S124" s="8">
        <v>85</v>
      </c>
      <c r="T124" s="8">
        <v>26</v>
      </c>
      <c r="U124" s="33">
        <v>3</v>
      </c>
      <c r="V124" s="33">
        <v>0</v>
      </c>
      <c r="W124" s="8">
        <v>1</v>
      </c>
      <c r="X124" s="8">
        <v>15</v>
      </c>
      <c r="Y124" s="10">
        <f t="shared" si="3"/>
        <v>350</v>
      </c>
    </row>
    <row r="125" spans="1:25" x14ac:dyDescent="0.3">
      <c r="A125" s="14">
        <v>124</v>
      </c>
      <c r="B125" s="15">
        <v>12</v>
      </c>
      <c r="C125" s="30">
        <v>392</v>
      </c>
      <c r="D125" s="8" t="s">
        <v>653</v>
      </c>
      <c r="E125" s="8"/>
      <c r="F125" s="31">
        <v>1754</v>
      </c>
      <c r="G125" s="15" t="s">
        <v>73</v>
      </c>
      <c r="H125" s="8" t="s">
        <v>19</v>
      </c>
      <c r="I125" s="32">
        <v>697</v>
      </c>
      <c r="J125" s="8">
        <v>48</v>
      </c>
      <c r="K125" s="8">
        <v>62</v>
      </c>
      <c r="L125" s="8">
        <v>23</v>
      </c>
      <c r="M125" s="8">
        <v>11</v>
      </c>
      <c r="N125" s="8">
        <v>39</v>
      </c>
      <c r="O125" s="8">
        <v>14</v>
      </c>
      <c r="P125" s="8">
        <v>9</v>
      </c>
      <c r="Q125" s="8">
        <v>8</v>
      </c>
      <c r="R125" s="8">
        <v>13</v>
      </c>
      <c r="S125" s="8">
        <v>117</v>
      </c>
      <c r="T125" s="8">
        <v>40</v>
      </c>
      <c r="U125" s="33">
        <v>3</v>
      </c>
      <c r="V125" s="33">
        <v>6</v>
      </c>
      <c r="W125" s="8">
        <v>1</v>
      </c>
      <c r="X125" s="8">
        <v>30</v>
      </c>
      <c r="Y125" s="10">
        <f t="shared" si="3"/>
        <v>424</v>
      </c>
    </row>
    <row r="126" spans="1:25" x14ac:dyDescent="0.3">
      <c r="A126" s="14">
        <v>125</v>
      </c>
      <c r="B126" s="15">
        <v>12</v>
      </c>
      <c r="C126" s="30">
        <v>392</v>
      </c>
      <c r="D126" s="8" t="s">
        <v>653</v>
      </c>
      <c r="E126" s="8"/>
      <c r="F126" s="31">
        <v>1754</v>
      </c>
      <c r="G126" s="15" t="s">
        <v>73</v>
      </c>
      <c r="H126" s="8" t="s">
        <v>20</v>
      </c>
      <c r="I126" s="32">
        <v>696</v>
      </c>
      <c r="J126" s="8">
        <v>49</v>
      </c>
      <c r="K126" s="8">
        <v>74</v>
      </c>
      <c r="L126" s="8">
        <v>17</v>
      </c>
      <c r="M126" s="8">
        <v>9</v>
      </c>
      <c r="N126" s="8">
        <v>30</v>
      </c>
      <c r="O126" s="8">
        <v>9</v>
      </c>
      <c r="P126" s="8">
        <v>16</v>
      </c>
      <c r="Q126" s="8">
        <v>16</v>
      </c>
      <c r="R126" s="8">
        <v>12</v>
      </c>
      <c r="S126" s="8">
        <v>119</v>
      </c>
      <c r="T126" s="8">
        <v>62</v>
      </c>
      <c r="U126" s="33">
        <v>2</v>
      </c>
      <c r="V126" s="33">
        <v>1</v>
      </c>
      <c r="W126" s="8">
        <v>4</v>
      </c>
      <c r="X126" s="8">
        <v>13</v>
      </c>
      <c r="Y126" s="10">
        <f t="shared" si="3"/>
        <v>433</v>
      </c>
    </row>
    <row r="127" spans="1:25" x14ac:dyDescent="0.3">
      <c r="A127" s="14">
        <v>128</v>
      </c>
      <c r="B127" s="15">
        <v>12</v>
      </c>
      <c r="C127" s="30">
        <v>392</v>
      </c>
      <c r="D127" s="8" t="s">
        <v>653</v>
      </c>
      <c r="E127" s="8"/>
      <c r="F127" s="31">
        <v>1755</v>
      </c>
      <c r="G127" s="15" t="s">
        <v>73</v>
      </c>
      <c r="H127" s="8" t="s">
        <v>19</v>
      </c>
      <c r="I127" s="32">
        <v>545</v>
      </c>
      <c r="J127" s="8">
        <v>29</v>
      </c>
      <c r="K127" s="8">
        <v>98</v>
      </c>
      <c r="L127" s="8">
        <v>11</v>
      </c>
      <c r="M127" s="8">
        <v>6</v>
      </c>
      <c r="N127" s="8">
        <v>19</v>
      </c>
      <c r="O127" s="8">
        <v>4</v>
      </c>
      <c r="P127" s="8">
        <v>3</v>
      </c>
      <c r="Q127" s="8">
        <v>10</v>
      </c>
      <c r="R127" s="8">
        <v>7</v>
      </c>
      <c r="S127" s="8">
        <v>92</v>
      </c>
      <c r="T127" s="8">
        <v>20</v>
      </c>
      <c r="U127" s="33">
        <v>1</v>
      </c>
      <c r="V127" s="33">
        <v>1</v>
      </c>
      <c r="W127" s="8">
        <v>1</v>
      </c>
      <c r="X127" s="8">
        <v>13</v>
      </c>
      <c r="Y127" s="10">
        <f t="shared" si="3"/>
        <v>315</v>
      </c>
    </row>
    <row r="128" spans="1:25" x14ac:dyDescent="0.3">
      <c r="A128" s="14">
        <v>126</v>
      </c>
      <c r="B128" s="15">
        <v>12</v>
      </c>
      <c r="C128" s="30">
        <v>392</v>
      </c>
      <c r="D128" s="8" t="s">
        <v>653</v>
      </c>
      <c r="E128" s="8"/>
      <c r="F128" s="31">
        <v>1755</v>
      </c>
      <c r="G128" s="15" t="s">
        <v>73</v>
      </c>
      <c r="H128" s="8" t="s">
        <v>20</v>
      </c>
      <c r="I128" s="32">
        <v>545</v>
      </c>
      <c r="J128" s="8">
        <v>32</v>
      </c>
      <c r="K128" s="8">
        <v>66</v>
      </c>
      <c r="L128" s="8">
        <v>18</v>
      </c>
      <c r="M128" s="8">
        <v>8</v>
      </c>
      <c r="N128" s="8">
        <v>21</v>
      </c>
      <c r="O128" s="8">
        <v>15</v>
      </c>
      <c r="P128" s="8">
        <v>9</v>
      </c>
      <c r="Q128" s="8">
        <v>14</v>
      </c>
      <c r="R128" s="8">
        <v>14</v>
      </c>
      <c r="S128" s="8">
        <v>76</v>
      </c>
      <c r="T128" s="8">
        <v>19</v>
      </c>
      <c r="U128" s="33">
        <v>1</v>
      </c>
      <c r="V128" s="33">
        <v>0</v>
      </c>
      <c r="W128" s="8">
        <v>0</v>
      </c>
      <c r="X128" s="8">
        <v>16</v>
      </c>
      <c r="Y128" s="10">
        <f t="shared" si="3"/>
        <v>309</v>
      </c>
    </row>
    <row r="129" spans="1:25" x14ac:dyDescent="0.3">
      <c r="A129" s="14">
        <v>127</v>
      </c>
      <c r="B129" s="15">
        <v>12</v>
      </c>
      <c r="C129" s="30">
        <v>392</v>
      </c>
      <c r="D129" s="8" t="s">
        <v>653</v>
      </c>
      <c r="E129" s="8"/>
      <c r="F129" s="31">
        <v>1755</v>
      </c>
      <c r="G129" s="15" t="s">
        <v>73</v>
      </c>
      <c r="H129" s="8" t="s">
        <v>22</v>
      </c>
      <c r="I129" s="32">
        <v>544</v>
      </c>
      <c r="J129" s="8">
        <v>34</v>
      </c>
      <c r="K129" s="8">
        <v>69</v>
      </c>
      <c r="L129" s="8">
        <v>17</v>
      </c>
      <c r="M129" s="8">
        <v>10</v>
      </c>
      <c r="N129" s="8">
        <v>23</v>
      </c>
      <c r="O129" s="8">
        <v>17</v>
      </c>
      <c r="P129" s="8">
        <v>16</v>
      </c>
      <c r="Q129" s="8">
        <v>9</v>
      </c>
      <c r="R129" s="8">
        <v>9</v>
      </c>
      <c r="S129" s="8">
        <v>91</v>
      </c>
      <c r="T129" s="8">
        <v>23</v>
      </c>
      <c r="U129" s="33">
        <v>1</v>
      </c>
      <c r="V129" s="33">
        <v>4</v>
      </c>
      <c r="W129" s="8">
        <v>0</v>
      </c>
      <c r="X129" s="8">
        <v>9</v>
      </c>
      <c r="Y129" s="10">
        <f t="shared" si="3"/>
        <v>332</v>
      </c>
    </row>
    <row r="130" spans="1:25" x14ac:dyDescent="0.3">
      <c r="A130" s="14">
        <v>130</v>
      </c>
      <c r="B130" s="15">
        <v>12</v>
      </c>
      <c r="C130" s="30">
        <v>392</v>
      </c>
      <c r="D130" s="8" t="s">
        <v>653</v>
      </c>
      <c r="E130" s="8"/>
      <c r="F130" s="31">
        <v>1756</v>
      </c>
      <c r="G130" s="15" t="s">
        <v>73</v>
      </c>
      <c r="H130" s="8" t="s">
        <v>19</v>
      </c>
      <c r="I130" s="32">
        <v>613</v>
      </c>
      <c r="J130" s="8">
        <v>55</v>
      </c>
      <c r="K130" s="8">
        <v>38</v>
      </c>
      <c r="L130" s="8">
        <v>30</v>
      </c>
      <c r="M130" s="8">
        <v>12</v>
      </c>
      <c r="N130" s="8">
        <v>28</v>
      </c>
      <c r="O130" s="8">
        <v>12</v>
      </c>
      <c r="P130" s="8">
        <v>15</v>
      </c>
      <c r="Q130" s="8">
        <v>9</v>
      </c>
      <c r="R130" s="8">
        <v>8</v>
      </c>
      <c r="S130" s="8">
        <v>91</v>
      </c>
      <c r="T130" s="8">
        <v>17</v>
      </c>
      <c r="U130" s="33">
        <v>3</v>
      </c>
      <c r="V130" s="33">
        <v>0</v>
      </c>
      <c r="W130" s="8">
        <v>0</v>
      </c>
      <c r="X130" s="8">
        <v>16</v>
      </c>
      <c r="Y130" s="10">
        <f t="shared" ref="Y130:Y161" si="4">SUM(J130:X130)</f>
        <v>334</v>
      </c>
    </row>
    <row r="131" spans="1:25" x14ac:dyDescent="0.3">
      <c r="A131" s="14">
        <v>129</v>
      </c>
      <c r="B131" s="15">
        <v>12</v>
      </c>
      <c r="C131" s="30">
        <v>392</v>
      </c>
      <c r="D131" s="8" t="s">
        <v>653</v>
      </c>
      <c r="E131" s="8"/>
      <c r="F131" s="31">
        <v>1756</v>
      </c>
      <c r="G131" s="15" t="s">
        <v>73</v>
      </c>
      <c r="H131" s="8" t="s">
        <v>20</v>
      </c>
      <c r="I131" s="32">
        <v>613</v>
      </c>
      <c r="J131" s="10">
        <v>48</v>
      </c>
      <c r="K131" s="10">
        <v>62</v>
      </c>
      <c r="L131" s="10">
        <v>25</v>
      </c>
      <c r="M131" s="10">
        <v>6</v>
      </c>
      <c r="N131" s="10">
        <v>32</v>
      </c>
      <c r="O131" s="10">
        <v>8</v>
      </c>
      <c r="P131" s="10">
        <v>11</v>
      </c>
      <c r="Q131" s="10">
        <v>3</v>
      </c>
      <c r="R131" s="10">
        <v>13</v>
      </c>
      <c r="S131" s="10">
        <v>89</v>
      </c>
      <c r="T131" s="10">
        <v>27</v>
      </c>
      <c r="U131" s="33">
        <v>6</v>
      </c>
      <c r="V131" s="33">
        <v>1</v>
      </c>
      <c r="W131" s="8">
        <v>0</v>
      </c>
      <c r="X131" s="8">
        <v>15</v>
      </c>
      <c r="Y131" s="10">
        <f t="shared" si="4"/>
        <v>346</v>
      </c>
    </row>
    <row r="132" spans="1:25" x14ac:dyDescent="0.3">
      <c r="A132" s="14">
        <v>132</v>
      </c>
      <c r="B132" s="15">
        <v>12</v>
      </c>
      <c r="C132" s="30">
        <v>392</v>
      </c>
      <c r="D132" s="8" t="s">
        <v>653</v>
      </c>
      <c r="E132" s="8"/>
      <c r="F132" s="31">
        <v>1757</v>
      </c>
      <c r="G132" s="15" t="s">
        <v>73</v>
      </c>
      <c r="H132" s="8" t="s">
        <v>19</v>
      </c>
      <c r="I132" s="32">
        <v>510</v>
      </c>
      <c r="J132" s="8">
        <v>28</v>
      </c>
      <c r="K132" s="8">
        <v>50</v>
      </c>
      <c r="L132" s="8">
        <v>31</v>
      </c>
      <c r="M132" s="8">
        <v>7</v>
      </c>
      <c r="N132" s="8">
        <v>23</v>
      </c>
      <c r="O132" s="8">
        <v>12</v>
      </c>
      <c r="P132" s="8">
        <v>14</v>
      </c>
      <c r="Q132" s="8">
        <v>3</v>
      </c>
      <c r="R132" s="8">
        <v>7</v>
      </c>
      <c r="S132" s="8">
        <v>90</v>
      </c>
      <c r="T132" s="8">
        <v>11</v>
      </c>
      <c r="U132" s="33">
        <v>1</v>
      </c>
      <c r="V132" s="33">
        <v>2</v>
      </c>
      <c r="W132" s="8">
        <v>3</v>
      </c>
      <c r="X132" s="8">
        <v>8</v>
      </c>
      <c r="Y132" s="10">
        <f t="shared" si="4"/>
        <v>290</v>
      </c>
    </row>
    <row r="133" spans="1:25" x14ac:dyDescent="0.3">
      <c r="A133" s="14">
        <v>131</v>
      </c>
      <c r="B133" s="15">
        <v>12</v>
      </c>
      <c r="C133" s="30">
        <v>392</v>
      </c>
      <c r="D133" s="8" t="s">
        <v>653</v>
      </c>
      <c r="E133" s="8"/>
      <c r="F133" s="31">
        <v>1757</v>
      </c>
      <c r="G133" s="15" t="s">
        <v>73</v>
      </c>
      <c r="H133" s="8" t="s">
        <v>20</v>
      </c>
      <c r="I133" s="32">
        <v>510</v>
      </c>
      <c r="J133" s="8">
        <v>25</v>
      </c>
      <c r="K133" s="8">
        <v>68</v>
      </c>
      <c r="L133" s="8">
        <v>39</v>
      </c>
      <c r="M133" s="8">
        <v>10</v>
      </c>
      <c r="N133" s="8">
        <v>18</v>
      </c>
      <c r="O133" s="8">
        <v>10</v>
      </c>
      <c r="P133" s="8">
        <v>16</v>
      </c>
      <c r="Q133" s="8">
        <v>5</v>
      </c>
      <c r="R133" s="8">
        <v>10</v>
      </c>
      <c r="S133" s="8">
        <v>63</v>
      </c>
      <c r="T133" s="8">
        <v>20</v>
      </c>
      <c r="U133" s="33">
        <v>3</v>
      </c>
      <c r="V133" s="33">
        <v>0</v>
      </c>
      <c r="W133" s="8">
        <v>0</v>
      </c>
      <c r="X133" s="8">
        <v>7</v>
      </c>
      <c r="Y133" s="10">
        <f t="shared" si="4"/>
        <v>294</v>
      </c>
    </row>
    <row r="134" spans="1:25" x14ac:dyDescent="0.3">
      <c r="A134" s="14">
        <v>133</v>
      </c>
      <c r="B134" s="15">
        <v>12</v>
      </c>
      <c r="C134" s="30">
        <v>392</v>
      </c>
      <c r="D134" s="8" t="s">
        <v>653</v>
      </c>
      <c r="E134" s="8"/>
      <c r="F134" s="31">
        <v>1757</v>
      </c>
      <c r="G134" s="15" t="s">
        <v>73</v>
      </c>
      <c r="H134" s="8" t="s">
        <v>22</v>
      </c>
      <c r="I134" s="32">
        <v>509</v>
      </c>
      <c r="J134" s="8">
        <v>19</v>
      </c>
      <c r="K134" s="8">
        <v>63</v>
      </c>
      <c r="L134" s="8">
        <v>41</v>
      </c>
      <c r="M134" s="8">
        <v>8</v>
      </c>
      <c r="N134" s="8">
        <v>26</v>
      </c>
      <c r="O134" s="8">
        <v>11</v>
      </c>
      <c r="P134" s="8">
        <v>19</v>
      </c>
      <c r="Q134" s="8">
        <v>4</v>
      </c>
      <c r="R134" s="8">
        <v>6</v>
      </c>
      <c r="S134" s="8">
        <v>77</v>
      </c>
      <c r="T134" s="8">
        <v>17</v>
      </c>
      <c r="U134" s="33">
        <v>2</v>
      </c>
      <c r="V134" s="33">
        <v>0</v>
      </c>
      <c r="W134" s="8">
        <v>3</v>
      </c>
      <c r="X134" s="8">
        <v>13</v>
      </c>
      <c r="Y134" s="10">
        <f t="shared" si="4"/>
        <v>309</v>
      </c>
    </row>
    <row r="135" spans="1:25" x14ac:dyDescent="0.3">
      <c r="A135" s="14">
        <v>135</v>
      </c>
      <c r="B135" s="15">
        <v>12</v>
      </c>
      <c r="C135" s="30">
        <v>392</v>
      </c>
      <c r="D135" s="8" t="s">
        <v>653</v>
      </c>
      <c r="E135" s="8"/>
      <c r="F135" s="31">
        <v>1758</v>
      </c>
      <c r="G135" s="15" t="s">
        <v>73</v>
      </c>
      <c r="H135" s="8" t="s">
        <v>19</v>
      </c>
      <c r="I135" s="32">
        <v>532</v>
      </c>
      <c r="J135" s="8">
        <v>22</v>
      </c>
      <c r="K135" s="8">
        <v>76</v>
      </c>
      <c r="L135" s="8">
        <v>22</v>
      </c>
      <c r="M135" s="8">
        <v>9</v>
      </c>
      <c r="N135" s="8">
        <v>24</v>
      </c>
      <c r="O135" s="8">
        <v>7</v>
      </c>
      <c r="P135" s="8">
        <v>18</v>
      </c>
      <c r="Q135" s="8">
        <v>6</v>
      </c>
      <c r="R135" s="8">
        <v>6</v>
      </c>
      <c r="S135" s="8">
        <v>87</v>
      </c>
      <c r="T135" s="8">
        <v>21</v>
      </c>
      <c r="U135" s="33">
        <v>1</v>
      </c>
      <c r="V135" s="33">
        <v>1</v>
      </c>
      <c r="W135" s="8">
        <v>0</v>
      </c>
      <c r="X135" s="8">
        <v>13</v>
      </c>
      <c r="Y135" s="10">
        <f t="shared" si="4"/>
        <v>313</v>
      </c>
    </row>
    <row r="136" spans="1:25" x14ac:dyDescent="0.3">
      <c r="A136" s="14">
        <v>134</v>
      </c>
      <c r="B136" s="15">
        <v>12</v>
      </c>
      <c r="C136" s="30">
        <v>392</v>
      </c>
      <c r="D136" s="8" t="s">
        <v>653</v>
      </c>
      <c r="E136" s="8"/>
      <c r="F136" s="31">
        <v>1758</v>
      </c>
      <c r="G136" s="15" t="s">
        <v>73</v>
      </c>
      <c r="H136" s="8" t="s">
        <v>20</v>
      </c>
      <c r="I136" s="32">
        <v>532</v>
      </c>
      <c r="J136" s="8">
        <v>26</v>
      </c>
      <c r="K136" s="8">
        <v>52</v>
      </c>
      <c r="L136" s="8">
        <v>26</v>
      </c>
      <c r="M136" s="8">
        <v>7</v>
      </c>
      <c r="N136" s="8">
        <v>22</v>
      </c>
      <c r="O136" s="8">
        <v>13</v>
      </c>
      <c r="P136" s="8">
        <v>10</v>
      </c>
      <c r="Q136" s="8">
        <v>9</v>
      </c>
      <c r="R136" s="8">
        <v>5</v>
      </c>
      <c r="S136" s="8">
        <v>116</v>
      </c>
      <c r="T136" s="8">
        <v>23</v>
      </c>
      <c r="U136" s="33">
        <v>2</v>
      </c>
      <c r="V136" s="33">
        <v>1</v>
      </c>
      <c r="W136" s="8">
        <v>0</v>
      </c>
      <c r="X136" s="8">
        <v>12</v>
      </c>
      <c r="Y136" s="10">
        <f t="shared" si="4"/>
        <v>324</v>
      </c>
    </row>
    <row r="137" spans="1:25" x14ac:dyDescent="0.3">
      <c r="A137" s="14">
        <v>136</v>
      </c>
      <c r="B137" s="15">
        <v>12</v>
      </c>
      <c r="C137" s="30">
        <v>392</v>
      </c>
      <c r="D137" s="8" t="s">
        <v>653</v>
      </c>
      <c r="E137" s="8"/>
      <c r="F137" s="31">
        <v>1758</v>
      </c>
      <c r="G137" s="15" t="s">
        <v>73</v>
      </c>
      <c r="H137" s="8" t="s">
        <v>22</v>
      </c>
      <c r="I137" s="32">
        <v>532</v>
      </c>
      <c r="J137" s="8">
        <v>33</v>
      </c>
      <c r="K137" s="8">
        <v>50</v>
      </c>
      <c r="L137" s="8">
        <v>26</v>
      </c>
      <c r="M137" s="8">
        <v>7</v>
      </c>
      <c r="N137" s="8">
        <v>24</v>
      </c>
      <c r="O137" s="8">
        <v>11</v>
      </c>
      <c r="P137" s="8">
        <v>13</v>
      </c>
      <c r="Q137" s="8">
        <v>5</v>
      </c>
      <c r="R137" s="8">
        <v>9</v>
      </c>
      <c r="S137" s="8">
        <v>84</v>
      </c>
      <c r="T137" s="8">
        <v>13</v>
      </c>
      <c r="U137" s="33">
        <v>2</v>
      </c>
      <c r="V137" s="33">
        <v>2</v>
      </c>
      <c r="W137" s="8">
        <v>1</v>
      </c>
      <c r="X137" s="8">
        <v>19</v>
      </c>
      <c r="Y137" s="10">
        <f t="shared" si="4"/>
        <v>299</v>
      </c>
    </row>
    <row r="138" spans="1:25" x14ac:dyDescent="0.3">
      <c r="A138" s="14">
        <v>139</v>
      </c>
      <c r="B138" s="15">
        <v>12</v>
      </c>
      <c r="C138" s="30">
        <v>392</v>
      </c>
      <c r="D138" s="8" t="s">
        <v>653</v>
      </c>
      <c r="E138" s="8"/>
      <c r="F138" s="31">
        <v>1759</v>
      </c>
      <c r="G138" s="15" t="s">
        <v>73</v>
      </c>
      <c r="H138" s="8" t="s">
        <v>19</v>
      </c>
      <c r="I138" s="32">
        <v>565</v>
      </c>
      <c r="J138" s="8">
        <v>34</v>
      </c>
      <c r="K138" s="8">
        <v>67</v>
      </c>
      <c r="L138" s="8">
        <v>27</v>
      </c>
      <c r="M138" s="8">
        <v>4</v>
      </c>
      <c r="N138" s="8">
        <v>23</v>
      </c>
      <c r="O138" s="8">
        <v>15</v>
      </c>
      <c r="P138" s="8">
        <v>17</v>
      </c>
      <c r="Q138" s="8">
        <v>6</v>
      </c>
      <c r="R138" s="8">
        <v>3</v>
      </c>
      <c r="S138" s="8">
        <v>88</v>
      </c>
      <c r="T138" s="8">
        <v>18</v>
      </c>
      <c r="U138" s="33">
        <v>2</v>
      </c>
      <c r="V138" s="33">
        <v>7</v>
      </c>
      <c r="W138" s="8">
        <v>0</v>
      </c>
      <c r="X138" s="8">
        <v>8</v>
      </c>
      <c r="Y138" s="10">
        <f t="shared" si="4"/>
        <v>319</v>
      </c>
    </row>
    <row r="139" spans="1:25" x14ac:dyDescent="0.3">
      <c r="A139" s="14">
        <v>137</v>
      </c>
      <c r="B139" s="15">
        <v>12</v>
      </c>
      <c r="C139" s="30">
        <v>392</v>
      </c>
      <c r="D139" s="8" t="s">
        <v>653</v>
      </c>
      <c r="E139" s="8"/>
      <c r="F139" s="31">
        <v>1759</v>
      </c>
      <c r="G139" s="15" t="s">
        <v>73</v>
      </c>
      <c r="H139" s="8" t="s">
        <v>20</v>
      </c>
      <c r="I139" s="32">
        <v>565</v>
      </c>
      <c r="J139" s="8">
        <v>20</v>
      </c>
      <c r="K139" s="8">
        <v>44</v>
      </c>
      <c r="L139" s="8">
        <v>23</v>
      </c>
      <c r="M139" s="8">
        <v>6</v>
      </c>
      <c r="N139" s="8">
        <v>26</v>
      </c>
      <c r="O139" s="8">
        <v>10</v>
      </c>
      <c r="P139" s="8">
        <v>27</v>
      </c>
      <c r="Q139" s="8">
        <v>10</v>
      </c>
      <c r="R139" s="8">
        <v>20</v>
      </c>
      <c r="S139" s="8">
        <v>105</v>
      </c>
      <c r="T139" s="8">
        <v>27</v>
      </c>
      <c r="U139" s="33">
        <v>2</v>
      </c>
      <c r="V139" s="33">
        <v>3</v>
      </c>
      <c r="W139" s="8">
        <v>1</v>
      </c>
      <c r="X139" s="8">
        <v>16</v>
      </c>
      <c r="Y139" s="10">
        <f t="shared" si="4"/>
        <v>340</v>
      </c>
    </row>
    <row r="140" spans="1:25" x14ac:dyDescent="0.3">
      <c r="A140" s="14">
        <v>138</v>
      </c>
      <c r="B140" s="15">
        <v>12</v>
      </c>
      <c r="C140" s="30">
        <v>392</v>
      </c>
      <c r="D140" s="8" t="s">
        <v>653</v>
      </c>
      <c r="E140" s="8"/>
      <c r="F140" s="31">
        <v>1759</v>
      </c>
      <c r="G140" s="15" t="s">
        <v>73</v>
      </c>
      <c r="H140" s="8" t="s">
        <v>22</v>
      </c>
      <c r="I140" s="32">
        <v>565</v>
      </c>
      <c r="J140" s="8">
        <v>33</v>
      </c>
      <c r="K140" s="8">
        <v>53</v>
      </c>
      <c r="L140" s="8">
        <v>25</v>
      </c>
      <c r="M140" s="8">
        <v>10</v>
      </c>
      <c r="N140" s="8">
        <v>27</v>
      </c>
      <c r="O140" s="8">
        <v>16</v>
      </c>
      <c r="P140" s="8">
        <v>16</v>
      </c>
      <c r="Q140" s="8">
        <v>6</v>
      </c>
      <c r="R140" s="8">
        <v>11</v>
      </c>
      <c r="S140" s="8">
        <v>101</v>
      </c>
      <c r="T140" s="8">
        <v>20</v>
      </c>
      <c r="U140" s="33">
        <v>4</v>
      </c>
      <c r="V140" s="33">
        <v>3</v>
      </c>
      <c r="W140" s="8">
        <v>1</v>
      </c>
      <c r="X140" s="8">
        <v>18</v>
      </c>
      <c r="Y140" s="10">
        <f t="shared" si="4"/>
        <v>344</v>
      </c>
    </row>
    <row r="141" spans="1:25" x14ac:dyDescent="0.3">
      <c r="A141" s="14">
        <v>143</v>
      </c>
      <c r="B141" s="15">
        <v>12</v>
      </c>
      <c r="C141" s="30">
        <v>392</v>
      </c>
      <c r="D141" s="8" t="s">
        <v>653</v>
      </c>
      <c r="E141" s="8"/>
      <c r="F141" s="31">
        <v>1760</v>
      </c>
      <c r="G141" s="15" t="s">
        <v>73</v>
      </c>
      <c r="H141" s="8" t="s">
        <v>19</v>
      </c>
      <c r="I141" s="32">
        <v>623</v>
      </c>
      <c r="J141" s="8">
        <v>14</v>
      </c>
      <c r="K141" s="8">
        <v>31</v>
      </c>
      <c r="L141" s="8">
        <v>41</v>
      </c>
      <c r="M141" s="8">
        <v>14</v>
      </c>
      <c r="N141" s="8">
        <v>32</v>
      </c>
      <c r="O141" s="8">
        <v>34</v>
      </c>
      <c r="P141" s="8">
        <v>15</v>
      </c>
      <c r="Q141" s="8">
        <v>19</v>
      </c>
      <c r="R141" s="8">
        <v>6</v>
      </c>
      <c r="S141" s="8">
        <v>95</v>
      </c>
      <c r="T141" s="8">
        <v>22</v>
      </c>
      <c r="U141" s="33">
        <v>0</v>
      </c>
      <c r="V141" s="33">
        <v>3</v>
      </c>
      <c r="W141" s="8">
        <v>0</v>
      </c>
      <c r="X141" s="8">
        <v>24</v>
      </c>
      <c r="Y141" s="10">
        <f t="shared" si="4"/>
        <v>350</v>
      </c>
    </row>
    <row r="142" spans="1:25" x14ac:dyDescent="0.3">
      <c r="A142" s="14">
        <v>142</v>
      </c>
      <c r="B142" s="15">
        <v>12</v>
      </c>
      <c r="C142" s="30">
        <v>392</v>
      </c>
      <c r="D142" s="8" t="s">
        <v>653</v>
      </c>
      <c r="E142" s="8"/>
      <c r="F142" s="31">
        <v>1760</v>
      </c>
      <c r="G142" s="15" t="s">
        <v>73</v>
      </c>
      <c r="H142" s="8" t="s">
        <v>20</v>
      </c>
      <c r="I142" s="32">
        <v>623</v>
      </c>
      <c r="J142" s="8">
        <v>23</v>
      </c>
      <c r="K142" s="8">
        <v>38</v>
      </c>
      <c r="L142" s="8">
        <v>27</v>
      </c>
      <c r="M142" s="8">
        <v>11</v>
      </c>
      <c r="N142" s="8">
        <v>32</v>
      </c>
      <c r="O142" s="8">
        <v>26</v>
      </c>
      <c r="P142" s="8">
        <v>11</v>
      </c>
      <c r="Q142" s="8">
        <v>12</v>
      </c>
      <c r="R142" s="8">
        <v>11</v>
      </c>
      <c r="S142" s="8">
        <v>83</v>
      </c>
      <c r="T142" s="8">
        <v>40</v>
      </c>
      <c r="U142" s="33">
        <v>1</v>
      </c>
      <c r="V142" s="33">
        <v>1</v>
      </c>
      <c r="W142" s="8">
        <v>1</v>
      </c>
      <c r="X142" s="8">
        <v>12</v>
      </c>
      <c r="Y142" s="10">
        <f t="shared" si="4"/>
        <v>329</v>
      </c>
    </row>
    <row r="143" spans="1:25" x14ac:dyDescent="0.3">
      <c r="A143" s="14">
        <v>141</v>
      </c>
      <c r="B143" s="15">
        <v>12</v>
      </c>
      <c r="C143" s="30">
        <v>392</v>
      </c>
      <c r="D143" s="8" t="s">
        <v>653</v>
      </c>
      <c r="E143" s="8"/>
      <c r="F143" s="31">
        <v>1760</v>
      </c>
      <c r="G143" s="15" t="s">
        <v>73</v>
      </c>
      <c r="H143" s="8" t="s">
        <v>22</v>
      </c>
      <c r="I143" s="32">
        <v>623</v>
      </c>
      <c r="J143" s="8">
        <v>34</v>
      </c>
      <c r="K143" s="8">
        <v>34</v>
      </c>
      <c r="L143" s="8">
        <v>46</v>
      </c>
      <c r="M143" s="8">
        <v>9</v>
      </c>
      <c r="N143" s="8">
        <v>24</v>
      </c>
      <c r="O143" s="8">
        <v>31</v>
      </c>
      <c r="P143" s="8">
        <v>12</v>
      </c>
      <c r="Q143" s="8">
        <v>15</v>
      </c>
      <c r="R143" s="8">
        <v>6</v>
      </c>
      <c r="S143" s="8">
        <v>81</v>
      </c>
      <c r="T143" s="8">
        <v>30</v>
      </c>
      <c r="U143" s="33">
        <v>0</v>
      </c>
      <c r="V143" s="33">
        <v>4</v>
      </c>
      <c r="W143" s="8">
        <v>0</v>
      </c>
      <c r="X143" s="8">
        <v>14</v>
      </c>
      <c r="Y143" s="10">
        <f t="shared" si="4"/>
        <v>340</v>
      </c>
    </row>
    <row r="144" spans="1:25" x14ac:dyDescent="0.3">
      <c r="A144" s="14">
        <v>140</v>
      </c>
      <c r="B144" s="15">
        <v>12</v>
      </c>
      <c r="C144" s="30">
        <v>392</v>
      </c>
      <c r="D144" s="8" t="s">
        <v>653</v>
      </c>
      <c r="E144" s="8"/>
      <c r="F144" s="31">
        <v>1760</v>
      </c>
      <c r="G144" s="15" t="s">
        <v>73</v>
      </c>
      <c r="H144" s="8" t="s">
        <v>24</v>
      </c>
      <c r="I144" s="32">
        <v>623</v>
      </c>
      <c r="J144" s="8">
        <v>31</v>
      </c>
      <c r="K144" s="8">
        <v>43</v>
      </c>
      <c r="L144" s="8">
        <v>37</v>
      </c>
      <c r="M144" s="8">
        <v>10</v>
      </c>
      <c r="N144" s="8">
        <v>29</v>
      </c>
      <c r="O144" s="8">
        <v>23</v>
      </c>
      <c r="P144" s="8">
        <v>13</v>
      </c>
      <c r="Q144" s="8">
        <v>13</v>
      </c>
      <c r="R144" s="8">
        <v>8</v>
      </c>
      <c r="S144" s="8">
        <v>95</v>
      </c>
      <c r="T144" s="8">
        <v>28</v>
      </c>
      <c r="U144" s="33">
        <v>1</v>
      </c>
      <c r="V144" s="33">
        <v>0</v>
      </c>
      <c r="W144" s="8">
        <v>0</v>
      </c>
      <c r="X144" s="8">
        <v>16</v>
      </c>
      <c r="Y144" s="10">
        <f t="shared" si="4"/>
        <v>347</v>
      </c>
    </row>
    <row r="145" spans="1:25" x14ac:dyDescent="0.3">
      <c r="A145" s="14">
        <v>146</v>
      </c>
      <c r="B145" s="15">
        <v>12</v>
      </c>
      <c r="C145" s="30">
        <v>392</v>
      </c>
      <c r="D145" s="8" t="s">
        <v>653</v>
      </c>
      <c r="E145" s="8"/>
      <c r="F145" s="31">
        <v>1761</v>
      </c>
      <c r="G145" s="15" t="s">
        <v>73</v>
      </c>
      <c r="H145" s="8" t="s">
        <v>19</v>
      </c>
      <c r="I145" s="32">
        <v>722</v>
      </c>
      <c r="J145" s="8">
        <v>28</v>
      </c>
      <c r="K145" s="8">
        <v>53</v>
      </c>
      <c r="L145" s="8">
        <v>21</v>
      </c>
      <c r="M145" s="8">
        <v>11</v>
      </c>
      <c r="N145" s="8">
        <v>32</v>
      </c>
      <c r="O145" s="8">
        <v>26</v>
      </c>
      <c r="P145" s="8">
        <v>40</v>
      </c>
      <c r="Q145" s="8">
        <v>7</v>
      </c>
      <c r="R145" s="8">
        <v>2</v>
      </c>
      <c r="S145" s="8">
        <v>89</v>
      </c>
      <c r="T145" s="8">
        <v>35</v>
      </c>
      <c r="U145" s="33">
        <v>0</v>
      </c>
      <c r="V145" s="33">
        <v>0</v>
      </c>
      <c r="W145" s="8">
        <v>1</v>
      </c>
      <c r="X145" s="8">
        <v>31</v>
      </c>
      <c r="Y145" s="10">
        <f t="shared" si="4"/>
        <v>376</v>
      </c>
    </row>
    <row r="146" spans="1:25" x14ac:dyDescent="0.3">
      <c r="A146" s="14">
        <v>144</v>
      </c>
      <c r="B146" s="15">
        <v>12</v>
      </c>
      <c r="C146" s="30">
        <v>392</v>
      </c>
      <c r="D146" s="8" t="s">
        <v>653</v>
      </c>
      <c r="E146" s="8"/>
      <c r="F146" s="31">
        <v>1761</v>
      </c>
      <c r="G146" s="15" t="s">
        <v>73</v>
      </c>
      <c r="H146" s="8" t="s">
        <v>20</v>
      </c>
      <c r="I146" s="32">
        <v>722</v>
      </c>
      <c r="J146" s="8">
        <v>37</v>
      </c>
      <c r="K146" s="8">
        <v>53</v>
      </c>
      <c r="L146" s="8">
        <v>35</v>
      </c>
      <c r="M146" s="8">
        <v>17</v>
      </c>
      <c r="N146" s="8">
        <v>28</v>
      </c>
      <c r="O146" s="8">
        <v>41</v>
      </c>
      <c r="P146" s="8">
        <v>31</v>
      </c>
      <c r="Q146" s="8">
        <v>13</v>
      </c>
      <c r="R146" s="8">
        <v>21</v>
      </c>
      <c r="S146" s="8">
        <v>73</v>
      </c>
      <c r="T146" s="8">
        <v>40</v>
      </c>
      <c r="U146" s="33">
        <v>4</v>
      </c>
      <c r="V146" s="33">
        <v>0</v>
      </c>
      <c r="W146" s="8">
        <v>1</v>
      </c>
      <c r="X146" s="8">
        <v>25</v>
      </c>
      <c r="Y146" s="10">
        <f t="shared" si="4"/>
        <v>419</v>
      </c>
    </row>
    <row r="147" spans="1:25" x14ac:dyDescent="0.3">
      <c r="A147" s="14">
        <v>145</v>
      </c>
      <c r="B147" s="15">
        <v>12</v>
      </c>
      <c r="C147" s="30">
        <v>392</v>
      </c>
      <c r="D147" s="8" t="s">
        <v>653</v>
      </c>
      <c r="E147" s="8"/>
      <c r="F147" s="31">
        <v>1761</v>
      </c>
      <c r="G147" s="15" t="s">
        <v>73</v>
      </c>
      <c r="H147" s="8" t="s">
        <v>22</v>
      </c>
      <c r="I147" s="32">
        <v>721</v>
      </c>
      <c r="J147" s="8">
        <v>40</v>
      </c>
      <c r="K147" s="8">
        <v>68</v>
      </c>
      <c r="L147" s="8">
        <v>27</v>
      </c>
      <c r="M147" s="8">
        <v>12</v>
      </c>
      <c r="N147" s="8">
        <v>26</v>
      </c>
      <c r="O147" s="8">
        <v>28</v>
      </c>
      <c r="P147" s="8">
        <v>36</v>
      </c>
      <c r="Q147" s="8">
        <v>11</v>
      </c>
      <c r="R147" s="8">
        <v>25</v>
      </c>
      <c r="S147" s="8">
        <v>81</v>
      </c>
      <c r="T147" s="8">
        <v>31</v>
      </c>
      <c r="U147" s="33">
        <v>2</v>
      </c>
      <c r="V147" s="33">
        <v>1</v>
      </c>
      <c r="W147" s="8">
        <v>0</v>
      </c>
      <c r="X147" s="8">
        <v>24</v>
      </c>
      <c r="Y147" s="10">
        <f t="shared" si="4"/>
        <v>412</v>
      </c>
    </row>
    <row r="148" spans="1:25" x14ac:dyDescent="0.3">
      <c r="A148" s="14">
        <v>147</v>
      </c>
      <c r="B148" s="15">
        <v>12</v>
      </c>
      <c r="C148" s="30">
        <v>392</v>
      </c>
      <c r="D148" s="8" t="s">
        <v>653</v>
      </c>
      <c r="E148" s="8"/>
      <c r="F148" s="31">
        <v>1761</v>
      </c>
      <c r="G148" s="15" t="s">
        <v>73</v>
      </c>
      <c r="H148" s="8" t="s">
        <v>24</v>
      </c>
      <c r="I148" s="32">
        <v>721</v>
      </c>
      <c r="J148" s="8">
        <v>33</v>
      </c>
      <c r="K148" s="8">
        <v>62</v>
      </c>
      <c r="L148" s="8">
        <v>35</v>
      </c>
      <c r="M148" s="8">
        <v>8</v>
      </c>
      <c r="N148" s="8">
        <v>6</v>
      </c>
      <c r="O148" s="8">
        <v>28</v>
      </c>
      <c r="P148" s="8">
        <v>38</v>
      </c>
      <c r="Q148" s="8">
        <v>12</v>
      </c>
      <c r="R148" s="8">
        <v>20</v>
      </c>
      <c r="S148" s="8">
        <v>72</v>
      </c>
      <c r="T148" s="8">
        <v>25</v>
      </c>
      <c r="U148" s="33">
        <v>2</v>
      </c>
      <c r="V148" s="33">
        <v>1</v>
      </c>
      <c r="W148" s="8">
        <v>1</v>
      </c>
      <c r="X148" s="8">
        <v>26</v>
      </c>
      <c r="Y148" s="10">
        <f t="shared" si="4"/>
        <v>369</v>
      </c>
    </row>
    <row r="149" spans="1:25" x14ac:dyDescent="0.3">
      <c r="A149" s="14">
        <v>153</v>
      </c>
      <c r="B149" s="15">
        <v>12</v>
      </c>
      <c r="C149" s="30">
        <v>392</v>
      </c>
      <c r="D149" s="8" t="s">
        <v>653</v>
      </c>
      <c r="E149" s="8"/>
      <c r="F149" s="31">
        <v>1762</v>
      </c>
      <c r="G149" s="15" t="s">
        <v>73</v>
      </c>
      <c r="H149" s="8" t="s">
        <v>19</v>
      </c>
      <c r="I149" s="32">
        <v>667</v>
      </c>
      <c r="J149" s="10">
        <v>27</v>
      </c>
      <c r="K149" s="10">
        <v>50</v>
      </c>
      <c r="L149" s="10">
        <v>35</v>
      </c>
      <c r="M149" s="10">
        <v>10</v>
      </c>
      <c r="N149" s="10">
        <v>26</v>
      </c>
      <c r="O149" s="10">
        <v>19</v>
      </c>
      <c r="P149" s="10">
        <v>17</v>
      </c>
      <c r="Q149" s="10">
        <v>11</v>
      </c>
      <c r="R149" s="10">
        <v>12</v>
      </c>
      <c r="S149" s="10">
        <v>84</v>
      </c>
      <c r="T149" s="10">
        <v>25</v>
      </c>
      <c r="U149" s="33">
        <v>6</v>
      </c>
      <c r="V149" s="33">
        <v>7</v>
      </c>
      <c r="W149" s="8">
        <v>1</v>
      </c>
      <c r="X149" s="8">
        <v>23</v>
      </c>
      <c r="Y149" s="10">
        <f t="shared" si="4"/>
        <v>353</v>
      </c>
    </row>
    <row r="150" spans="1:25" x14ac:dyDescent="0.3">
      <c r="A150" s="14">
        <v>154</v>
      </c>
      <c r="B150" s="15">
        <v>12</v>
      </c>
      <c r="C150" s="30">
        <v>392</v>
      </c>
      <c r="D150" s="8" t="s">
        <v>653</v>
      </c>
      <c r="E150" s="8"/>
      <c r="F150" s="31">
        <v>1762</v>
      </c>
      <c r="G150" s="15" t="s">
        <v>73</v>
      </c>
      <c r="H150" s="8" t="s">
        <v>20</v>
      </c>
      <c r="I150" s="32">
        <v>667</v>
      </c>
      <c r="J150" s="10">
        <v>36</v>
      </c>
      <c r="K150" s="10">
        <v>68</v>
      </c>
      <c r="L150" s="10">
        <v>23</v>
      </c>
      <c r="M150" s="10">
        <v>8</v>
      </c>
      <c r="N150" s="10">
        <v>22</v>
      </c>
      <c r="O150" s="10">
        <v>20</v>
      </c>
      <c r="P150" s="10">
        <v>30</v>
      </c>
      <c r="Q150" s="10">
        <v>10</v>
      </c>
      <c r="R150" s="10">
        <v>21</v>
      </c>
      <c r="S150" s="10">
        <v>77</v>
      </c>
      <c r="T150" s="10">
        <v>27</v>
      </c>
      <c r="U150" s="33">
        <v>6</v>
      </c>
      <c r="V150" s="33">
        <v>2</v>
      </c>
      <c r="W150" s="8">
        <v>0</v>
      </c>
      <c r="X150" s="8">
        <v>13</v>
      </c>
      <c r="Y150" s="10">
        <f t="shared" si="4"/>
        <v>363</v>
      </c>
    </row>
    <row r="151" spans="1:25" x14ac:dyDescent="0.3">
      <c r="A151" s="14">
        <v>151</v>
      </c>
      <c r="B151" s="15">
        <v>12</v>
      </c>
      <c r="C151" s="30">
        <v>392</v>
      </c>
      <c r="D151" s="8" t="s">
        <v>653</v>
      </c>
      <c r="E151" s="8"/>
      <c r="F151" s="31">
        <v>1762</v>
      </c>
      <c r="G151" s="15" t="s">
        <v>73</v>
      </c>
      <c r="H151" s="8" t="s">
        <v>22</v>
      </c>
      <c r="I151" s="32">
        <v>667</v>
      </c>
      <c r="J151" s="8">
        <v>27</v>
      </c>
      <c r="K151" s="8">
        <v>49</v>
      </c>
      <c r="L151" s="8">
        <v>35</v>
      </c>
      <c r="M151" s="8">
        <v>3</v>
      </c>
      <c r="N151" s="8">
        <v>33</v>
      </c>
      <c r="O151" s="8">
        <v>16</v>
      </c>
      <c r="P151" s="8">
        <v>18</v>
      </c>
      <c r="Q151" s="8">
        <v>9</v>
      </c>
      <c r="R151" s="8">
        <v>24</v>
      </c>
      <c r="S151" s="8">
        <v>99</v>
      </c>
      <c r="T151" s="8">
        <v>21</v>
      </c>
      <c r="U151" s="33">
        <v>2</v>
      </c>
      <c r="V151" s="33">
        <v>1</v>
      </c>
      <c r="W151" s="8">
        <v>2</v>
      </c>
      <c r="X151" s="8">
        <v>12</v>
      </c>
      <c r="Y151" s="10">
        <f t="shared" si="4"/>
        <v>351</v>
      </c>
    </row>
    <row r="152" spans="1:25" x14ac:dyDescent="0.3">
      <c r="A152" s="14">
        <v>149</v>
      </c>
      <c r="B152" s="15">
        <v>12</v>
      </c>
      <c r="C152" s="30">
        <v>392</v>
      </c>
      <c r="D152" s="8" t="s">
        <v>653</v>
      </c>
      <c r="E152" s="8"/>
      <c r="F152" s="31">
        <v>1762</v>
      </c>
      <c r="G152" s="15" t="s">
        <v>73</v>
      </c>
      <c r="H152" s="8" t="s">
        <v>24</v>
      </c>
      <c r="I152" s="32">
        <v>667</v>
      </c>
      <c r="J152" s="8">
        <v>29</v>
      </c>
      <c r="K152" s="8">
        <v>63</v>
      </c>
      <c r="L152" s="8">
        <v>24</v>
      </c>
      <c r="M152" s="8">
        <v>11</v>
      </c>
      <c r="N152" s="8">
        <v>33</v>
      </c>
      <c r="O152" s="8">
        <v>23</v>
      </c>
      <c r="P152" s="8">
        <v>26</v>
      </c>
      <c r="Q152" s="8">
        <v>12</v>
      </c>
      <c r="R152" s="8">
        <v>22</v>
      </c>
      <c r="S152" s="8">
        <v>89</v>
      </c>
      <c r="T152" s="8">
        <v>25</v>
      </c>
      <c r="U152" s="33">
        <v>3</v>
      </c>
      <c r="V152" s="33">
        <v>2</v>
      </c>
      <c r="W152" s="8">
        <v>0</v>
      </c>
      <c r="X152" s="8">
        <v>14</v>
      </c>
      <c r="Y152" s="10">
        <f t="shared" si="4"/>
        <v>376</v>
      </c>
    </row>
    <row r="153" spans="1:25" x14ac:dyDescent="0.3">
      <c r="A153" s="14">
        <v>155</v>
      </c>
      <c r="B153" s="15">
        <v>12</v>
      </c>
      <c r="C153" s="30">
        <v>392</v>
      </c>
      <c r="D153" s="8" t="s">
        <v>653</v>
      </c>
      <c r="E153" s="8"/>
      <c r="F153" s="31">
        <v>1762</v>
      </c>
      <c r="G153" s="15" t="s">
        <v>73</v>
      </c>
      <c r="H153" s="8" t="s">
        <v>25</v>
      </c>
      <c r="I153" s="32">
        <v>666</v>
      </c>
      <c r="J153" s="8">
        <v>32</v>
      </c>
      <c r="K153" s="8">
        <v>68</v>
      </c>
      <c r="L153" s="8">
        <v>31</v>
      </c>
      <c r="M153" s="8">
        <v>7</v>
      </c>
      <c r="N153" s="8">
        <v>31</v>
      </c>
      <c r="O153" s="8">
        <v>21</v>
      </c>
      <c r="P153" s="8">
        <v>18</v>
      </c>
      <c r="Q153" s="8">
        <v>8</v>
      </c>
      <c r="R153" s="8">
        <v>25</v>
      </c>
      <c r="S153" s="8">
        <v>90</v>
      </c>
      <c r="T153" s="8">
        <v>20</v>
      </c>
      <c r="U153" s="33">
        <v>3</v>
      </c>
      <c r="V153" s="33">
        <v>0</v>
      </c>
      <c r="W153" s="8">
        <v>1</v>
      </c>
      <c r="X153" s="8">
        <v>15</v>
      </c>
      <c r="Y153" s="10">
        <f t="shared" si="4"/>
        <v>370</v>
      </c>
    </row>
    <row r="154" spans="1:25" x14ac:dyDescent="0.3">
      <c r="A154" s="14">
        <v>150</v>
      </c>
      <c r="B154" s="15">
        <v>12</v>
      </c>
      <c r="C154" s="30">
        <v>392</v>
      </c>
      <c r="D154" s="8" t="s">
        <v>653</v>
      </c>
      <c r="E154" s="8"/>
      <c r="F154" s="31">
        <v>1762</v>
      </c>
      <c r="G154" s="15" t="s">
        <v>73</v>
      </c>
      <c r="H154" s="8" t="s">
        <v>26</v>
      </c>
      <c r="I154" s="32">
        <v>666</v>
      </c>
      <c r="J154" s="8">
        <v>23</v>
      </c>
      <c r="K154" s="8">
        <v>51</v>
      </c>
      <c r="L154" s="8">
        <v>29</v>
      </c>
      <c r="M154" s="8">
        <v>10</v>
      </c>
      <c r="N154" s="8">
        <v>27</v>
      </c>
      <c r="O154" s="8">
        <v>11</v>
      </c>
      <c r="P154" s="8">
        <v>26</v>
      </c>
      <c r="Q154" s="8">
        <v>11</v>
      </c>
      <c r="R154" s="8">
        <v>22</v>
      </c>
      <c r="S154" s="8">
        <v>92</v>
      </c>
      <c r="T154" s="8">
        <v>24</v>
      </c>
      <c r="U154" s="33">
        <v>0</v>
      </c>
      <c r="V154" s="33">
        <v>4</v>
      </c>
      <c r="W154" s="8">
        <v>0</v>
      </c>
      <c r="X154" s="8">
        <v>24</v>
      </c>
      <c r="Y154" s="10">
        <f t="shared" si="4"/>
        <v>354</v>
      </c>
    </row>
    <row r="155" spans="1:25" x14ac:dyDescent="0.3">
      <c r="A155" s="14">
        <v>152</v>
      </c>
      <c r="B155" s="15">
        <v>12</v>
      </c>
      <c r="C155" s="30">
        <v>392</v>
      </c>
      <c r="D155" s="8" t="s">
        <v>653</v>
      </c>
      <c r="E155" s="8"/>
      <c r="F155" s="31">
        <v>1762</v>
      </c>
      <c r="G155" s="15" t="s">
        <v>73</v>
      </c>
      <c r="H155" s="8" t="s">
        <v>28</v>
      </c>
      <c r="I155" s="32">
        <v>666</v>
      </c>
      <c r="J155" s="8">
        <v>37</v>
      </c>
      <c r="K155" s="8">
        <v>45</v>
      </c>
      <c r="L155" s="8">
        <v>32</v>
      </c>
      <c r="M155" s="8">
        <v>7</v>
      </c>
      <c r="N155" s="8">
        <v>21</v>
      </c>
      <c r="O155" s="8">
        <v>13</v>
      </c>
      <c r="P155" s="8">
        <v>22</v>
      </c>
      <c r="Q155" s="8">
        <v>10</v>
      </c>
      <c r="R155" s="8">
        <v>24</v>
      </c>
      <c r="S155" s="8">
        <v>88</v>
      </c>
      <c r="T155" s="8">
        <v>22</v>
      </c>
      <c r="U155" s="33">
        <v>1</v>
      </c>
      <c r="V155" s="33">
        <v>1</v>
      </c>
      <c r="W155" s="8">
        <v>1</v>
      </c>
      <c r="X155" s="8">
        <v>15</v>
      </c>
      <c r="Y155" s="10">
        <f t="shared" si="4"/>
        <v>339</v>
      </c>
    </row>
    <row r="156" spans="1:25" x14ac:dyDescent="0.3">
      <c r="A156" s="14">
        <v>148</v>
      </c>
      <c r="B156" s="15">
        <v>12</v>
      </c>
      <c r="C156" s="30">
        <v>392</v>
      </c>
      <c r="D156" s="8" t="s">
        <v>653</v>
      </c>
      <c r="E156" s="8"/>
      <c r="F156" s="31">
        <v>1762</v>
      </c>
      <c r="G156" s="15" t="s">
        <v>73</v>
      </c>
      <c r="H156" s="8" t="s">
        <v>32</v>
      </c>
      <c r="I156" s="32">
        <v>666</v>
      </c>
      <c r="J156" s="8">
        <v>28</v>
      </c>
      <c r="K156" s="8">
        <v>56</v>
      </c>
      <c r="L156" s="8">
        <v>26</v>
      </c>
      <c r="M156" s="8">
        <v>10</v>
      </c>
      <c r="N156" s="8">
        <v>31</v>
      </c>
      <c r="O156" s="8">
        <v>14</v>
      </c>
      <c r="P156" s="8">
        <v>31</v>
      </c>
      <c r="Q156" s="8">
        <v>5</v>
      </c>
      <c r="R156" s="8">
        <v>26</v>
      </c>
      <c r="S156" s="8">
        <v>107</v>
      </c>
      <c r="T156" s="8">
        <v>21</v>
      </c>
      <c r="U156" s="33">
        <v>2</v>
      </c>
      <c r="V156" s="33">
        <v>1</v>
      </c>
      <c r="W156" s="8">
        <v>0</v>
      </c>
      <c r="X156" s="8">
        <v>20</v>
      </c>
      <c r="Y156" s="10">
        <f t="shared" si="4"/>
        <v>378</v>
      </c>
    </row>
    <row r="157" spans="1:25" x14ac:dyDescent="0.3">
      <c r="A157" s="14">
        <v>156</v>
      </c>
      <c r="B157" s="15">
        <v>12</v>
      </c>
      <c r="C157" s="30">
        <v>392</v>
      </c>
      <c r="D157" s="8" t="s">
        <v>653</v>
      </c>
      <c r="E157" s="8"/>
      <c r="F157" s="31">
        <v>1763</v>
      </c>
      <c r="G157" s="15" t="s">
        <v>73</v>
      </c>
      <c r="H157" s="8" t="s">
        <v>19</v>
      </c>
      <c r="I157" s="32">
        <v>609</v>
      </c>
      <c r="J157" s="8">
        <v>14</v>
      </c>
      <c r="K157" s="8">
        <v>54</v>
      </c>
      <c r="L157" s="8">
        <v>29</v>
      </c>
      <c r="M157" s="8">
        <v>12</v>
      </c>
      <c r="N157" s="8">
        <v>28</v>
      </c>
      <c r="O157" s="8">
        <v>16</v>
      </c>
      <c r="P157" s="8">
        <v>15</v>
      </c>
      <c r="Q157" s="8">
        <v>19</v>
      </c>
      <c r="R157" s="8">
        <v>14</v>
      </c>
      <c r="S157" s="8">
        <v>119</v>
      </c>
      <c r="T157" s="8">
        <v>29</v>
      </c>
      <c r="U157" s="33">
        <v>1</v>
      </c>
      <c r="V157" s="33">
        <v>0</v>
      </c>
      <c r="W157" s="8">
        <v>0</v>
      </c>
      <c r="X157" s="8">
        <v>8</v>
      </c>
      <c r="Y157" s="10">
        <f t="shared" si="4"/>
        <v>358</v>
      </c>
    </row>
    <row r="158" spans="1:25" x14ac:dyDescent="0.3">
      <c r="A158" s="14">
        <v>157</v>
      </c>
      <c r="B158" s="15">
        <v>12</v>
      </c>
      <c r="C158" s="30">
        <v>392</v>
      </c>
      <c r="D158" s="8" t="s">
        <v>653</v>
      </c>
      <c r="E158" s="8"/>
      <c r="F158" s="31">
        <v>1763</v>
      </c>
      <c r="G158" s="15" t="s">
        <v>73</v>
      </c>
      <c r="H158" s="8" t="s">
        <v>20</v>
      </c>
      <c r="I158" s="32">
        <v>609</v>
      </c>
      <c r="J158" s="10">
        <v>31</v>
      </c>
      <c r="K158" s="34">
        <v>62</v>
      </c>
      <c r="L158" s="10">
        <v>36</v>
      </c>
      <c r="M158" s="10">
        <v>8</v>
      </c>
      <c r="N158" s="10">
        <v>14</v>
      </c>
      <c r="O158" s="10">
        <v>20</v>
      </c>
      <c r="P158" s="10">
        <v>19</v>
      </c>
      <c r="Q158" s="10">
        <v>16</v>
      </c>
      <c r="R158" s="10">
        <v>6</v>
      </c>
      <c r="S158" s="10">
        <v>108</v>
      </c>
      <c r="T158" s="10">
        <v>22</v>
      </c>
      <c r="U158" s="33">
        <v>3</v>
      </c>
      <c r="V158" s="33">
        <v>1</v>
      </c>
      <c r="W158" s="8">
        <v>1</v>
      </c>
      <c r="X158" s="8">
        <v>21</v>
      </c>
      <c r="Y158" s="8">
        <f t="shared" si="4"/>
        <v>368</v>
      </c>
    </row>
    <row r="159" spans="1:25" x14ac:dyDescent="0.3">
      <c r="A159" s="14">
        <v>158</v>
      </c>
      <c r="B159" s="15">
        <v>12</v>
      </c>
      <c r="C159" s="30">
        <v>392</v>
      </c>
      <c r="D159" s="8" t="s">
        <v>653</v>
      </c>
      <c r="E159" s="8"/>
      <c r="F159" s="31">
        <v>1764</v>
      </c>
      <c r="G159" s="15" t="s">
        <v>73</v>
      </c>
      <c r="H159" s="8" t="s">
        <v>19</v>
      </c>
      <c r="I159" s="32">
        <v>536</v>
      </c>
      <c r="J159" s="8">
        <v>17</v>
      </c>
      <c r="K159" s="8">
        <v>43</v>
      </c>
      <c r="L159" s="8">
        <v>19</v>
      </c>
      <c r="M159" s="8">
        <v>4</v>
      </c>
      <c r="N159" s="8">
        <v>18</v>
      </c>
      <c r="O159" s="8">
        <v>35</v>
      </c>
      <c r="P159" s="8">
        <v>13</v>
      </c>
      <c r="Q159" s="8">
        <v>14</v>
      </c>
      <c r="R159" s="8">
        <v>13</v>
      </c>
      <c r="S159" s="8">
        <v>94</v>
      </c>
      <c r="T159" s="8">
        <v>30</v>
      </c>
      <c r="U159" s="33">
        <v>1</v>
      </c>
      <c r="V159" s="33">
        <v>2</v>
      </c>
      <c r="W159" s="8">
        <v>0</v>
      </c>
      <c r="X159" s="8">
        <v>23</v>
      </c>
      <c r="Y159" s="10">
        <f t="shared" si="4"/>
        <v>326</v>
      </c>
    </row>
    <row r="160" spans="1:25" x14ac:dyDescent="0.3">
      <c r="A160" s="14">
        <v>159</v>
      </c>
      <c r="B160" s="15">
        <v>12</v>
      </c>
      <c r="C160" s="30">
        <v>392</v>
      </c>
      <c r="D160" s="8" t="s">
        <v>653</v>
      </c>
      <c r="E160" s="8"/>
      <c r="F160" s="31">
        <v>1764</v>
      </c>
      <c r="G160" s="15" t="s">
        <v>73</v>
      </c>
      <c r="H160" s="8" t="s">
        <v>20</v>
      </c>
      <c r="I160" s="32">
        <v>535</v>
      </c>
      <c r="J160" s="8">
        <v>30</v>
      </c>
      <c r="K160" s="8">
        <v>40</v>
      </c>
      <c r="L160" s="8">
        <v>21</v>
      </c>
      <c r="M160" s="8">
        <v>7</v>
      </c>
      <c r="N160" s="8">
        <v>31</v>
      </c>
      <c r="O160" s="8">
        <v>19</v>
      </c>
      <c r="P160" s="8">
        <v>17</v>
      </c>
      <c r="Q160" s="8">
        <v>8</v>
      </c>
      <c r="R160" s="8">
        <v>11</v>
      </c>
      <c r="S160" s="8">
        <v>86</v>
      </c>
      <c r="T160" s="8">
        <v>29</v>
      </c>
      <c r="U160" s="33">
        <v>1</v>
      </c>
      <c r="V160" s="33">
        <v>1</v>
      </c>
      <c r="W160" s="8">
        <v>0</v>
      </c>
      <c r="X160" s="8">
        <v>15</v>
      </c>
      <c r="Y160" s="10">
        <f t="shared" si="4"/>
        <v>316</v>
      </c>
    </row>
    <row r="161" spans="1:25" x14ac:dyDescent="0.3">
      <c r="A161" s="14">
        <v>160</v>
      </c>
      <c r="B161" s="15">
        <v>12</v>
      </c>
      <c r="C161" s="30">
        <v>392</v>
      </c>
      <c r="D161" s="8" t="s">
        <v>653</v>
      </c>
      <c r="E161" s="8"/>
      <c r="F161" s="31">
        <v>1765</v>
      </c>
      <c r="G161" s="15" t="s">
        <v>73</v>
      </c>
      <c r="H161" s="8" t="s">
        <v>19</v>
      </c>
      <c r="I161" s="32">
        <v>720</v>
      </c>
      <c r="J161" s="8">
        <v>39</v>
      </c>
      <c r="K161" s="8">
        <v>65</v>
      </c>
      <c r="L161" s="8">
        <v>43</v>
      </c>
      <c r="M161" s="8">
        <v>8</v>
      </c>
      <c r="N161" s="8">
        <v>20</v>
      </c>
      <c r="O161" s="8">
        <v>11</v>
      </c>
      <c r="P161" s="8">
        <v>20</v>
      </c>
      <c r="Q161" s="8">
        <v>15</v>
      </c>
      <c r="R161" s="8">
        <v>15</v>
      </c>
      <c r="S161" s="8">
        <v>138</v>
      </c>
      <c r="T161" s="8">
        <v>36</v>
      </c>
      <c r="U161" s="33">
        <v>2</v>
      </c>
      <c r="V161" s="33">
        <v>0</v>
      </c>
      <c r="W161" s="8">
        <v>0</v>
      </c>
      <c r="X161" s="8">
        <v>17</v>
      </c>
      <c r="Y161" s="10">
        <f t="shared" si="4"/>
        <v>429</v>
      </c>
    </row>
    <row r="162" spans="1:25" x14ac:dyDescent="0.3">
      <c r="A162" s="14">
        <v>161</v>
      </c>
      <c r="B162" s="15">
        <v>12</v>
      </c>
      <c r="C162" s="30">
        <v>392</v>
      </c>
      <c r="D162" s="8" t="s">
        <v>653</v>
      </c>
      <c r="E162" s="8"/>
      <c r="F162" s="31">
        <v>1765</v>
      </c>
      <c r="G162" s="15" t="s">
        <v>73</v>
      </c>
      <c r="H162" s="8" t="s">
        <v>20</v>
      </c>
      <c r="I162" s="32">
        <v>719</v>
      </c>
      <c r="J162" s="8">
        <v>36</v>
      </c>
      <c r="K162" s="8">
        <v>85</v>
      </c>
      <c r="L162" s="8">
        <v>50</v>
      </c>
      <c r="M162" s="8">
        <v>7</v>
      </c>
      <c r="N162" s="8">
        <v>20</v>
      </c>
      <c r="O162" s="8">
        <v>10</v>
      </c>
      <c r="P162" s="8">
        <v>21</v>
      </c>
      <c r="Q162" s="8">
        <v>19</v>
      </c>
      <c r="R162" s="8">
        <v>17</v>
      </c>
      <c r="S162" s="8">
        <v>109</v>
      </c>
      <c r="T162" s="8">
        <v>23</v>
      </c>
      <c r="U162" s="33">
        <v>7</v>
      </c>
      <c r="V162" s="33">
        <v>0</v>
      </c>
      <c r="W162" s="8">
        <v>1</v>
      </c>
      <c r="X162" s="8">
        <v>30</v>
      </c>
      <c r="Y162" s="10">
        <f t="shared" ref="Y162:Y177" si="5">SUM(J162:X162)</f>
        <v>435</v>
      </c>
    </row>
    <row r="163" spans="1:25" x14ac:dyDescent="0.3">
      <c r="A163" s="14">
        <v>162</v>
      </c>
      <c r="B163" s="15">
        <v>12</v>
      </c>
      <c r="C163" s="30">
        <v>392</v>
      </c>
      <c r="D163" s="8" t="s">
        <v>653</v>
      </c>
      <c r="E163" s="8"/>
      <c r="F163" s="31">
        <v>1766</v>
      </c>
      <c r="G163" s="15" t="s">
        <v>73</v>
      </c>
      <c r="H163" s="8" t="s">
        <v>19</v>
      </c>
      <c r="I163" s="32">
        <v>598</v>
      </c>
      <c r="J163" s="8">
        <v>32</v>
      </c>
      <c r="K163" s="8">
        <v>44</v>
      </c>
      <c r="L163" s="8">
        <v>19</v>
      </c>
      <c r="M163" s="8">
        <v>3</v>
      </c>
      <c r="N163" s="8">
        <v>15</v>
      </c>
      <c r="O163" s="8">
        <v>12</v>
      </c>
      <c r="P163" s="8">
        <v>17</v>
      </c>
      <c r="Q163" s="8">
        <v>9</v>
      </c>
      <c r="R163" s="8">
        <v>6</v>
      </c>
      <c r="S163" s="8">
        <v>100</v>
      </c>
      <c r="T163" s="8">
        <v>14</v>
      </c>
      <c r="U163" s="33">
        <v>5</v>
      </c>
      <c r="V163" s="33">
        <v>3</v>
      </c>
      <c r="W163" s="8">
        <v>0</v>
      </c>
      <c r="X163" s="8">
        <v>18</v>
      </c>
      <c r="Y163" s="10">
        <f t="shared" si="5"/>
        <v>297</v>
      </c>
    </row>
    <row r="164" spans="1:25" x14ac:dyDescent="0.3">
      <c r="A164" s="14">
        <v>163</v>
      </c>
      <c r="B164" s="15">
        <v>12</v>
      </c>
      <c r="C164" s="30">
        <v>392</v>
      </c>
      <c r="D164" s="8" t="s">
        <v>653</v>
      </c>
      <c r="E164" s="8"/>
      <c r="F164" s="31">
        <v>1766</v>
      </c>
      <c r="G164" s="15" t="s">
        <v>73</v>
      </c>
      <c r="H164" s="8" t="s">
        <v>20</v>
      </c>
      <c r="I164" s="32">
        <v>598</v>
      </c>
      <c r="J164" s="8">
        <v>19</v>
      </c>
      <c r="K164" s="8">
        <v>51</v>
      </c>
      <c r="L164" s="8">
        <v>28</v>
      </c>
      <c r="M164" s="8">
        <v>7</v>
      </c>
      <c r="N164" s="8">
        <v>21</v>
      </c>
      <c r="O164" s="8">
        <v>13</v>
      </c>
      <c r="P164" s="8">
        <v>25</v>
      </c>
      <c r="Q164" s="8">
        <v>7</v>
      </c>
      <c r="R164" s="8">
        <v>11</v>
      </c>
      <c r="S164" s="8">
        <v>111</v>
      </c>
      <c r="T164" s="8">
        <v>17</v>
      </c>
      <c r="U164" s="33">
        <v>1</v>
      </c>
      <c r="V164" s="33">
        <v>4</v>
      </c>
      <c r="W164" s="8">
        <v>0</v>
      </c>
      <c r="X164" s="8">
        <v>22</v>
      </c>
      <c r="Y164" s="10">
        <f t="shared" si="5"/>
        <v>337</v>
      </c>
    </row>
    <row r="165" spans="1:25" x14ac:dyDescent="0.3">
      <c r="A165" s="14">
        <v>165</v>
      </c>
      <c r="B165" s="15">
        <v>12</v>
      </c>
      <c r="C165" s="30">
        <v>392</v>
      </c>
      <c r="D165" s="8" t="s">
        <v>653</v>
      </c>
      <c r="E165" s="8"/>
      <c r="F165" s="31">
        <v>1767</v>
      </c>
      <c r="G165" s="15" t="s">
        <v>73</v>
      </c>
      <c r="H165" s="8" t="s">
        <v>19</v>
      </c>
      <c r="I165" s="32">
        <v>604</v>
      </c>
      <c r="J165" s="8">
        <v>46</v>
      </c>
      <c r="K165" s="8">
        <v>53</v>
      </c>
      <c r="L165" s="8">
        <v>20</v>
      </c>
      <c r="M165" s="8">
        <v>12</v>
      </c>
      <c r="N165" s="8">
        <v>28</v>
      </c>
      <c r="O165" s="8">
        <v>13</v>
      </c>
      <c r="P165" s="8">
        <v>17</v>
      </c>
      <c r="Q165" s="8">
        <v>12</v>
      </c>
      <c r="R165" s="8">
        <v>12</v>
      </c>
      <c r="S165" s="8">
        <v>123</v>
      </c>
      <c r="T165" s="8">
        <v>14</v>
      </c>
      <c r="U165" s="33">
        <v>3</v>
      </c>
      <c r="V165" s="33">
        <v>0</v>
      </c>
      <c r="W165" s="8">
        <v>0</v>
      </c>
      <c r="X165" s="8">
        <v>19</v>
      </c>
      <c r="Y165" s="10">
        <f t="shared" si="5"/>
        <v>372</v>
      </c>
    </row>
    <row r="166" spans="1:25" x14ac:dyDescent="0.3">
      <c r="A166" s="14">
        <v>166</v>
      </c>
      <c r="B166" s="15">
        <v>12</v>
      </c>
      <c r="C166" s="30">
        <v>392</v>
      </c>
      <c r="D166" s="8" t="s">
        <v>653</v>
      </c>
      <c r="E166" s="8"/>
      <c r="F166" s="31">
        <v>1767</v>
      </c>
      <c r="G166" s="15" t="s">
        <v>73</v>
      </c>
      <c r="H166" s="8" t="s">
        <v>20</v>
      </c>
      <c r="I166" s="32">
        <v>603</v>
      </c>
      <c r="J166" s="8">
        <v>50</v>
      </c>
      <c r="K166" s="8">
        <v>53</v>
      </c>
      <c r="L166" s="8">
        <v>26</v>
      </c>
      <c r="M166" s="8">
        <v>19</v>
      </c>
      <c r="N166" s="8">
        <v>31</v>
      </c>
      <c r="O166" s="8">
        <v>13</v>
      </c>
      <c r="P166" s="8">
        <v>19</v>
      </c>
      <c r="Q166" s="8">
        <v>19</v>
      </c>
      <c r="R166" s="8">
        <v>11</v>
      </c>
      <c r="S166" s="8">
        <v>90</v>
      </c>
      <c r="T166" s="8">
        <v>15</v>
      </c>
      <c r="U166" s="33">
        <v>3</v>
      </c>
      <c r="V166" s="33">
        <v>3</v>
      </c>
      <c r="W166" s="8">
        <v>1</v>
      </c>
      <c r="X166" s="8">
        <v>12</v>
      </c>
      <c r="Y166" s="10">
        <f t="shared" si="5"/>
        <v>365</v>
      </c>
    </row>
    <row r="167" spans="1:25" x14ac:dyDescent="0.3">
      <c r="A167" s="14">
        <v>167</v>
      </c>
      <c r="B167" s="15">
        <v>12</v>
      </c>
      <c r="C167" s="30">
        <v>392</v>
      </c>
      <c r="D167" s="8" t="s">
        <v>653</v>
      </c>
      <c r="E167" s="8"/>
      <c r="F167" s="31">
        <v>1767</v>
      </c>
      <c r="G167" s="15" t="s">
        <v>73</v>
      </c>
      <c r="H167" s="8" t="s">
        <v>22</v>
      </c>
      <c r="I167" s="32">
        <v>603</v>
      </c>
      <c r="J167" s="8">
        <v>50</v>
      </c>
      <c r="K167" s="8">
        <v>40</v>
      </c>
      <c r="L167" s="8">
        <v>42</v>
      </c>
      <c r="M167" s="8">
        <v>10</v>
      </c>
      <c r="N167" s="8">
        <v>29</v>
      </c>
      <c r="O167" s="8">
        <v>2</v>
      </c>
      <c r="P167" s="8">
        <v>27</v>
      </c>
      <c r="Q167" s="8">
        <v>21</v>
      </c>
      <c r="R167" s="8">
        <v>14</v>
      </c>
      <c r="S167" s="8">
        <v>90</v>
      </c>
      <c r="T167" s="8">
        <v>11</v>
      </c>
      <c r="U167" s="33">
        <v>5</v>
      </c>
      <c r="V167" s="33">
        <v>4</v>
      </c>
      <c r="W167" s="8">
        <v>2</v>
      </c>
      <c r="X167" s="8">
        <v>16</v>
      </c>
      <c r="Y167" s="10">
        <f t="shared" si="5"/>
        <v>363</v>
      </c>
    </row>
    <row r="168" spans="1:25" x14ac:dyDescent="0.3">
      <c r="A168" s="14">
        <v>164</v>
      </c>
      <c r="B168" s="15">
        <v>12</v>
      </c>
      <c r="C168" s="30">
        <v>392</v>
      </c>
      <c r="D168" s="8" t="s">
        <v>653</v>
      </c>
      <c r="E168" s="8"/>
      <c r="F168" s="31">
        <v>1767</v>
      </c>
      <c r="G168" s="15" t="s">
        <v>73</v>
      </c>
      <c r="H168" s="8" t="s">
        <v>24</v>
      </c>
      <c r="I168" s="32">
        <v>603</v>
      </c>
      <c r="J168" s="10">
        <v>53</v>
      </c>
      <c r="K168" s="10">
        <v>70</v>
      </c>
      <c r="L168" s="10">
        <v>37</v>
      </c>
      <c r="M168" s="10">
        <v>13</v>
      </c>
      <c r="N168" s="10">
        <v>39</v>
      </c>
      <c r="O168" s="10">
        <v>7</v>
      </c>
      <c r="P168" s="10">
        <v>27</v>
      </c>
      <c r="Q168" s="10">
        <v>23</v>
      </c>
      <c r="R168" s="10">
        <v>10</v>
      </c>
      <c r="S168" s="10">
        <v>83</v>
      </c>
      <c r="T168" s="10">
        <v>24</v>
      </c>
      <c r="U168" s="33">
        <v>1</v>
      </c>
      <c r="V168" s="33">
        <v>2</v>
      </c>
      <c r="W168" s="8">
        <v>1</v>
      </c>
      <c r="X168" s="8">
        <v>11</v>
      </c>
      <c r="Y168" s="10">
        <f t="shared" si="5"/>
        <v>401</v>
      </c>
    </row>
    <row r="169" spans="1:25" x14ac:dyDescent="0.3">
      <c r="A169" s="14">
        <v>168</v>
      </c>
      <c r="B169" s="15">
        <v>12</v>
      </c>
      <c r="C169" s="30">
        <v>392</v>
      </c>
      <c r="D169" s="8" t="s">
        <v>653</v>
      </c>
      <c r="E169" s="8"/>
      <c r="F169" s="31">
        <v>1768</v>
      </c>
      <c r="G169" s="15" t="s">
        <v>73</v>
      </c>
      <c r="H169" s="8" t="s">
        <v>19</v>
      </c>
      <c r="I169" s="32">
        <v>541</v>
      </c>
      <c r="J169" s="8">
        <v>43</v>
      </c>
      <c r="K169" s="8">
        <v>47</v>
      </c>
      <c r="L169" s="8">
        <v>23</v>
      </c>
      <c r="M169" s="8">
        <v>5</v>
      </c>
      <c r="N169" s="8">
        <v>22</v>
      </c>
      <c r="O169" s="8">
        <v>12</v>
      </c>
      <c r="P169" s="8">
        <v>8</v>
      </c>
      <c r="Q169" s="8">
        <v>5</v>
      </c>
      <c r="R169" s="8">
        <v>4</v>
      </c>
      <c r="S169" s="8">
        <v>85</v>
      </c>
      <c r="T169" s="8">
        <v>11</v>
      </c>
      <c r="U169" s="33">
        <v>5</v>
      </c>
      <c r="V169" s="33">
        <v>0</v>
      </c>
      <c r="W169" s="8">
        <v>0</v>
      </c>
      <c r="X169" s="8">
        <v>13</v>
      </c>
      <c r="Y169" s="10">
        <f t="shared" si="5"/>
        <v>283</v>
      </c>
    </row>
    <row r="170" spans="1:25" x14ac:dyDescent="0.3">
      <c r="A170" s="14">
        <v>169</v>
      </c>
      <c r="B170" s="15">
        <v>12</v>
      </c>
      <c r="C170" s="30">
        <v>392</v>
      </c>
      <c r="D170" s="8" t="s">
        <v>653</v>
      </c>
      <c r="E170" s="8"/>
      <c r="F170" s="31">
        <v>1768</v>
      </c>
      <c r="G170" s="15" t="s">
        <v>73</v>
      </c>
      <c r="H170" s="8" t="s">
        <v>20</v>
      </c>
      <c r="I170" s="32">
        <v>540</v>
      </c>
      <c r="J170" s="8">
        <v>31</v>
      </c>
      <c r="K170" s="8">
        <v>47</v>
      </c>
      <c r="L170" s="8">
        <v>33</v>
      </c>
      <c r="M170" s="8">
        <v>9</v>
      </c>
      <c r="N170" s="8">
        <v>23</v>
      </c>
      <c r="O170" s="8">
        <v>4</v>
      </c>
      <c r="P170" s="8">
        <v>6</v>
      </c>
      <c r="Q170" s="8">
        <v>7</v>
      </c>
      <c r="R170" s="8">
        <v>5</v>
      </c>
      <c r="S170" s="8">
        <v>56</v>
      </c>
      <c r="T170" s="8">
        <v>20</v>
      </c>
      <c r="U170" s="33">
        <v>5</v>
      </c>
      <c r="V170" s="33">
        <v>2</v>
      </c>
      <c r="W170" s="8">
        <v>1</v>
      </c>
      <c r="X170" s="8">
        <v>13</v>
      </c>
      <c r="Y170" s="10">
        <f t="shared" si="5"/>
        <v>262</v>
      </c>
    </row>
    <row r="171" spans="1:25" x14ac:dyDescent="0.3">
      <c r="A171" s="14">
        <v>170</v>
      </c>
      <c r="B171" s="15">
        <v>12</v>
      </c>
      <c r="C171" s="30">
        <v>537</v>
      </c>
      <c r="D171" s="8" t="s">
        <v>666</v>
      </c>
      <c r="E171" s="8"/>
      <c r="F171" s="31">
        <v>2301</v>
      </c>
      <c r="G171" s="15" t="s">
        <v>73</v>
      </c>
      <c r="H171" s="8" t="s">
        <v>19</v>
      </c>
      <c r="I171" s="32">
        <v>613</v>
      </c>
      <c r="J171" s="8">
        <v>30</v>
      </c>
      <c r="K171" s="8">
        <v>102</v>
      </c>
      <c r="L171" s="8">
        <v>19</v>
      </c>
      <c r="M171" s="8">
        <v>12</v>
      </c>
      <c r="N171" s="8">
        <v>128</v>
      </c>
      <c r="O171" s="8">
        <v>28</v>
      </c>
      <c r="P171" s="8">
        <v>6</v>
      </c>
      <c r="Q171" s="8">
        <v>22</v>
      </c>
      <c r="R171" s="8">
        <v>51</v>
      </c>
      <c r="S171" s="8">
        <v>21</v>
      </c>
      <c r="T171" s="8">
        <v>2</v>
      </c>
      <c r="U171" s="33">
        <v>0</v>
      </c>
      <c r="V171" s="33">
        <v>2</v>
      </c>
      <c r="W171" s="8">
        <v>0</v>
      </c>
      <c r="X171" s="8">
        <v>13</v>
      </c>
      <c r="Y171" s="10">
        <f t="shared" si="5"/>
        <v>436</v>
      </c>
    </row>
    <row r="172" spans="1:25" x14ac:dyDescent="0.3">
      <c r="A172" s="14">
        <v>171</v>
      </c>
      <c r="B172" s="15">
        <v>12</v>
      </c>
      <c r="C172" s="30">
        <v>537</v>
      </c>
      <c r="D172" s="8" t="s">
        <v>666</v>
      </c>
      <c r="E172" s="8"/>
      <c r="F172" s="31">
        <v>2301</v>
      </c>
      <c r="G172" s="15" t="s">
        <v>73</v>
      </c>
      <c r="H172" s="8" t="s">
        <v>20</v>
      </c>
      <c r="I172" s="32">
        <v>613</v>
      </c>
      <c r="J172" s="8">
        <v>36</v>
      </c>
      <c r="K172" s="8">
        <v>104</v>
      </c>
      <c r="L172" s="8">
        <v>29</v>
      </c>
      <c r="M172" s="8">
        <v>8</v>
      </c>
      <c r="N172" s="8">
        <v>118</v>
      </c>
      <c r="O172" s="8">
        <v>26</v>
      </c>
      <c r="P172" s="8">
        <v>3</v>
      </c>
      <c r="Q172" s="8">
        <v>10</v>
      </c>
      <c r="R172" s="8">
        <v>58</v>
      </c>
      <c r="S172" s="8">
        <v>12</v>
      </c>
      <c r="T172" s="8">
        <v>2</v>
      </c>
      <c r="U172" s="33">
        <v>2</v>
      </c>
      <c r="V172" s="33">
        <v>3</v>
      </c>
      <c r="W172" s="8">
        <v>0</v>
      </c>
      <c r="X172" s="8">
        <v>10</v>
      </c>
      <c r="Y172" s="10">
        <f t="shared" si="5"/>
        <v>421</v>
      </c>
    </row>
    <row r="173" spans="1:25" x14ac:dyDescent="0.3">
      <c r="A173" s="14">
        <v>172</v>
      </c>
      <c r="B173" s="15">
        <v>12</v>
      </c>
      <c r="C173" s="30">
        <v>537</v>
      </c>
      <c r="D173" s="8" t="s">
        <v>666</v>
      </c>
      <c r="E173" s="8"/>
      <c r="F173" s="31">
        <v>2301</v>
      </c>
      <c r="G173" s="15" t="s">
        <v>73</v>
      </c>
      <c r="H173" s="8" t="s">
        <v>22</v>
      </c>
      <c r="I173" s="32">
        <v>613</v>
      </c>
      <c r="J173" s="8">
        <v>25</v>
      </c>
      <c r="K173" s="8">
        <v>97</v>
      </c>
      <c r="L173" s="8">
        <v>24</v>
      </c>
      <c r="M173" s="8">
        <v>10</v>
      </c>
      <c r="N173" s="8">
        <v>151</v>
      </c>
      <c r="O173" s="8">
        <v>18</v>
      </c>
      <c r="P173" s="8">
        <v>1</v>
      </c>
      <c r="Q173" s="8">
        <v>16</v>
      </c>
      <c r="R173" s="8">
        <v>49</v>
      </c>
      <c r="S173" s="8">
        <v>19</v>
      </c>
      <c r="T173" s="8">
        <v>1</v>
      </c>
      <c r="U173" s="33">
        <v>2</v>
      </c>
      <c r="V173" s="33">
        <v>2</v>
      </c>
      <c r="W173" s="8">
        <v>0</v>
      </c>
      <c r="X173" s="8">
        <v>10</v>
      </c>
      <c r="Y173" s="10">
        <f t="shared" si="5"/>
        <v>425</v>
      </c>
    </row>
    <row r="174" spans="1:25" x14ac:dyDescent="0.3">
      <c r="A174" s="14">
        <v>173</v>
      </c>
      <c r="B174" s="15">
        <v>12</v>
      </c>
      <c r="C174" s="30">
        <v>537</v>
      </c>
      <c r="D174" s="8" t="s">
        <v>666</v>
      </c>
      <c r="E174" s="8"/>
      <c r="F174" s="31">
        <v>2302</v>
      </c>
      <c r="G174" s="15" t="s">
        <v>73</v>
      </c>
      <c r="H174" s="8" t="s">
        <v>19</v>
      </c>
      <c r="I174" s="32">
        <v>391</v>
      </c>
      <c r="J174" s="8">
        <v>11</v>
      </c>
      <c r="K174" s="8">
        <v>28</v>
      </c>
      <c r="L174" s="8">
        <v>7</v>
      </c>
      <c r="M174" s="8">
        <v>8</v>
      </c>
      <c r="N174" s="8">
        <v>182</v>
      </c>
      <c r="O174" s="8">
        <v>2</v>
      </c>
      <c r="P174" s="8">
        <v>2</v>
      </c>
      <c r="Q174" s="8">
        <v>2</v>
      </c>
      <c r="R174" s="8">
        <v>12</v>
      </c>
      <c r="S174" s="8">
        <v>17</v>
      </c>
      <c r="T174" s="8">
        <v>0</v>
      </c>
      <c r="U174" s="33">
        <v>1</v>
      </c>
      <c r="V174" s="33">
        <v>0</v>
      </c>
      <c r="W174" s="8">
        <v>0</v>
      </c>
      <c r="X174" s="8">
        <v>9</v>
      </c>
      <c r="Y174" s="10">
        <f t="shared" si="5"/>
        <v>281</v>
      </c>
    </row>
    <row r="175" spans="1:25" x14ac:dyDescent="0.3">
      <c r="A175" s="14">
        <v>174</v>
      </c>
      <c r="B175" s="15">
        <v>12</v>
      </c>
      <c r="C175" s="30">
        <v>537</v>
      </c>
      <c r="D175" s="8" t="s">
        <v>666</v>
      </c>
      <c r="E175" s="8"/>
      <c r="F175" s="31">
        <v>2302</v>
      </c>
      <c r="G175" s="15" t="s">
        <v>73</v>
      </c>
      <c r="H175" s="8" t="s">
        <v>20</v>
      </c>
      <c r="I175" s="32">
        <v>391</v>
      </c>
      <c r="J175" s="8">
        <v>11</v>
      </c>
      <c r="K175" s="8">
        <v>36</v>
      </c>
      <c r="L175" s="8">
        <v>10</v>
      </c>
      <c r="M175" s="8">
        <v>5</v>
      </c>
      <c r="N175" s="8">
        <v>175</v>
      </c>
      <c r="O175" s="8">
        <v>1</v>
      </c>
      <c r="P175" s="8">
        <v>4</v>
      </c>
      <c r="Q175" s="8">
        <v>0</v>
      </c>
      <c r="R175" s="8">
        <v>3</v>
      </c>
      <c r="S175" s="8">
        <v>22</v>
      </c>
      <c r="T175" s="8">
        <v>3</v>
      </c>
      <c r="U175" s="33">
        <v>0</v>
      </c>
      <c r="V175" s="33">
        <v>1</v>
      </c>
      <c r="W175" s="8">
        <v>0</v>
      </c>
      <c r="X175" s="8">
        <v>4</v>
      </c>
      <c r="Y175" s="10">
        <f t="shared" si="5"/>
        <v>275</v>
      </c>
    </row>
    <row r="176" spans="1:25" x14ac:dyDescent="0.3">
      <c r="A176" s="14">
        <v>175</v>
      </c>
      <c r="B176" s="15">
        <v>12</v>
      </c>
      <c r="C176" s="30">
        <v>537</v>
      </c>
      <c r="D176" s="8" t="s">
        <v>666</v>
      </c>
      <c r="E176" s="8"/>
      <c r="F176" s="31">
        <v>2303</v>
      </c>
      <c r="G176" s="15" t="s">
        <v>73</v>
      </c>
      <c r="H176" s="8" t="s">
        <v>19</v>
      </c>
      <c r="I176" s="32">
        <v>701</v>
      </c>
      <c r="J176" s="8">
        <v>21</v>
      </c>
      <c r="K176" s="8">
        <v>105</v>
      </c>
      <c r="L176" s="8">
        <v>29</v>
      </c>
      <c r="M176" s="8">
        <v>19</v>
      </c>
      <c r="N176" s="8">
        <v>195</v>
      </c>
      <c r="O176" s="8">
        <v>9</v>
      </c>
      <c r="P176" s="8">
        <v>3</v>
      </c>
      <c r="Q176" s="8">
        <v>10</v>
      </c>
      <c r="R176" s="8">
        <v>54</v>
      </c>
      <c r="S176" s="8">
        <v>26</v>
      </c>
      <c r="T176" s="8">
        <v>3</v>
      </c>
      <c r="U176" s="33">
        <v>1</v>
      </c>
      <c r="V176" s="33">
        <v>1</v>
      </c>
      <c r="W176" s="8">
        <v>0</v>
      </c>
      <c r="X176" s="8">
        <v>15</v>
      </c>
      <c r="Y176" s="10">
        <f t="shared" si="5"/>
        <v>491</v>
      </c>
    </row>
    <row r="177" spans="1:25" x14ac:dyDescent="0.3">
      <c r="A177" s="14">
        <v>176</v>
      </c>
      <c r="B177" s="15">
        <v>12</v>
      </c>
      <c r="C177" s="30">
        <v>537</v>
      </c>
      <c r="D177" s="8" t="s">
        <v>666</v>
      </c>
      <c r="E177" s="8"/>
      <c r="F177" s="31">
        <v>2303</v>
      </c>
      <c r="G177" s="15" t="s">
        <v>73</v>
      </c>
      <c r="H177" s="8" t="s">
        <v>20</v>
      </c>
      <c r="I177" s="32">
        <v>700</v>
      </c>
      <c r="J177" s="8">
        <v>19</v>
      </c>
      <c r="K177" s="8">
        <v>98</v>
      </c>
      <c r="L177" s="8">
        <v>30</v>
      </c>
      <c r="M177" s="8">
        <v>16</v>
      </c>
      <c r="N177" s="8">
        <v>177</v>
      </c>
      <c r="O177" s="8">
        <v>27</v>
      </c>
      <c r="P177" s="8">
        <v>5</v>
      </c>
      <c r="Q177" s="8">
        <v>8</v>
      </c>
      <c r="R177" s="8">
        <v>41</v>
      </c>
      <c r="S177" s="8">
        <v>48</v>
      </c>
      <c r="T177" s="8">
        <v>3</v>
      </c>
      <c r="U177" s="33">
        <v>0</v>
      </c>
      <c r="V177" s="33">
        <v>2</v>
      </c>
      <c r="W177" s="8">
        <v>0</v>
      </c>
      <c r="X177" s="8">
        <v>10</v>
      </c>
      <c r="Y177" s="10">
        <f t="shared" si="5"/>
        <v>484</v>
      </c>
    </row>
    <row r="178" spans="1:25" x14ac:dyDescent="0.3">
      <c r="A178" s="19"/>
      <c r="B178" s="20"/>
      <c r="C178" s="98"/>
      <c r="D178" s="382"/>
      <c r="E178" s="157"/>
      <c r="F178" s="31"/>
      <c r="G178" s="15"/>
      <c r="H178" s="8"/>
      <c r="I178" s="32"/>
      <c r="J178" s="10"/>
      <c r="K178" s="34"/>
      <c r="L178" s="10"/>
      <c r="M178" s="10"/>
      <c r="N178" s="10"/>
      <c r="O178" s="10"/>
      <c r="P178" s="10"/>
      <c r="Q178" s="10"/>
      <c r="R178" s="10"/>
      <c r="S178" s="10"/>
      <c r="T178" s="10"/>
      <c r="U178" s="33"/>
      <c r="V178" s="33"/>
      <c r="W178" s="8"/>
      <c r="X178" s="8"/>
      <c r="Y178" s="8"/>
    </row>
    <row r="179" spans="1:25" x14ac:dyDescent="0.3">
      <c r="C179" s="3" t="s">
        <v>39</v>
      </c>
      <c r="D179" s="383" t="s">
        <v>40</v>
      </c>
      <c r="E179" s="384"/>
      <c r="F179" s="331"/>
      <c r="G179" s="331"/>
      <c r="H179" s="4"/>
      <c r="I179" s="4">
        <f>SUM(I2:I177)</f>
        <v>109717</v>
      </c>
      <c r="J179" s="34">
        <f>SUM(J2:J177)</f>
        <v>6184</v>
      </c>
      <c r="K179" s="34">
        <v>10263</v>
      </c>
      <c r="L179" s="34">
        <f t="shared" ref="L179:X179" si="6">SUM(L2:L177)</f>
        <v>4086</v>
      </c>
      <c r="M179" s="34">
        <f t="shared" si="6"/>
        <v>1685</v>
      </c>
      <c r="N179" s="34">
        <f t="shared" si="6"/>
        <v>6787</v>
      </c>
      <c r="O179" s="34">
        <f t="shared" si="6"/>
        <v>2014</v>
      </c>
      <c r="P179" s="34">
        <f t="shared" si="6"/>
        <v>3591</v>
      </c>
      <c r="Q179" s="34">
        <f t="shared" si="6"/>
        <v>1757</v>
      </c>
      <c r="R179" s="34">
        <f t="shared" si="6"/>
        <v>1882</v>
      </c>
      <c r="S179" s="34">
        <f t="shared" si="6"/>
        <v>13339</v>
      </c>
      <c r="T179" s="34">
        <f t="shared" si="6"/>
        <v>2380</v>
      </c>
      <c r="U179" s="34">
        <f t="shared" si="6"/>
        <v>406</v>
      </c>
      <c r="V179" s="34">
        <f t="shared" si="6"/>
        <v>367</v>
      </c>
      <c r="W179" s="34">
        <f t="shared" si="6"/>
        <v>78</v>
      </c>
      <c r="X179" s="34">
        <f t="shared" si="6"/>
        <v>2535</v>
      </c>
      <c r="Y179" s="10">
        <f t="shared" ref="Y179" si="7">SUM(J179:X179)</f>
        <v>57354</v>
      </c>
    </row>
    <row r="180" spans="1:25" x14ac:dyDescent="0.3">
      <c r="A180" s="542" t="s">
        <v>669</v>
      </c>
      <c r="B180" s="542"/>
      <c r="C180" s="542"/>
      <c r="D180" s="542"/>
      <c r="E180" s="542"/>
      <c r="F180" s="542"/>
      <c r="G180" s="542"/>
      <c r="H180" s="542"/>
      <c r="U180" s="1">
        <f>U179/2</f>
        <v>203</v>
      </c>
      <c r="V180" s="1">
        <f>V179/2</f>
        <v>183.5</v>
      </c>
    </row>
    <row r="182" spans="1:25" x14ac:dyDescent="0.3">
      <c r="C182" s="3" t="s">
        <v>42</v>
      </c>
      <c r="D182" s="447" t="s">
        <v>43</v>
      </c>
      <c r="E182" s="448"/>
      <c r="F182" s="448"/>
      <c r="G182" s="448"/>
      <c r="H182" s="449"/>
      <c r="I182" s="35" t="s">
        <v>44</v>
      </c>
      <c r="J182" s="26" t="s">
        <v>3</v>
      </c>
      <c r="K182" s="26" t="s">
        <v>4</v>
      </c>
      <c r="L182" s="26" t="s">
        <v>5</v>
      </c>
      <c r="M182" s="26" t="s">
        <v>6</v>
      </c>
      <c r="N182" s="26" t="s">
        <v>7</v>
      </c>
      <c r="O182" s="26" t="s">
        <v>45</v>
      </c>
      <c r="P182" s="26" t="s">
        <v>9</v>
      </c>
      <c r="Q182" s="26" t="s">
        <v>46</v>
      </c>
      <c r="R182" s="26" t="s">
        <v>11</v>
      </c>
      <c r="S182" s="26" t="s">
        <v>12</v>
      </c>
      <c r="T182" s="26" t="s">
        <v>13</v>
      </c>
      <c r="U182" s="26"/>
      <c r="V182" s="26"/>
    </row>
    <row r="183" spans="1:25" x14ac:dyDescent="0.3">
      <c r="D183" s="450"/>
      <c r="E183" s="451"/>
      <c r="F183" s="451"/>
      <c r="G183" s="451"/>
      <c r="H183" s="452"/>
      <c r="I183" s="10">
        <f>I179</f>
        <v>109717</v>
      </c>
      <c r="J183" s="10">
        <f>J179+203</f>
        <v>6387</v>
      </c>
      <c r="K183" s="10">
        <f>K179+184</f>
        <v>10447</v>
      </c>
      <c r="L183" s="10">
        <f>L179+203</f>
        <v>4289</v>
      </c>
      <c r="M183" s="10">
        <f>M179+183</f>
        <v>1868</v>
      </c>
      <c r="N183" s="10">
        <f t="shared" ref="N183:T183" si="8">N179</f>
        <v>6787</v>
      </c>
      <c r="O183" s="10">
        <f t="shared" si="8"/>
        <v>2014</v>
      </c>
      <c r="P183" s="10">
        <f t="shared" si="8"/>
        <v>3591</v>
      </c>
      <c r="Q183" s="10">
        <f t="shared" si="8"/>
        <v>1757</v>
      </c>
      <c r="R183" s="10">
        <f t="shared" si="8"/>
        <v>1882</v>
      </c>
      <c r="S183" s="10">
        <f t="shared" si="8"/>
        <v>13339</v>
      </c>
      <c r="T183" s="10">
        <f t="shared" si="8"/>
        <v>2380</v>
      </c>
      <c r="U183" s="10">
        <f>W179</f>
        <v>78</v>
      </c>
      <c r="V183" s="10">
        <f>X179</f>
        <v>2535</v>
      </c>
      <c r="W183" s="1">
        <f>SUM(J183:V183)</f>
        <v>57354</v>
      </c>
    </row>
    <row r="185" spans="1:25" ht="30.75" customHeight="1" x14ac:dyDescent="0.3">
      <c r="C185" s="3" t="s">
        <v>49</v>
      </c>
      <c r="D185" s="440" t="s">
        <v>50</v>
      </c>
      <c r="E185" s="441"/>
      <c r="F185" s="441"/>
      <c r="G185" s="441"/>
      <c r="H185" s="442"/>
      <c r="I185" s="35" t="s">
        <v>44</v>
      </c>
      <c r="J185" s="499" t="s">
        <v>51</v>
      </c>
      <c r="K185" s="500"/>
      <c r="L185" s="479" t="s">
        <v>52</v>
      </c>
      <c r="M185" s="479"/>
      <c r="N185" s="26" t="s">
        <v>7</v>
      </c>
      <c r="O185" s="26" t="s">
        <v>45</v>
      </c>
      <c r="P185" s="26" t="s">
        <v>9</v>
      </c>
      <c r="Q185" s="26" t="s">
        <v>46</v>
      </c>
      <c r="R185" s="26" t="s">
        <v>11</v>
      </c>
      <c r="S185" s="26" t="s">
        <v>12</v>
      </c>
      <c r="T185" s="26" t="s">
        <v>13</v>
      </c>
      <c r="U185" s="26"/>
      <c r="V185" s="26"/>
    </row>
    <row r="186" spans="1:25" x14ac:dyDescent="0.3">
      <c r="D186" s="443"/>
      <c r="E186" s="444"/>
      <c r="F186" s="444"/>
      <c r="G186" s="444"/>
      <c r="H186" s="445"/>
      <c r="I186" s="10">
        <f>I179</f>
        <v>109717</v>
      </c>
      <c r="J186" s="481">
        <f>J183+L183</f>
        <v>10676</v>
      </c>
      <c r="K186" s="482"/>
      <c r="L186" s="481">
        <f>K183+M183</f>
        <v>12315</v>
      </c>
      <c r="M186" s="482"/>
      <c r="N186" s="10">
        <f>N183</f>
        <v>6787</v>
      </c>
      <c r="O186" s="10">
        <f t="shared" ref="O186:T186" si="9">O183</f>
        <v>2014</v>
      </c>
      <c r="P186" s="10">
        <f t="shared" si="9"/>
        <v>3591</v>
      </c>
      <c r="Q186" s="10">
        <f t="shared" si="9"/>
        <v>1757</v>
      </c>
      <c r="R186" s="10">
        <f t="shared" si="9"/>
        <v>1882</v>
      </c>
      <c r="S186" s="10">
        <f t="shared" si="9"/>
        <v>13339</v>
      </c>
      <c r="T186" s="10">
        <f t="shared" si="9"/>
        <v>2380</v>
      </c>
      <c r="U186" s="10">
        <f>U183</f>
        <v>78</v>
      </c>
      <c r="V186" s="10">
        <f>V183</f>
        <v>2535</v>
      </c>
      <c r="W186" s="1">
        <f>SUM(J186:V186)</f>
        <v>57354</v>
      </c>
    </row>
    <row r="187" spans="1:25" ht="30" customHeight="1" x14ac:dyDescent="0.3"/>
    <row r="189" spans="1:25" x14ac:dyDescent="0.3">
      <c r="C189" s="11"/>
      <c r="D189" s="439" t="s">
        <v>53</v>
      </c>
      <c r="E189" s="439"/>
      <c r="F189" s="439"/>
      <c r="G189" s="439"/>
      <c r="H189" s="439"/>
      <c r="I189" s="439"/>
      <c r="J189" s="26" t="s">
        <v>3</v>
      </c>
      <c r="K189" s="26" t="s">
        <v>4</v>
      </c>
      <c r="L189" s="26" t="s">
        <v>5</v>
      </c>
      <c r="M189" s="26" t="s">
        <v>6</v>
      </c>
      <c r="N189" s="26" t="s">
        <v>7</v>
      </c>
      <c r="O189" s="26" t="s">
        <v>45</v>
      </c>
      <c r="P189" s="26" t="s">
        <v>9</v>
      </c>
      <c r="Q189" s="26" t="s">
        <v>46</v>
      </c>
      <c r="R189" s="26" t="s">
        <v>11</v>
      </c>
      <c r="S189" s="26" t="s">
        <v>12</v>
      </c>
      <c r="T189" s="26" t="s">
        <v>13</v>
      </c>
      <c r="U189" s="26" t="s">
        <v>16</v>
      </c>
      <c r="V189" s="26" t="s">
        <v>47</v>
      </c>
    </row>
    <row r="190" spans="1:25" x14ac:dyDescent="0.3">
      <c r="A190" s="14">
        <v>1</v>
      </c>
      <c r="B190" s="15">
        <v>12</v>
      </c>
      <c r="C190" s="16"/>
      <c r="D190" s="8" t="s">
        <v>653</v>
      </c>
      <c r="E190" s="8" t="s">
        <v>653</v>
      </c>
      <c r="F190" s="15">
        <v>1750</v>
      </c>
      <c r="G190" s="15" t="s">
        <v>193</v>
      </c>
      <c r="H190" s="8" t="s">
        <v>27</v>
      </c>
      <c r="I190" s="32"/>
      <c r="J190" s="10">
        <v>47</v>
      </c>
      <c r="K190" s="10">
        <v>108</v>
      </c>
      <c r="L190" s="10">
        <v>53</v>
      </c>
      <c r="M190" s="10">
        <v>15</v>
      </c>
      <c r="N190" s="10">
        <v>55</v>
      </c>
      <c r="O190" s="10">
        <v>9</v>
      </c>
      <c r="P190" s="10">
        <v>24</v>
      </c>
      <c r="Q190" s="10">
        <v>7</v>
      </c>
      <c r="R190" s="10">
        <v>4</v>
      </c>
      <c r="S190" s="10">
        <v>230</v>
      </c>
      <c r="T190" s="10">
        <v>14</v>
      </c>
      <c r="U190" s="10">
        <v>2</v>
      </c>
      <c r="V190" s="10">
        <v>26</v>
      </c>
    </row>
    <row r="191" spans="1:25" x14ac:dyDescent="0.3">
      <c r="C191" s="3" t="s">
        <v>56</v>
      </c>
      <c r="D191" s="439" t="s">
        <v>57</v>
      </c>
      <c r="E191" s="439"/>
      <c r="F191" s="439"/>
      <c r="G191" s="439"/>
      <c r="H191" s="439"/>
      <c r="I191" s="439"/>
      <c r="J191" s="4">
        <f t="shared" ref="J191:V191" si="10">SUM(J190:J190)</f>
        <v>47</v>
      </c>
      <c r="K191" s="4">
        <f t="shared" si="10"/>
        <v>108</v>
      </c>
      <c r="L191" s="4">
        <f t="shared" si="10"/>
        <v>53</v>
      </c>
      <c r="M191" s="4">
        <f t="shared" si="10"/>
        <v>15</v>
      </c>
      <c r="N191" s="4">
        <f t="shared" si="10"/>
        <v>55</v>
      </c>
      <c r="O191" s="4">
        <f t="shared" si="10"/>
        <v>9</v>
      </c>
      <c r="P191" s="4">
        <f t="shared" si="10"/>
        <v>24</v>
      </c>
      <c r="Q191" s="4">
        <f t="shared" si="10"/>
        <v>7</v>
      </c>
      <c r="R191" s="4">
        <f t="shared" si="10"/>
        <v>4</v>
      </c>
      <c r="S191" s="4">
        <f t="shared" si="10"/>
        <v>230</v>
      </c>
      <c r="T191" s="4">
        <f t="shared" si="10"/>
        <v>14</v>
      </c>
      <c r="U191" s="4">
        <f t="shared" si="10"/>
        <v>2</v>
      </c>
      <c r="V191" s="4">
        <f t="shared" si="10"/>
        <v>26</v>
      </c>
    </row>
    <row r="194" spans="3:23" x14ac:dyDescent="0.3">
      <c r="C194" s="3" t="s">
        <v>58</v>
      </c>
      <c r="D194" s="440" t="s">
        <v>59</v>
      </c>
      <c r="E194" s="441"/>
      <c r="F194" s="441"/>
      <c r="G194" s="441"/>
      <c r="H194" s="441"/>
      <c r="I194" s="442"/>
      <c r="J194" s="26" t="s">
        <v>3</v>
      </c>
      <c r="K194" s="26" t="s">
        <v>4</v>
      </c>
      <c r="L194" s="26" t="s">
        <v>5</v>
      </c>
      <c r="M194" s="26" t="s">
        <v>6</v>
      </c>
      <c r="N194" s="26" t="s">
        <v>7</v>
      </c>
      <c r="O194" s="26" t="s">
        <v>45</v>
      </c>
      <c r="P194" s="26" t="s">
        <v>9</v>
      </c>
      <c r="Q194" s="26" t="s">
        <v>46</v>
      </c>
      <c r="R194" s="26" t="s">
        <v>11</v>
      </c>
      <c r="S194" s="26" t="s">
        <v>12</v>
      </c>
      <c r="T194" s="26" t="s">
        <v>13</v>
      </c>
      <c r="U194" s="26" t="s">
        <v>16</v>
      </c>
      <c r="V194" s="26" t="s">
        <v>47</v>
      </c>
    </row>
    <row r="195" spans="3:23" x14ac:dyDescent="0.3">
      <c r="D195" s="443"/>
      <c r="E195" s="444"/>
      <c r="F195" s="444"/>
      <c r="G195" s="444"/>
      <c r="H195" s="444"/>
      <c r="I195" s="445"/>
      <c r="J195" s="10">
        <f>J183+J191</f>
        <v>6434</v>
      </c>
      <c r="K195" s="10">
        <f t="shared" ref="K195:T195" si="11">K183+K191</f>
        <v>10555</v>
      </c>
      <c r="L195" s="10">
        <f t="shared" si="11"/>
        <v>4342</v>
      </c>
      <c r="M195" s="10">
        <f t="shared" si="11"/>
        <v>1883</v>
      </c>
      <c r="N195" s="10">
        <f t="shared" si="11"/>
        <v>6842</v>
      </c>
      <c r="O195" s="10">
        <f t="shared" si="11"/>
        <v>2023</v>
      </c>
      <c r="P195" s="10">
        <f t="shared" si="11"/>
        <v>3615</v>
      </c>
      <c r="Q195" s="10">
        <f t="shared" si="11"/>
        <v>1764</v>
      </c>
      <c r="R195" s="10">
        <f t="shared" si="11"/>
        <v>1886</v>
      </c>
      <c r="S195" s="10">
        <f t="shared" si="11"/>
        <v>13569</v>
      </c>
      <c r="T195" s="10">
        <f t="shared" si="11"/>
        <v>2394</v>
      </c>
      <c r="U195" s="10">
        <f>U183+U191</f>
        <v>80</v>
      </c>
      <c r="V195" s="10">
        <f>V183+V191</f>
        <v>2561</v>
      </c>
      <c r="W195" s="1">
        <f>SUM(J195:V195)</f>
        <v>57948</v>
      </c>
    </row>
  </sheetData>
  <sortState ref="A2:Z177">
    <sortCondition ref="C2:C177"/>
    <sortCondition ref="F2:F177"/>
    <sortCondition ref="H2:H177"/>
  </sortState>
  <mergeCells count="10">
    <mergeCell ref="D191:I191"/>
    <mergeCell ref="D194:I195"/>
    <mergeCell ref="D182:H183"/>
    <mergeCell ref="D185:H186"/>
    <mergeCell ref="A180:H180"/>
    <mergeCell ref="J185:K185"/>
    <mergeCell ref="L185:M185"/>
    <mergeCell ref="J186:K186"/>
    <mergeCell ref="L186:M186"/>
    <mergeCell ref="D189:I189"/>
  </mergeCells>
  <pageMargins left="0.7" right="0.7" top="0.75" bottom="0.75" header="0.3" footer="0.3"/>
  <pageSetup orientation="portrait"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226"/>
  <sheetViews>
    <sheetView workbookViewId="0">
      <pane ySplit="1" topLeftCell="A204" activePane="bottomLeft" state="frozen"/>
      <selection activeCell="N31" sqref="N31"/>
      <selection pane="bottomLeft" activeCell="J228" sqref="J228"/>
    </sheetView>
  </sheetViews>
  <sheetFormatPr baseColWidth="10" defaultRowHeight="16.5" x14ac:dyDescent="0.3"/>
  <cols>
    <col min="1" max="1" width="4" style="1" bestFit="1" customWidth="1"/>
    <col min="2" max="2" width="4.42578125" style="347" bestFit="1" customWidth="1"/>
    <col min="3" max="3" width="21.7109375" style="1" bestFit="1" customWidth="1"/>
    <col min="4" max="4" width="9" style="1" bestFit="1" customWidth="1"/>
    <col min="5" max="5" width="17.85546875" style="1" bestFit="1" customWidth="1"/>
    <col min="6" max="6" width="8.85546875" style="1" bestFit="1" customWidth="1"/>
    <col min="7" max="7" width="5.42578125" style="1" bestFit="1" customWidth="1"/>
    <col min="8" max="8" width="6.42578125" style="1" bestFit="1" customWidth="1"/>
    <col min="9" max="9" width="5.42578125" style="1" bestFit="1" customWidth="1"/>
    <col min="10" max="10" width="5.85546875" style="1" bestFit="1" customWidth="1"/>
    <col min="11" max="15" width="5.42578125" style="1" bestFit="1" customWidth="1"/>
    <col min="16" max="16" width="8.7109375" style="1" bestFit="1" customWidth="1"/>
    <col min="17" max="17" width="5.42578125" style="1" bestFit="1" customWidth="1"/>
    <col min="18" max="18" width="8.7109375" style="1" bestFit="1" customWidth="1"/>
    <col min="19" max="19" width="9.28515625" style="1" bestFit="1" customWidth="1"/>
    <col min="20" max="20" width="5.5703125" style="1" bestFit="1" customWidth="1"/>
    <col min="21" max="21" width="6.42578125" style="1" bestFit="1" customWidth="1"/>
    <col min="22" max="22" width="5.5703125" style="1" bestFit="1" customWidth="1"/>
    <col min="23" max="23" width="6.42578125" style="1" bestFit="1" customWidth="1"/>
    <col min="24" max="16384" width="11.42578125" style="1"/>
  </cols>
  <sheetData>
    <row r="1" spans="1:23" s="166" customFormat="1" x14ac:dyDescent="0.25">
      <c r="A1" s="336" t="s">
        <v>0</v>
      </c>
      <c r="B1" s="336" t="s">
        <v>62</v>
      </c>
      <c r="C1" s="336" t="s">
        <v>63</v>
      </c>
      <c r="D1" s="336" t="s">
        <v>65</v>
      </c>
      <c r="E1" s="336" t="s">
        <v>521</v>
      </c>
      <c r="F1" s="336" t="s">
        <v>2</v>
      </c>
      <c r="G1" s="336" t="s">
        <v>3</v>
      </c>
      <c r="H1" s="336" t="s">
        <v>4</v>
      </c>
      <c r="I1" s="336" t="s">
        <v>5</v>
      </c>
      <c r="J1" s="336" t="s">
        <v>6</v>
      </c>
      <c r="K1" s="336" t="s">
        <v>7</v>
      </c>
      <c r="L1" s="336" t="s">
        <v>8</v>
      </c>
      <c r="M1" s="336" t="s">
        <v>9</v>
      </c>
      <c r="N1" s="336" t="s">
        <v>10</v>
      </c>
      <c r="O1" s="336" t="s">
        <v>11</v>
      </c>
      <c r="P1" s="336" t="s">
        <v>12</v>
      </c>
      <c r="Q1" s="336" t="s">
        <v>13</v>
      </c>
      <c r="R1" s="336" t="s">
        <v>14</v>
      </c>
      <c r="S1" s="336" t="s">
        <v>15</v>
      </c>
      <c r="T1" s="336" t="s">
        <v>648</v>
      </c>
      <c r="U1" s="336" t="s">
        <v>16</v>
      </c>
      <c r="V1" s="336" t="s">
        <v>17</v>
      </c>
      <c r="W1" s="336" t="s">
        <v>18</v>
      </c>
    </row>
    <row r="2" spans="1:23" x14ac:dyDescent="0.3">
      <c r="A2" s="10">
        <v>1</v>
      </c>
      <c r="B2" s="330">
        <v>66</v>
      </c>
      <c r="C2" s="10" t="s">
        <v>1666</v>
      </c>
      <c r="D2" s="10">
        <v>484</v>
      </c>
      <c r="E2" s="10" t="s">
        <v>19</v>
      </c>
      <c r="F2" s="10">
        <v>697</v>
      </c>
      <c r="G2" s="10">
        <v>51</v>
      </c>
      <c r="H2" s="10">
        <v>86</v>
      </c>
      <c r="I2" s="10">
        <v>33</v>
      </c>
      <c r="J2" s="10">
        <v>7</v>
      </c>
      <c r="K2" s="10">
        <v>27</v>
      </c>
      <c r="L2" s="10">
        <v>16</v>
      </c>
      <c r="M2" s="10">
        <v>8</v>
      </c>
      <c r="N2" s="10">
        <v>6</v>
      </c>
      <c r="O2" s="10">
        <v>6</v>
      </c>
      <c r="P2" s="10">
        <v>106</v>
      </c>
      <c r="Q2" s="10">
        <v>8</v>
      </c>
      <c r="R2" s="10">
        <v>3</v>
      </c>
      <c r="S2" s="10">
        <v>1</v>
      </c>
      <c r="T2" s="10">
        <v>14</v>
      </c>
      <c r="U2" s="10">
        <v>1</v>
      </c>
      <c r="V2" s="10">
        <v>12</v>
      </c>
      <c r="W2" s="10">
        <f>SUM(G2:V2)</f>
        <v>385</v>
      </c>
    </row>
    <row r="3" spans="1:23" x14ac:dyDescent="0.3">
      <c r="A3" s="10">
        <v>2</v>
      </c>
      <c r="B3" s="330">
        <v>66</v>
      </c>
      <c r="C3" s="10" t="s">
        <v>1666</v>
      </c>
      <c r="D3" s="10">
        <v>484</v>
      </c>
      <c r="E3" s="10" t="s">
        <v>20</v>
      </c>
      <c r="F3" s="10">
        <v>696</v>
      </c>
      <c r="G3" s="10">
        <v>23</v>
      </c>
      <c r="H3" s="10">
        <v>96</v>
      </c>
      <c r="I3" s="10">
        <v>27</v>
      </c>
      <c r="J3" s="10">
        <v>7</v>
      </c>
      <c r="K3" s="10">
        <v>37</v>
      </c>
      <c r="L3" s="10">
        <v>18</v>
      </c>
      <c r="M3" s="10">
        <v>7</v>
      </c>
      <c r="N3" s="10">
        <v>3</v>
      </c>
      <c r="O3" s="10">
        <v>3</v>
      </c>
      <c r="P3" s="10">
        <v>111</v>
      </c>
      <c r="Q3" s="10">
        <v>9</v>
      </c>
      <c r="R3" s="10">
        <v>3</v>
      </c>
      <c r="S3" s="10">
        <v>5</v>
      </c>
      <c r="T3" s="10">
        <v>32</v>
      </c>
      <c r="U3" s="10">
        <v>0</v>
      </c>
      <c r="V3" s="10">
        <v>17</v>
      </c>
      <c r="W3" s="10">
        <v>398</v>
      </c>
    </row>
    <row r="4" spans="1:23" x14ac:dyDescent="0.3">
      <c r="A4" s="10">
        <v>3</v>
      </c>
      <c r="B4" s="330">
        <v>66</v>
      </c>
      <c r="C4" s="10" t="s">
        <v>1666</v>
      </c>
      <c r="D4" s="10">
        <v>504</v>
      </c>
      <c r="E4" s="10" t="s">
        <v>19</v>
      </c>
      <c r="F4" s="10">
        <v>552</v>
      </c>
      <c r="G4" s="10">
        <v>37</v>
      </c>
      <c r="H4" s="10">
        <v>74</v>
      </c>
      <c r="I4" s="10">
        <v>21</v>
      </c>
      <c r="J4" s="10">
        <v>9</v>
      </c>
      <c r="K4" s="10">
        <v>13</v>
      </c>
      <c r="L4" s="10">
        <v>11</v>
      </c>
      <c r="M4" s="10">
        <v>8</v>
      </c>
      <c r="N4" s="10">
        <v>6</v>
      </c>
      <c r="O4" s="10">
        <v>3</v>
      </c>
      <c r="P4" s="10">
        <v>96</v>
      </c>
      <c r="Q4" s="10">
        <v>9</v>
      </c>
      <c r="R4" s="10">
        <v>5</v>
      </c>
      <c r="S4" s="10">
        <v>1</v>
      </c>
      <c r="T4" s="10">
        <v>16</v>
      </c>
      <c r="U4" s="10">
        <v>1</v>
      </c>
      <c r="V4" s="10">
        <v>14</v>
      </c>
      <c r="W4" s="10">
        <v>324</v>
      </c>
    </row>
    <row r="5" spans="1:23" x14ac:dyDescent="0.3">
      <c r="A5" s="10">
        <v>4</v>
      </c>
      <c r="B5" s="330">
        <v>66</v>
      </c>
      <c r="C5" s="10" t="s">
        <v>1666</v>
      </c>
      <c r="D5" s="10">
        <v>504</v>
      </c>
      <c r="E5" s="10" t="s">
        <v>20</v>
      </c>
      <c r="F5" s="10">
        <v>551</v>
      </c>
      <c r="G5" s="10">
        <v>30</v>
      </c>
      <c r="H5" s="10">
        <v>73</v>
      </c>
      <c r="I5" s="10">
        <v>23</v>
      </c>
      <c r="J5" s="10">
        <v>6</v>
      </c>
      <c r="K5" s="10">
        <v>18</v>
      </c>
      <c r="L5" s="10">
        <v>11</v>
      </c>
      <c r="M5" s="10">
        <v>6</v>
      </c>
      <c r="N5" s="10">
        <v>8</v>
      </c>
      <c r="O5" s="10">
        <v>9</v>
      </c>
      <c r="P5" s="10">
        <v>83</v>
      </c>
      <c r="Q5" s="10">
        <v>8</v>
      </c>
      <c r="R5" s="10">
        <v>2</v>
      </c>
      <c r="S5" s="10">
        <v>1</v>
      </c>
      <c r="T5" s="10">
        <v>13</v>
      </c>
      <c r="U5" s="10">
        <v>0</v>
      </c>
      <c r="V5" s="10">
        <v>21</v>
      </c>
      <c r="W5" s="10">
        <v>312</v>
      </c>
    </row>
    <row r="6" spans="1:23" x14ac:dyDescent="0.3">
      <c r="A6" s="10">
        <v>5</v>
      </c>
      <c r="B6" s="330">
        <v>66</v>
      </c>
      <c r="C6" s="10" t="s">
        <v>1666</v>
      </c>
      <c r="D6" s="10">
        <v>504</v>
      </c>
      <c r="E6" s="10" t="s">
        <v>22</v>
      </c>
      <c r="F6" s="10">
        <v>551</v>
      </c>
      <c r="G6" s="10">
        <v>19</v>
      </c>
      <c r="H6" s="10">
        <v>64</v>
      </c>
      <c r="I6" s="10">
        <v>23</v>
      </c>
      <c r="J6" s="10">
        <v>12</v>
      </c>
      <c r="K6" s="10">
        <v>12</v>
      </c>
      <c r="L6" s="10">
        <v>15</v>
      </c>
      <c r="M6" s="10">
        <v>11</v>
      </c>
      <c r="N6" s="10">
        <v>5</v>
      </c>
      <c r="O6" s="10">
        <v>4</v>
      </c>
      <c r="P6" s="10">
        <v>76</v>
      </c>
      <c r="Q6" s="10">
        <v>7</v>
      </c>
      <c r="R6" s="10">
        <v>3</v>
      </c>
      <c r="S6" s="10">
        <v>3</v>
      </c>
      <c r="T6" s="10">
        <v>15</v>
      </c>
      <c r="U6" s="10">
        <v>1</v>
      </c>
      <c r="V6" s="10">
        <v>9</v>
      </c>
      <c r="W6" s="10">
        <v>279</v>
      </c>
    </row>
    <row r="7" spans="1:23" x14ac:dyDescent="0.3">
      <c r="A7" s="10">
        <v>6</v>
      </c>
      <c r="B7" s="330">
        <v>66</v>
      </c>
      <c r="C7" s="10" t="s">
        <v>1666</v>
      </c>
      <c r="D7" s="10">
        <v>505</v>
      </c>
      <c r="E7" s="10" t="s">
        <v>19</v>
      </c>
      <c r="F7" s="10">
        <v>666</v>
      </c>
      <c r="G7" s="10">
        <v>43</v>
      </c>
      <c r="H7" s="10">
        <v>68</v>
      </c>
      <c r="I7" s="10">
        <v>30</v>
      </c>
      <c r="J7" s="10">
        <v>3</v>
      </c>
      <c r="K7" s="10">
        <v>23</v>
      </c>
      <c r="L7" s="10">
        <v>7</v>
      </c>
      <c r="M7" s="10">
        <v>10</v>
      </c>
      <c r="N7" s="10">
        <v>5</v>
      </c>
      <c r="O7" s="10">
        <v>5</v>
      </c>
      <c r="P7" s="10">
        <v>103</v>
      </c>
      <c r="Q7" s="10">
        <v>10</v>
      </c>
      <c r="R7" s="10">
        <v>4</v>
      </c>
      <c r="S7" s="10">
        <v>2</v>
      </c>
      <c r="T7" s="10">
        <v>16</v>
      </c>
      <c r="U7" s="10">
        <v>0</v>
      </c>
      <c r="V7" s="10">
        <v>9</v>
      </c>
      <c r="W7" s="10">
        <v>338</v>
      </c>
    </row>
    <row r="8" spans="1:23" x14ac:dyDescent="0.3">
      <c r="A8" s="10">
        <v>7</v>
      </c>
      <c r="B8" s="330">
        <v>66</v>
      </c>
      <c r="C8" s="10" t="s">
        <v>1666</v>
      </c>
      <c r="D8" s="10">
        <v>505</v>
      </c>
      <c r="E8" s="10" t="s">
        <v>20</v>
      </c>
      <c r="F8" s="10">
        <v>665</v>
      </c>
      <c r="G8" s="10">
        <v>40</v>
      </c>
      <c r="H8" s="10">
        <v>73</v>
      </c>
      <c r="I8" s="10">
        <v>33</v>
      </c>
      <c r="J8" s="10">
        <v>4</v>
      </c>
      <c r="K8" s="10">
        <v>21</v>
      </c>
      <c r="L8" s="10">
        <v>4</v>
      </c>
      <c r="M8" s="10">
        <v>7</v>
      </c>
      <c r="N8" s="10">
        <v>8</v>
      </c>
      <c r="O8" s="10">
        <v>4</v>
      </c>
      <c r="P8" s="10">
        <v>122</v>
      </c>
      <c r="Q8" s="10">
        <v>12</v>
      </c>
      <c r="R8" s="10">
        <v>3</v>
      </c>
      <c r="S8" s="10">
        <v>1</v>
      </c>
      <c r="T8" s="10">
        <v>15</v>
      </c>
      <c r="U8" s="10">
        <v>1</v>
      </c>
      <c r="V8" s="10">
        <v>13</v>
      </c>
      <c r="W8" s="10">
        <v>361</v>
      </c>
    </row>
    <row r="9" spans="1:23" x14ac:dyDescent="0.3">
      <c r="A9" s="10">
        <v>8</v>
      </c>
      <c r="B9" s="330">
        <v>66</v>
      </c>
      <c r="C9" s="10" t="s">
        <v>1666</v>
      </c>
      <c r="D9" s="10">
        <v>524</v>
      </c>
      <c r="E9" s="10" t="s">
        <v>19</v>
      </c>
      <c r="F9" s="10">
        <v>634</v>
      </c>
      <c r="G9" s="10">
        <v>36</v>
      </c>
      <c r="H9" s="10">
        <v>80</v>
      </c>
      <c r="I9" s="10">
        <v>27</v>
      </c>
      <c r="J9" s="10">
        <v>6</v>
      </c>
      <c r="K9" s="10">
        <v>28</v>
      </c>
      <c r="L9" s="10">
        <v>6</v>
      </c>
      <c r="M9" s="10">
        <v>7</v>
      </c>
      <c r="N9" s="10">
        <v>11</v>
      </c>
      <c r="O9" s="10">
        <v>9</v>
      </c>
      <c r="P9" s="10">
        <v>105</v>
      </c>
      <c r="Q9" s="10">
        <v>3</v>
      </c>
      <c r="R9" s="10">
        <v>1</v>
      </c>
      <c r="S9" s="10">
        <v>1</v>
      </c>
      <c r="T9" s="10">
        <v>16</v>
      </c>
      <c r="U9" s="10">
        <v>1</v>
      </c>
      <c r="V9" s="10">
        <v>10</v>
      </c>
      <c r="W9" s="10">
        <v>347</v>
      </c>
    </row>
    <row r="10" spans="1:23" x14ac:dyDescent="0.3">
      <c r="A10" s="10">
        <v>9</v>
      </c>
      <c r="B10" s="330">
        <v>66</v>
      </c>
      <c r="C10" s="10" t="s">
        <v>1666</v>
      </c>
      <c r="D10" s="10">
        <v>524</v>
      </c>
      <c r="E10" s="10" t="s">
        <v>20</v>
      </c>
      <c r="F10" s="10">
        <v>634</v>
      </c>
      <c r="G10" s="10">
        <v>35</v>
      </c>
      <c r="H10" s="10">
        <v>75</v>
      </c>
      <c r="I10" s="10">
        <v>21</v>
      </c>
      <c r="J10" s="10">
        <v>8</v>
      </c>
      <c r="K10" s="10">
        <v>30</v>
      </c>
      <c r="L10" s="10">
        <v>2</v>
      </c>
      <c r="M10" s="10">
        <v>7</v>
      </c>
      <c r="N10" s="10">
        <v>3</v>
      </c>
      <c r="O10" s="10">
        <v>5</v>
      </c>
      <c r="P10" s="10">
        <v>131</v>
      </c>
      <c r="Q10" s="10">
        <v>6</v>
      </c>
      <c r="R10" s="10">
        <v>2</v>
      </c>
      <c r="S10" s="10">
        <v>2</v>
      </c>
      <c r="T10" s="10">
        <v>20</v>
      </c>
      <c r="U10" s="10">
        <v>0</v>
      </c>
      <c r="V10" s="10">
        <v>14</v>
      </c>
      <c r="W10" s="10">
        <v>361</v>
      </c>
    </row>
    <row r="11" spans="1:23" x14ac:dyDescent="0.3">
      <c r="A11" s="10">
        <v>10</v>
      </c>
      <c r="B11" s="330">
        <v>66</v>
      </c>
      <c r="C11" s="10" t="s">
        <v>1666</v>
      </c>
      <c r="D11" s="10">
        <v>524</v>
      </c>
      <c r="E11" s="10" t="s">
        <v>22</v>
      </c>
      <c r="F11" s="10">
        <v>633</v>
      </c>
      <c r="G11" s="10">
        <v>33</v>
      </c>
      <c r="H11" s="10">
        <v>75</v>
      </c>
      <c r="I11" s="10">
        <v>27</v>
      </c>
      <c r="J11" s="10">
        <v>8</v>
      </c>
      <c r="K11" s="10">
        <v>38</v>
      </c>
      <c r="L11" s="10">
        <v>7</v>
      </c>
      <c r="M11" s="10">
        <v>4</v>
      </c>
      <c r="N11" s="10">
        <v>7</v>
      </c>
      <c r="O11" s="10">
        <v>2</v>
      </c>
      <c r="P11" s="10">
        <v>104</v>
      </c>
      <c r="Q11" s="10">
        <v>6</v>
      </c>
      <c r="R11" s="10">
        <v>1</v>
      </c>
      <c r="S11" s="10">
        <v>1</v>
      </c>
      <c r="T11" s="10">
        <v>14</v>
      </c>
      <c r="U11" s="10">
        <v>0</v>
      </c>
      <c r="V11" s="10">
        <v>14</v>
      </c>
      <c r="W11" s="10">
        <v>341</v>
      </c>
    </row>
    <row r="12" spans="1:23" x14ac:dyDescent="0.3">
      <c r="A12" s="10">
        <v>11</v>
      </c>
      <c r="B12" s="330">
        <v>66</v>
      </c>
      <c r="C12" s="10" t="s">
        <v>1666</v>
      </c>
      <c r="D12" s="10">
        <v>524</v>
      </c>
      <c r="E12" s="10" t="s">
        <v>24</v>
      </c>
      <c r="F12" s="10">
        <v>633</v>
      </c>
      <c r="G12" s="10">
        <v>31</v>
      </c>
      <c r="H12" s="10">
        <v>65</v>
      </c>
      <c r="I12" s="10">
        <v>21</v>
      </c>
      <c r="J12" s="10">
        <v>11</v>
      </c>
      <c r="K12" s="10">
        <v>27</v>
      </c>
      <c r="L12" s="10">
        <v>7</v>
      </c>
      <c r="M12" s="10">
        <v>6</v>
      </c>
      <c r="N12" s="10">
        <v>6</v>
      </c>
      <c r="O12" s="10">
        <v>2</v>
      </c>
      <c r="P12" s="10">
        <v>117</v>
      </c>
      <c r="Q12" s="10">
        <v>6</v>
      </c>
      <c r="R12" s="10">
        <v>2</v>
      </c>
      <c r="S12" s="10">
        <v>2</v>
      </c>
      <c r="T12" s="10">
        <v>7</v>
      </c>
      <c r="U12" s="10">
        <v>0</v>
      </c>
      <c r="V12" s="10">
        <v>15</v>
      </c>
      <c r="W12" s="10">
        <v>325</v>
      </c>
    </row>
    <row r="13" spans="1:23" x14ac:dyDescent="0.3">
      <c r="A13" s="10">
        <v>12</v>
      </c>
      <c r="B13" s="330">
        <v>66</v>
      </c>
      <c r="C13" s="10" t="s">
        <v>1666</v>
      </c>
      <c r="D13" s="10">
        <v>524</v>
      </c>
      <c r="E13" s="10" t="s">
        <v>25</v>
      </c>
      <c r="F13" s="10">
        <v>633</v>
      </c>
      <c r="G13" s="10">
        <v>27</v>
      </c>
      <c r="H13" s="10">
        <v>64</v>
      </c>
      <c r="I13" s="10">
        <v>33</v>
      </c>
      <c r="J13" s="10">
        <v>10</v>
      </c>
      <c r="K13" s="10">
        <v>30</v>
      </c>
      <c r="L13" s="10">
        <v>6</v>
      </c>
      <c r="M13" s="10">
        <v>7</v>
      </c>
      <c r="N13" s="10">
        <v>11</v>
      </c>
      <c r="O13" s="10">
        <v>3</v>
      </c>
      <c r="P13" s="10">
        <v>112</v>
      </c>
      <c r="Q13" s="10">
        <v>11</v>
      </c>
      <c r="R13" s="10">
        <v>0</v>
      </c>
      <c r="S13" s="10">
        <v>1</v>
      </c>
      <c r="T13" s="10">
        <v>8</v>
      </c>
      <c r="U13" s="10">
        <v>0</v>
      </c>
      <c r="V13" s="10">
        <v>6</v>
      </c>
      <c r="W13" s="10">
        <v>329</v>
      </c>
    </row>
    <row r="14" spans="1:23" x14ac:dyDescent="0.3">
      <c r="A14" s="10">
        <v>13</v>
      </c>
      <c r="B14" s="330">
        <v>66</v>
      </c>
      <c r="C14" s="10" t="s">
        <v>1666</v>
      </c>
      <c r="D14" s="10">
        <v>525</v>
      </c>
      <c r="E14" s="10" t="s">
        <v>19</v>
      </c>
      <c r="F14" s="10">
        <v>473</v>
      </c>
      <c r="G14" s="10">
        <v>45</v>
      </c>
      <c r="H14" s="10">
        <v>71</v>
      </c>
      <c r="I14" s="10">
        <v>23</v>
      </c>
      <c r="J14" s="10">
        <v>8</v>
      </c>
      <c r="K14" s="10">
        <v>28</v>
      </c>
      <c r="L14" s="10">
        <v>5</v>
      </c>
      <c r="M14" s="10">
        <v>3</v>
      </c>
      <c r="N14" s="10">
        <v>6</v>
      </c>
      <c r="O14" s="10">
        <v>2</v>
      </c>
      <c r="P14" s="10">
        <v>74</v>
      </c>
      <c r="Q14" s="10">
        <v>8</v>
      </c>
      <c r="R14" s="10">
        <v>2</v>
      </c>
      <c r="S14" s="10">
        <v>1</v>
      </c>
      <c r="T14" s="10">
        <v>4</v>
      </c>
      <c r="U14" s="10">
        <v>0</v>
      </c>
      <c r="V14" s="10">
        <v>13</v>
      </c>
      <c r="W14" s="10">
        <v>293</v>
      </c>
    </row>
    <row r="15" spans="1:23" x14ac:dyDescent="0.3">
      <c r="A15" s="10">
        <v>14</v>
      </c>
      <c r="B15" s="330">
        <v>66</v>
      </c>
      <c r="C15" s="10" t="s">
        <v>1666</v>
      </c>
      <c r="D15" s="10">
        <v>525</v>
      </c>
      <c r="E15" s="10" t="s">
        <v>20</v>
      </c>
      <c r="F15" s="10">
        <v>473</v>
      </c>
      <c r="G15" s="10">
        <v>21</v>
      </c>
      <c r="H15" s="10">
        <v>71</v>
      </c>
      <c r="I15" s="10">
        <v>21</v>
      </c>
      <c r="J15" s="10">
        <v>4</v>
      </c>
      <c r="K15" s="10">
        <v>25</v>
      </c>
      <c r="L15" s="10">
        <v>9</v>
      </c>
      <c r="M15" s="10">
        <v>2</v>
      </c>
      <c r="N15" s="10">
        <v>5</v>
      </c>
      <c r="O15" s="10">
        <v>7</v>
      </c>
      <c r="P15" s="10">
        <v>70</v>
      </c>
      <c r="Q15" s="10">
        <v>15</v>
      </c>
      <c r="R15" s="10">
        <v>3</v>
      </c>
      <c r="S15" s="10">
        <v>3</v>
      </c>
      <c r="T15" s="10">
        <v>12</v>
      </c>
      <c r="U15" s="10">
        <v>0</v>
      </c>
      <c r="V15" s="10">
        <v>13</v>
      </c>
      <c r="W15" s="10">
        <v>281</v>
      </c>
    </row>
    <row r="16" spans="1:23" x14ac:dyDescent="0.3">
      <c r="A16" s="10">
        <v>15</v>
      </c>
      <c r="B16" s="330">
        <v>66</v>
      </c>
      <c r="C16" s="10" t="s">
        <v>1666</v>
      </c>
      <c r="D16" s="10">
        <v>539</v>
      </c>
      <c r="E16" s="10" t="s">
        <v>19</v>
      </c>
      <c r="F16" s="10">
        <v>413</v>
      </c>
      <c r="G16" s="10">
        <v>35</v>
      </c>
      <c r="H16" s="10">
        <v>65</v>
      </c>
      <c r="I16" s="10">
        <v>15</v>
      </c>
      <c r="J16" s="10">
        <v>9</v>
      </c>
      <c r="K16" s="10">
        <v>22</v>
      </c>
      <c r="L16" s="10">
        <v>2</v>
      </c>
      <c r="M16" s="10">
        <v>3</v>
      </c>
      <c r="N16" s="10">
        <v>6</v>
      </c>
      <c r="O16" s="10">
        <v>5</v>
      </c>
      <c r="P16" s="10">
        <v>51</v>
      </c>
      <c r="Q16" s="10">
        <v>6</v>
      </c>
      <c r="R16" s="10">
        <v>2</v>
      </c>
      <c r="S16" s="10">
        <v>0</v>
      </c>
      <c r="T16" s="10">
        <v>8</v>
      </c>
      <c r="U16" s="10">
        <v>0</v>
      </c>
      <c r="V16" s="10">
        <v>7</v>
      </c>
      <c r="W16" s="10">
        <v>236</v>
      </c>
    </row>
    <row r="17" spans="1:23" x14ac:dyDescent="0.3">
      <c r="A17" s="10">
        <v>16</v>
      </c>
      <c r="B17" s="330">
        <v>66</v>
      </c>
      <c r="C17" s="10" t="s">
        <v>1666</v>
      </c>
      <c r="D17" s="10">
        <v>539</v>
      </c>
      <c r="E17" s="10" t="s">
        <v>20</v>
      </c>
      <c r="F17" s="10">
        <v>412</v>
      </c>
      <c r="G17" s="10">
        <v>25</v>
      </c>
      <c r="H17" s="10">
        <v>52</v>
      </c>
      <c r="I17" s="10">
        <v>15</v>
      </c>
      <c r="J17" s="10">
        <v>10</v>
      </c>
      <c r="K17" s="10">
        <v>22</v>
      </c>
      <c r="L17" s="10">
        <v>5</v>
      </c>
      <c r="M17" s="10">
        <v>4</v>
      </c>
      <c r="N17" s="10">
        <v>7</v>
      </c>
      <c r="O17" s="10">
        <v>5</v>
      </c>
      <c r="P17" s="10">
        <v>64</v>
      </c>
      <c r="Q17" s="10">
        <v>3</v>
      </c>
      <c r="R17" s="10">
        <v>2</v>
      </c>
      <c r="S17" s="10">
        <v>0</v>
      </c>
      <c r="T17" s="10">
        <v>20</v>
      </c>
      <c r="U17" s="10">
        <v>0</v>
      </c>
      <c r="V17" s="10">
        <v>11</v>
      </c>
      <c r="W17" s="10">
        <v>245</v>
      </c>
    </row>
    <row r="18" spans="1:23" x14ac:dyDescent="0.3">
      <c r="A18" s="10">
        <v>17</v>
      </c>
      <c r="B18" s="330">
        <v>66</v>
      </c>
      <c r="C18" s="10" t="s">
        <v>1666</v>
      </c>
      <c r="D18" s="10">
        <v>540</v>
      </c>
      <c r="E18" s="10" t="s">
        <v>19</v>
      </c>
      <c r="F18" s="10">
        <v>627</v>
      </c>
      <c r="G18" s="10">
        <v>11</v>
      </c>
      <c r="H18" s="10">
        <v>67</v>
      </c>
      <c r="I18" s="10">
        <v>16</v>
      </c>
      <c r="J18" s="10">
        <v>5</v>
      </c>
      <c r="K18" s="10">
        <v>43</v>
      </c>
      <c r="L18" s="10">
        <v>11</v>
      </c>
      <c r="M18" s="10">
        <v>5</v>
      </c>
      <c r="N18" s="10">
        <v>1</v>
      </c>
      <c r="O18" s="10">
        <v>3</v>
      </c>
      <c r="P18" s="10">
        <v>81</v>
      </c>
      <c r="Q18" s="10">
        <v>6</v>
      </c>
      <c r="R18" s="10">
        <v>1</v>
      </c>
      <c r="S18" s="10">
        <v>4</v>
      </c>
      <c r="T18" s="10">
        <v>8</v>
      </c>
      <c r="U18" s="10">
        <v>0</v>
      </c>
      <c r="V18" s="10">
        <v>8</v>
      </c>
      <c r="W18" s="10">
        <v>270</v>
      </c>
    </row>
    <row r="19" spans="1:23" x14ac:dyDescent="0.3">
      <c r="A19" s="10">
        <v>18</v>
      </c>
      <c r="B19" s="330">
        <v>66</v>
      </c>
      <c r="C19" s="10" t="s">
        <v>1666</v>
      </c>
      <c r="D19" s="10">
        <v>540</v>
      </c>
      <c r="E19" s="10" t="s">
        <v>20</v>
      </c>
      <c r="F19" s="10">
        <v>626</v>
      </c>
      <c r="G19" s="10">
        <v>27</v>
      </c>
      <c r="H19" s="10">
        <v>69</v>
      </c>
      <c r="I19" s="10">
        <v>26</v>
      </c>
      <c r="J19" s="10">
        <v>1</v>
      </c>
      <c r="K19" s="10">
        <v>42</v>
      </c>
      <c r="L19" s="10">
        <v>10</v>
      </c>
      <c r="M19" s="10">
        <v>1</v>
      </c>
      <c r="N19" s="10">
        <v>2</v>
      </c>
      <c r="O19" s="10">
        <v>2</v>
      </c>
      <c r="P19" s="10">
        <v>107</v>
      </c>
      <c r="Q19" s="10">
        <v>2</v>
      </c>
      <c r="R19" s="10">
        <v>3</v>
      </c>
      <c r="S19" s="10">
        <v>3</v>
      </c>
      <c r="T19" s="10">
        <v>6</v>
      </c>
      <c r="U19" s="10">
        <v>0</v>
      </c>
      <c r="V19" s="10">
        <v>13</v>
      </c>
      <c r="W19" s="10">
        <v>314</v>
      </c>
    </row>
    <row r="20" spans="1:23" x14ac:dyDescent="0.3">
      <c r="A20" s="10">
        <v>19</v>
      </c>
      <c r="B20" s="330">
        <v>66</v>
      </c>
      <c r="C20" s="10" t="s">
        <v>1666</v>
      </c>
      <c r="D20" s="10">
        <v>540</v>
      </c>
      <c r="E20" s="10" t="s">
        <v>22</v>
      </c>
      <c r="F20" s="10">
        <v>626</v>
      </c>
      <c r="G20" s="10">
        <v>17</v>
      </c>
      <c r="H20" s="10">
        <v>61</v>
      </c>
      <c r="I20" s="10">
        <v>18</v>
      </c>
      <c r="J20" s="10">
        <v>8</v>
      </c>
      <c r="K20" s="10">
        <v>43</v>
      </c>
      <c r="L20" s="10">
        <v>4</v>
      </c>
      <c r="M20" s="10">
        <v>1</v>
      </c>
      <c r="N20" s="10">
        <v>5</v>
      </c>
      <c r="O20" s="10">
        <v>1</v>
      </c>
      <c r="P20" s="10">
        <v>75</v>
      </c>
      <c r="Q20" s="10">
        <v>6</v>
      </c>
      <c r="R20" s="10">
        <v>1</v>
      </c>
      <c r="S20" s="10">
        <v>2</v>
      </c>
      <c r="T20" s="10">
        <v>6</v>
      </c>
      <c r="U20" s="10">
        <v>0</v>
      </c>
      <c r="V20" s="10">
        <v>11</v>
      </c>
      <c r="W20" s="10">
        <v>259</v>
      </c>
    </row>
    <row r="21" spans="1:23" x14ac:dyDescent="0.3">
      <c r="A21" s="10">
        <v>20</v>
      </c>
      <c r="B21" s="330">
        <v>66</v>
      </c>
      <c r="C21" s="10" t="s">
        <v>1666</v>
      </c>
      <c r="D21" s="10">
        <v>541</v>
      </c>
      <c r="E21" s="10" t="s">
        <v>19</v>
      </c>
      <c r="F21" s="10">
        <v>745</v>
      </c>
      <c r="G21" s="10">
        <v>26</v>
      </c>
      <c r="H21" s="10">
        <v>51</v>
      </c>
      <c r="I21" s="10">
        <v>33</v>
      </c>
      <c r="J21" s="10">
        <v>13</v>
      </c>
      <c r="K21" s="10">
        <v>34</v>
      </c>
      <c r="L21" s="10">
        <v>10</v>
      </c>
      <c r="M21" s="10">
        <v>7</v>
      </c>
      <c r="N21" s="10">
        <v>4</v>
      </c>
      <c r="O21" s="10">
        <v>4</v>
      </c>
      <c r="P21" s="10">
        <v>116</v>
      </c>
      <c r="Q21" s="10">
        <v>6</v>
      </c>
      <c r="R21" s="10">
        <v>3</v>
      </c>
      <c r="S21" s="10">
        <v>2</v>
      </c>
      <c r="T21" s="10">
        <v>14</v>
      </c>
      <c r="U21" s="10">
        <v>1</v>
      </c>
      <c r="V21" s="10">
        <v>9</v>
      </c>
      <c r="W21" s="10">
        <v>333</v>
      </c>
    </row>
    <row r="22" spans="1:23" x14ac:dyDescent="0.3">
      <c r="A22" s="10">
        <v>21</v>
      </c>
      <c r="B22" s="330">
        <v>66</v>
      </c>
      <c r="C22" s="10" t="s">
        <v>1666</v>
      </c>
      <c r="D22" s="10">
        <v>541</v>
      </c>
      <c r="E22" s="10" t="s">
        <v>20</v>
      </c>
      <c r="F22" s="10">
        <v>745</v>
      </c>
      <c r="G22" s="10">
        <v>29</v>
      </c>
      <c r="H22" s="10">
        <v>55</v>
      </c>
      <c r="I22" s="10">
        <v>24</v>
      </c>
      <c r="J22" s="10">
        <v>6</v>
      </c>
      <c r="K22" s="10">
        <v>41</v>
      </c>
      <c r="L22" s="10">
        <v>16</v>
      </c>
      <c r="M22" s="10">
        <v>3</v>
      </c>
      <c r="N22" s="10">
        <v>9</v>
      </c>
      <c r="O22" s="10">
        <v>4</v>
      </c>
      <c r="P22" s="10">
        <v>113</v>
      </c>
      <c r="Q22" s="10">
        <v>15</v>
      </c>
      <c r="R22" s="10">
        <v>0</v>
      </c>
      <c r="S22" s="10">
        <v>1</v>
      </c>
      <c r="T22" s="10">
        <v>10</v>
      </c>
      <c r="U22" s="10">
        <v>0</v>
      </c>
      <c r="V22" s="10">
        <v>13</v>
      </c>
      <c r="W22" s="10">
        <v>339</v>
      </c>
    </row>
    <row r="23" spans="1:23" x14ac:dyDescent="0.3">
      <c r="A23" s="10">
        <v>22</v>
      </c>
      <c r="B23" s="330">
        <v>66</v>
      </c>
      <c r="C23" s="10" t="s">
        <v>1666</v>
      </c>
      <c r="D23" s="10">
        <v>541</v>
      </c>
      <c r="E23" s="10" t="s">
        <v>22</v>
      </c>
      <c r="F23" s="10">
        <v>744</v>
      </c>
      <c r="G23" s="10">
        <v>28</v>
      </c>
      <c r="H23" s="10">
        <v>63</v>
      </c>
      <c r="I23" s="10">
        <v>20</v>
      </c>
      <c r="J23" s="10">
        <v>13</v>
      </c>
      <c r="K23" s="10">
        <v>40</v>
      </c>
      <c r="L23" s="10">
        <v>12</v>
      </c>
      <c r="M23" s="10">
        <v>9</v>
      </c>
      <c r="N23" s="10">
        <v>3</v>
      </c>
      <c r="O23" s="10">
        <v>7</v>
      </c>
      <c r="P23" s="10">
        <v>130</v>
      </c>
      <c r="Q23" s="10">
        <v>5</v>
      </c>
      <c r="R23" s="10">
        <v>2</v>
      </c>
      <c r="S23" s="10">
        <v>6</v>
      </c>
      <c r="T23" s="10">
        <v>5</v>
      </c>
      <c r="U23" s="10">
        <v>0</v>
      </c>
      <c r="V23" s="10">
        <v>19</v>
      </c>
      <c r="W23" s="10">
        <v>362</v>
      </c>
    </row>
    <row r="24" spans="1:23" x14ac:dyDescent="0.3">
      <c r="A24" s="10">
        <v>23</v>
      </c>
      <c r="B24" s="330">
        <v>66</v>
      </c>
      <c r="C24" s="10" t="s">
        <v>1666</v>
      </c>
      <c r="D24" s="10">
        <v>542</v>
      </c>
      <c r="E24" s="10" t="s">
        <v>19</v>
      </c>
      <c r="F24" s="10">
        <v>616</v>
      </c>
      <c r="G24" s="10">
        <v>31</v>
      </c>
      <c r="H24" s="10">
        <v>64</v>
      </c>
      <c r="I24" s="10">
        <v>26</v>
      </c>
      <c r="J24" s="10">
        <v>14</v>
      </c>
      <c r="K24" s="10">
        <v>46</v>
      </c>
      <c r="L24" s="10">
        <v>6</v>
      </c>
      <c r="M24" s="10">
        <v>0</v>
      </c>
      <c r="N24" s="10">
        <v>4</v>
      </c>
      <c r="O24" s="10">
        <v>2</v>
      </c>
      <c r="P24" s="10">
        <v>89</v>
      </c>
      <c r="Q24" s="10">
        <v>8</v>
      </c>
      <c r="R24" s="10">
        <v>1</v>
      </c>
      <c r="S24" s="10">
        <v>2</v>
      </c>
      <c r="T24" s="10">
        <v>12</v>
      </c>
      <c r="U24" s="10">
        <v>0</v>
      </c>
      <c r="V24" s="10">
        <v>8</v>
      </c>
      <c r="W24" s="10">
        <v>313</v>
      </c>
    </row>
    <row r="25" spans="1:23" x14ac:dyDescent="0.3">
      <c r="A25" s="10">
        <v>24</v>
      </c>
      <c r="B25" s="330">
        <v>66</v>
      </c>
      <c r="C25" s="10" t="s">
        <v>1666</v>
      </c>
      <c r="D25" s="10">
        <v>542</v>
      </c>
      <c r="E25" s="10" t="s">
        <v>20</v>
      </c>
      <c r="F25" s="10">
        <v>615</v>
      </c>
      <c r="G25" s="10">
        <v>29</v>
      </c>
      <c r="H25" s="10">
        <v>53</v>
      </c>
      <c r="I25" s="10">
        <v>26</v>
      </c>
      <c r="J25" s="10">
        <v>7</v>
      </c>
      <c r="K25" s="10">
        <v>37</v>
      </c>
      <c r="L25" s="10">
        <v>8</v>
      </c>
      <c r="M25" s="10">
        <v>3</v>
      </c>
      <c r="N25" s="10">
        <v>4</v>
      </c>
      <c r="O25" s="10">
        <v>4</v>
      </c>
      <c r="P25" s="10">
        <v>105</v>
      </c>
      <c r="Q25" s="10">
        <v>6</v>
      </c>
      <c r="R25" s="10">
        <v>2</v>
      </c>
      <c r="S25" s="10">
        <v>1</v>
      </c>
      <c r="T25" s="10">
        <v>10</v>
      </c>
      <c r="U25" s="10">
        <v>1</v>
      </c>
      <c r="V25" s="10">
        <v>17</v>
      </c>
      <c r="W25" s="10">
        <v>313</v>
      </c>
    </row>
    <row r="26" spans="1:23" x14ac:dyDescent="0.3">
      <c r="A26" s="10">
        <v>25</v>
      </c>
      <c r="B26" s="330">
        <v>66</v>
      </c>
      <c r="C26" s="10" t="s">
        <v>1666</v>
      </c>
      <c r="D26" s="10">
        <v>543</v>
      </c>
      <c r="E26" s="10" t="s">
        <v>19</v>
      </c>
      <c r="F26" s="10">
        <v>645</v>
      </c>
      <c r="G26" s="10">
        <v>38</v>
      </c>
      <c r="H26" s="10">
        <v>78</v>
      </c>
      <c r="I26" s="10">
        <v>31</v>
      </c>
      <c r="J26" s="10">
        <v>4</v>
      </c>
      <c r="K26" s="10">
        <v>27</v>
      </c>
      <c r="L26" s="10">
        <v>6</v>
      </c>
      <c r="M26" s="10">
        <v>5</v>
      </c>
      <c r="N26" s="10">
        <v>1</v>
      </c>
      <c r="O26" s="10">
        <v>9</v>
      </c>
      <c r="P26" s="10">
        <v>83</v>
      </c>
      <c r="Q26" s="10">
        <v>14</v>
      </c>
      <c r="R26" s="10">
        <v>0</v>
      </c>
      <c r="S26" s="10">
        <v>1</v>
      </c>
      <c r="T26" s="10">
        <v>15</v>
      </c>
      <c r="U26" s="10">
        <v>0</v>
      </c>
      <c r="V26" s="10">
        <v>14</v>
      </c>
      <c r="W26" s="10">
        <v>326</v>
      </c>
    </row>
    <row r="27" spans="1:23" x14ac:dyDescent="0.3">
      <c r="A27" s="10">
        <v>26</v>
      </c>
      <c r="B27" s="330">
        <v>66</v>
      </c>
      <c r="C27" s="10" t="s">
        <v>1666</v>
      </c>
      <c r="D27" s="10">
        <v>543</v>
      </c>
      <c r="E27" s="10" t="s">
        <v>20</v>
      </c>
      <c r="F27" s="10">
        <v>645</v>
      </c>
      <c r="G27" s="10">
        <v>30</v>
      </c>
      <c r="H27" s="10">
        <v>63</v>
      </c>
      <c r="I27" s="10">
        <v>27</v>
      </c>
      <c r="J27" s="10">
        <v>9</v>
      </c>
      <c r="K27" s="10">
        <v>44</v>
      </c>
      <c r="L27" s="10">
        <v>1</v>
      </c>
      <c r="M27" s="10">
        <v>8</v>
      </c>
      <c r="N27" s="10">
        <v>8</v>
      </c>
      <c r="O27" s="10">
        <v>3</v>
      </c>
      <c r="P27" s="10">
        <v>82</v>
      </c>
      <c r="Q27" s="10">
        <v>15</v>
      </c>
      <c r="R27" s="10">
        <v>5</v>
      </c>
      <c r="S27" s="10">
        <v>2</v>
      </c>
      <c r="T27" s="10">
        <v>26</v>
      </c>
      <c r="U27" s="10">
        <v>0</v>
      </c>
      <c r="V27" s="10">
        <v>14</v>
      </c>
      <c r="W27" s="10">
        <v>337</v>
      </c>
    </row>
    <row r="28" spans="1:23" x14ac:dyDescent="0.3">
      <c r="A28" s="10">
        <v>27</v>
      </c>
      <c r="B28" s="330">
        <v>66</v>
      </c>
      <c r="C28" s="10" t="s">
        <v>1666</v>
      </c>
      <c r="D28" s="10">
        <v>543</v>
      </c>
      <c r="E28" s="10" t="s">
        <v>22</v>
      </c>
      <c r="F28" s="10">
        <v>645</v>
      </c>
      <c r="G28" s="10">
        <v>25</v>
      </c>
      <c r="H28" s="10">
        <v>66</v>
      </c>
      <c r="I28" s="10">
        <v>26</v>
      </c>
      <c r="J28" s="10">
        <v>5</v>
      </c>
      <c r="K28" s="10">
        <v>30</v>
      </c>
      <c r="L28" s="10">
        <v>3</v>
      </c>
      <c r="M28" s="10">
        <v>4</v>
      </c>
      <c r="N28" s="10">
        <v>9</v>
      </c>
      <c r="O28" s="10">
        <v>2</v>
      </c>
      <c r="P28" s="10">
        <v>109</v>
      </c>
      <c r="Q28" s="10">
        <v>5</v>
      </c>
      <c r="R28" s="10">
        <v>1</v>
      </c>
      <c r="S28" s="10">
        <v>2</v>
      </c>
      <c r="T28" s="10">
        <v>11</v>
      </c>
      <c r="U28" s="10">
        <v>0</v>
      </c>
      <c r="V28" s="10">
        <v>16</v>
      </c>
      <c r="W28" s="10">
        <v>314</v>
      </c>
    </row>
    <row r="29" spans="1:23" x14ac:dyDescent="0.3">
      <c r="A29" s="10">
        <v>28</v>
      </c>
      <c r="B29" s="330">
        <v>66</v>
      </c>
      <c r="C29" s="10" t="s">
        <v>1666</v>
      </c>
      <c r="D29" s="10">
        <v>543</v>
      </c>
      <c r="E29" s="10" t="s">
        <v>24</v>
      </c>
      <c r="F29" s="10">
        <v>645</v>
      </c>
      <c r="G29" s="10">
        <v>23</v>
      </c>
      <c r="H29" s="10">
        <v>55</v>
      </c>
      <c r="I29" s="10">
        <v>32</v>
      </c>
      <c r="J29" s="10">
        <v>6</v>
      </c>
      <c r="K29" s="10">
        <v>31</v>
      </c>
      <c r="L29" s="10">
        <v>2</v>
      </c>
      <c r="M29" s="10">
        <v>6</v>
      </c>
      <c r="N29" s="10">
        <v>10</v>
      </c>
      <c r="O29" s="10">
        <v>7</v>
      </c>
      <c r="P29" s="10">
        <v>80</v>
      </c>
      <c r="Q29" s="10">
        <v>12</v>
      </c>
      <c r="R29" s="10">
        <v>1</v>
      </c>
      <c r="S29" s="10">
        <v>1</v>
      </c>
      <c r="T29" s="10">
        <v>14</v>
      </c>
      <c r="U29" s="10">
        <v>0</v>
      </c>
      <c r="V29" s="10">
        <v>14</v>
      </c>
      <c r="W29" s="10">
        <v>294</v>
      </c>
    </row>
    <row r="30" spans="1:23" x14ac:dyDescent="0.3">
      <c r="A30" s="10">
        <v>29</v>
      </c>
      <c r="B30" s="330">
        <v>66</v>
      </c>
      <c r="C30" s="10" t="s">
        <v>1666</v>
      </c>
      <c r="D30" s="10">
        <v>543</v>
      </c>
      <c r="E30" s="10" t="s">
        <v>25</v>
      </c>
      <c r="F30" s="10">
        <v>645</v>
      </c>
      <c r="G30" s="10">
        <v>30</v>
      </c>
      <c r="H30" s="10">
        <v>71</v>
      </c>
      <c r="I30" s="10">
        <v>22</v>
      </c>
      <c r="J30" s="10">
        <v>6</v>
      </c>
      <c r="K30" s="10">
        <v>36</v>
      </c>
      <c r="L30" s="10">
        <v>6</v>
      </c>
      <c r="M30" s="10">
        <v>3</v>
      </c>
      <c r="N30" s="10">
        <v>5</v>
      </c>
      <c r="O30" s="10">
        <v>5</v>
      </c>
      <c r="P30" s="10">
        <v>83</v>
      </c>
      <c r="Q30" s="10">
        <v>5</v>
      </c>
      <c r="R30" s="10">
        <v>3</v>
      </c>
      <c r="S30" s="10">
        <v>3</v>
      </c>
      <c r="T30" s="10">
        <v>21</v>
      </c>
      <c r="U30" s="10">
        <v>0</v>
      </c>
      <c r="V30" s="10">
        <v>18</v>
      </c>
      <c r="W30" s="10">
        <v>317</v>
      </c>
    </row>
    <row r="31" spans="1:23" x14ac:dyDescent="0.3">
      <c r="A31" s="10">
        <v>30</v>
      </c>
      <c r="B31" s="330">
        <v>66</v>
      </c>
      <c r="C31" s="10" t="s">
        <v>1666</v>
      </c>
      <c r="D31" s="10">
        <v>543</v>
      </c>
      <c r="E31" s="10" t="s">
        <v>26</v>
      </c>
      <c r="F31" s="10">
        <v>645</v>
      </c>
      <c r="G31" s="10">
        <v>34</v>
      </c>
      <c r="H31" s="10">
        <v>79</v>
      </c>
      <c r="I31" s="10">
        <v>30</v>
      </c>
      <c r="J31" s="10">
        <v>4</v>
      </c>
      <c r="K31" s="10">
        <v>35</v>
      </c>
      <c r="L31" s="10">
        <v>6</v>
      </c>
      <c r="M31" s="10">
        <v>8</v>
      </c>
      <c r="N31" s="10">
        <v>5</v>
      </c>
      <c r="O31" s="10">
        <v>5</v>
      </c>
      <c r="P31" s="10">
        <v>81</v>
      </c>
      <c r="Q31" s="10">
        <v>9</v>
      </c>
      <c r="R31" s="10">
        <v>5</v>
      </c>
      <c r="S31" s="10">
        <v>1</v>
      </c>
      <c r="T31" s="10">
        <v>20</v>
      </c>
      <c r="U31" s="10">
        <v>1</v>
      </c>
      <c r="V31" s="10">
        <v>7</v>
      </c>
      <c r="W31" s="10">
        <v>330</v>
      </c>
    </row>
    <row r="32" spans="1:23" x14ac:dyDescent="0.3">
      <c r="A32" s="10">
        <v>31</v>
      </c>
      <c r="B32" s="330">
        <v>66</v>
      </c>
      <c r="C32" s="10" t="s">
        <v>1666</v>
      </c>
      <c r="D32" s="10">
        <v>543</v>
      </c>
      <c r="E32" s="10" t="s">
        <v>28</v>
      </c>
      <c r="F32" s="10">
        <v>645</v>
      </c>
      <c r="G32" s="10">
        <v>28</v>
      </c>
      <c r="H32" s="10">
        <v>61</v>
      </c>
      <c r="I32" s="10">
        <v>29</v>
      </c>
      <c r="J32" s="10">
        <v>5</v>
      </c>
      <c r="K32" s="10">
        <v>41</v>
      </c>
      <c r="L32" s="10">
        <v>5</v>
      </c>
      <c r="M32" s="10">
        <v>8</v>
      </c>
      <c r="N32" s="10">
        <v>6</v>
      </c>
      <c r="O32" s="10">
        <v>5</v>
      </c>
      <c r="P32" s="10">
        <v>93</v>
      </c>
      <c r="Q32" s="10">
        <v>12</v>
      </c>
      <c r="R32" s="10">
        <v>1</v>
      </c>
      <c r="S32" s="10">
        <v>0</v>
      </c>
      <c r="T32" s="10">
        <v>12</v>
      </c>
      <c r="U32" s="10">
        <v>0</v>
      </c>
      <c r="V32" s="10">
        <v>5</v>
      </c>
      <c r="W32" s="10">
        <v>311</v>
      </c>
    </row>
    <row r="33" spans="1:23" x14ac:dyDescent="0.3">
      <c r="A33" s="10">
        <v>32</v>
      </c>
      <c r="B33" s="330">
        <v>66</v>
      </c>
      <c r="C33" s="10" t="s">
        <v>1666</v>
      </c>
      <c r="D33" s="10">
        <v>544</v>
      </c>
      <c r="E33" s="10" t="s">
        <v>19</v>
      </c>
      <c r="F33" s="10">
        <v>566</v>
      </c>
      <c r="G33" s="10">
        <v>24</v>
      </c>
      <c r="H33" s="10">
        <v>50</v>
      </c>
      <c r="I33" s="10">
        <v>30</v>
      </c>
      <c r="J33" s="10">
        <v>19</v>
      </c>
      <c r="K33" s="10">
        <v>22</v>
      </c>
      <c r="L33" s="10">
        <v>11</v>
      </c>
      <c r="M33" s="10">
        <v>6</v>
      </c>
      <c r="N33" s="10">
        <v>6</v>
      </c>
      <c r="O33" s="10">
        <v>6</v>
      </c>
      <c r="P33" s="10">
        <v>84</v>
      </c>
      <c r="Q33" s="10">
        <v>7</v>
      </c>
      <c r="R33" s="10">
        <v>1</v>
      </c>
      <c r="S33" s="10">
        <v>2</v>
      </c>
      <c r="T33" s="10">
        <v>15</v>
      </c>
      <c r="U33" s="10">
        <v>1</v>
      </c>
      <c r="V33" s="10">
        <v>12</v>
      </c>
      <c r="W33" s="10">
        <v>296</v>
      </c>
    </row>
    <row r="34" spans="1:23" x14ac:dyDescent="0.3">
      <c r="A34" s="10">
        <v>33</v>
      </c>
      <c r="B34" s="330">
        <v>66</v>
      </c>
      <c r="C34" s="10" t="s">
        <v>1666</v>
      </c>
      <c r="D34" s="10">
        <v>544</v>
      </c>
      <c r="E34" s="10" t="s">
        <v>20</v>
      </c>
      <c r="F34" s="10">
        <v>565</v>
      </c>
      <c r="G34" s="10">
        <v>18</v>
      </c>
      <c r="H34" s="10">
        <v>60</v>
      </c>
      <c r="I34" s="10">
        <v>25</v>
      </c>
      <c r="J34" s="10">
        <v>11</v>
      </c>
      <c r="K34" s="10">
        <v>28</v>
      </c>
      <c r="L34" s="10">
        <v>13</v>
      </c>
      <c r="M34" s="10">
        <v>10</v>
      </c>
      <c r="N34" s="10">
        <v>11</v>
      </c>
      <c r="O34" s="10">
        <v>5</v>
      </c>
      <c r="P34" s="10">
        <v>90</v>
      </c>
      <c r="Q34" s="10">
        <v>7</v>
      </c>
      <c r="R34" s="10">
        <v>2</v>
      </c>
      <c r="S34" s="10">
        <v>2</v>
      </c>
      <c r="T34" s="10">
        <v>15</v>
      </c>
      <c r="U34" s="10">
        <v>0</v>
      </c>
      <c r="V34" s="10">
        <v>17</v>
      </c>
      <c r="W34" s="10">
        <v>314</v>
      </c>
    </row>
    <row r="35" spans="1:23" x14ac:dyDescent="0.3">
      <c r="A35" s="10">
        <v>34</v>
      </c>
      <c r="B35" s="330">
        <v>66</v>
      </c>
      <c r="C35" s="10" t="s">
        <v>1666</v>
      </c>
      <c r="D35" s="10">
        <v>545</v>
      </c>
      <c r="E35" s="10" t="s">
        <v>19</v>
      </c>
      <c r="F35" s="10">
        <v>389</v>
      </c>
      <c r="G35" s="10">
        <v>35</v>
      </c>
      <c r="H35" s="10">
        <v>51</v>
      </c>
      <c r="I35" s="10">
        <v>11</v>
      </c>
      <c r="J35" s="10">
        <v>5</v>
      </c>
      <c r="K35" s="10">
        <v>22</v>
      </c>
      <c r="L35" s="10">
        <v>8</v>
      </c>
      <c r="M35" s="10">
        <v>1</v>
      </c>
      <c r="N35" s="10">
        <v>9</v>
      </c>
      <c r="O35" s="10">
        <v>6</v>
      </c>
      <c r="P35" s="10">
        <v>51</v>
      </c>
      <c r="Q35" s="10">
        <v>7</v>
      </c>
      <c r="R35" s="10">
        <v>1</v>
      </c>
      <c r="S35" s="10">
        <v>1</v>
      </c>
      <c r="T35" s="10">
        <v>18</v>
      </c>
      <c r="U35" s="10">
        <v>0</v>
      </c>
      <c r="V35" s="10">
        <v>10</v>
      </c>
      <c r="W35" s="10">
        <v>236</v>
      </c>
    </row>
    <row r="36" spans="1:23" x14ac:dyDescent="0.3">
      <c r="A36" s="10">
        <v>35</v>
      </c>
      <c r="B36" s="330">
        <v>66</v>
      </c>
      <c r="C36" s="10" t="s">
        <v>1666</v>
      </c>
      <c r="D36" s="10">
        <v>545</v>
      </c>
      <c r="E36" s="10" t="s">
        <v>20</v>
      </c>
      <c r="F36" s="10">
        <v>389</v>
      </c>
      <c r="G36" s="10">
        <v>29</v>
      </c>
      <c r="H36" s="10">
        <v>53</v>
      </c>
      <c r="I36" s="10">
        <v>13</v>
      </c>
      <c r="J36" s="10">
        <v>5</v>
      </c>
      <c r="K36" s="10">
        <v>21</v>
      </c>
      <c r="L36" s="10">
        <v>4</v>
      </c>
      <c r="M36" s="10">
        <v>2</v>
      </c>
      <c r="N36" s="10">
        <v>3</v>
      </c>
      <c r="O36" s="10">
        <v>4</v>
      </c>
      <c r="P36" s="10">
        <v>47</v>
      </c>
      <c r="Q36" s="10">
        <v>2</v>
      </c>
      <c r="R36" s="10">
        <v>1</v>
      </c>
      <c r="S36" s="10">
        <v>1</v>
      </c>
      <c r="T36" s="10">
        <v>7</v>
      </c>
      <c r="U36" s="10">
        <v>0</v>
      </c>
      <c r="V36" s="10">
        <v>11</v>
      </c>
      <c r="W36" s="10">
        <v>203</v>
      </c>
    </row>
    <row r="37" spans="1:23" x14ac:dyDescent="0.3">
      <c r="A37" s="10">
        <v>36</v>
      </c>
      <c r="B37" s="330">
        <v>66</v>
      </c>
      <c r="C37" s="10" t="s">
        <v>1666</v>
      </c>
      <c r="D37" s="10">
        <v>545</v>
      </c>
      <c r="E37" s="10" t="s">
        <v>27</v>
      </c>
      <c r="F37" s="10"/>
      <c r="G37" s="10">
        <v>1</v>
      </c>
      <c r="H37" s="10">
        <v>0</v>
      </c>
      <c r="I37" s="10">
        <v>0</v>
      </c>
      <c r="J37" s="10">
        <v>0</v>
      </c>
      <c r="K37" s="10">
        <v>0</v>
      </c>
      <c r="L37" s="10">
        <v>0</v>
      </c>
      <c r="M37" s="10">
        <v>0</v>
      </c>
      <c r="N37" s="10">
        <v>0</v>
      </c>
      <c r="O37" s="10">
        <v>0</v>
      </c>
      <c r="P37" s="10">
        <v>1</v>
      </c>
      <c r="Q37" s="10">
        <v>0</v>
      </c>
      <c r="R37" s="10">
        <v>0</v>
      </c>
      <c r="S37" s="10">
        <v>0</v>
      </c>
      <c r="T37" s="10">
        <v>1</v>
      </c>
      <c r="U37" s="10">
        <v>0</v>
      </c>
      <c r="V37" s="10">
        <v>1</v>
      </c>
      <c r="W37" s="10">
        <v>4</v>
      </c>
    </row>
    <row r="38" spans="1:23" x14ac:dyDescent="0.3">
      <c r="A38" s="10">
        <v>37</v>
      </c>
      <c r="B38" s="330">
        <v>66</v>
      </c>
      <c r="C38" s="10" t="s">
        <v>1666</v>
      </c>
      <c r="D38" s="10">
        <v>558</v>
      </c>
      <c r="E38" s="10" t="s">
        <v>19</v>
      </c>
      <c r="F38" s="10">
        <v>473</v>
      </c>
      <c r="G38" s="10">
        <v>8</v>
      </c>
      <c r="H38" s="10">
        <v>47</v>
      </c>
      <c r="I38" s="10">
        <v>17</v>
      </c>
      <c r="J38" s="10">
        <v>4</v>
      </c>
      <c r="K38" s="10">
        <v>20</v>
      </c>
      <c r="L38" s="10">
        <v>8</v>
      </c>
      <c r="M38" s="10">
        <v>5</v>
      </c>
      <c r="N38" s="10">
        <v>2</v>
      </c>
      <c r="O38" s="10">
        <v>6</v>
      </c>
      <c r="P38" s="10">
        <v>60</v>
      </c>
      <c r="Q38" s="10">
        <v>12</v>
      </c>
      <c r="R38" s="10">
        <v>5</v>
      </c>
      <c r="S38" s="10">
        <v>1</v>
      </c>
      <c r="T38" s="10">
        <v>13</v>
      </c>
      <c r="U38" s="10">
        <v>0</v>
      </c>
      <c r="V38" s="10">
        <v>17</v>
      </c>
      <c r="W38" s="10">
        <v>225</v>
      </c>
    </row>
    <row r="39" spans="1:23" x14ac:dyDescent="0.3">
      <c r="A39" s="10">
        <v>38</v>
      </c>
      <c r="B39" s="330">
        <v>66</v>
      </c>
      <c r="C39" s="10" t="s">
        <v>1666</v>
      </c>
      <c r="D39" s="10">
        <v>558</v>
      </c>
      <c r="E39" s="10" t="s">
        <v>20</v>
      </c>
      <c r="F39" s="10">
        <v>473</v>
      </c>
      <c r="G39" s="10">
        <v>16</v>
      </c>
      <c r="H39" s="10">
        <v>65</v>
      </c>
      <c r="I39" s="10">
        <v>18</v>
      </c>
      <c r="J39" s="10">
        <v>2</v>
      </c>
      <c r="K39" s="10">
        <v>24</v>
      </c>
      <c r="L39" s="10">
        <v>5</v>
      </c>
      <c r="M39" s="10">
        <v>5</v>
      </c>
      <c r="N39" s="10">
        <v>3</v>
      </c>
      <c r="O39" s="10">
        <v>6</v>
      </c>
      <c r="P39" s="10">
        <v>65</v>
      </c>
      <c r="Q39" s="10">
        <v>7</v>
      </c>
      <c r="R39" s="10">
        <v>1</v>
      </c>
      <c r="S39" s="10">
        <v>1</v>
      </c>
      <c r="T39" s="10">
        <v>14</v>
      </c>
      <c r="U39" s="10">
        <v>0</v>
      </c>
      <c r="V39" s="10">
        <v>16</v>
      </c>
      <c r="W39" s="10">
        <v>248</v>
      </c>
    </row>
    <row r="40" spans="1:23" x14ac:dyDescent="0.3">
      <c r="A40" s="10">
        <v>39</v>
      </c>
      <c r="B40" s="330">
        <v>66</v>
      </c>
      <c r="C40" s="10" t="s">
        <v>1666</v>
      </c>
      <c r="D40" s="10">
        <v>559</v>
      </c>
      <c r="E40" s="10" t="s">
        <v>19</v>
      </c>
      <c r="F40" s="10">
        <v>571</v>
      </c>
      <c r="G40" s="10">
        <v>21</v>
      </c>
      <c r="H40" s="10">
        <v>49</v>
      </c>
      <c r="I40" s="10">
        <v>22</v>
      </c>
      <c r="J40" s="10">
        <v>1</v>
      </c>
      <c r="K40" s="10">
        <v>33</v>
      </c>
      <c r="L40" s="10">
        <v>5</v>
      </c>
      <c r="M40" s="10">
        <v>6</v>
      </c>
      <c r="N40" s="10">
        <v>1</v>
      </c>
      <c r="O40" s="10">
        <v>5</v>
      </c>
      <c r="P40" s="10">
        <v>117</v>
      </c>
      <c r="Q40" s="10">
        <v>6</v>
      </c>
      <c r="R40" s="10">
        <v>1</v>
      </c>
      <c r="S40" s="10">
        <v>3</v>
      </c>
      <c r="T40" s="10">
        <v>11</v>
      </c>
      <c r="U40" s="10">
        <v>0</v>
      </c>
      <c r="V40" s="10">
        <v>9</v>
      </c>
      <c r="W40" s="10">
        <v>290</v>
      </c>
    </row>
    <row r="41" spans="1:23" x14ac:dyDescent="0.3">
      <c r="A41" s="10">
        <v>40</v>
      </c>
      <c r="B41" s="330">
        <v>66</v>
      </c>
      <c r="C41" s="10" t="s">
        <v>1666</v>
      </c>
      <c r="D41" s="10">
        <v>559</v>
      </c>
      <c r="E41" s="10" t="s">
        <v>20</v>
      </c>
      <c r="F41" s="10">
        <v>571</v>
      </c>
      <c r="G41" s="10">
        <v>16</v>
      </c>
      <c r="H41" s="10">
        <v>63</v>
      </c>
      <c r="I41" s="10">
        <v>29</v>
      </c>
      <c r="J41" s="10">
        <v>3</v>
      </c>
      <c r="K41" s="10">
        <v>31</v>
      </c>
      <c r="L41" s="10">
        <v>5</v>
      </c>
      <c r="M41" s="10">
        <v>3</v>
      </c>
      <c r="N41" s="10">
        <v>5</v>
      </c>
      <c r="O41" s="10">
        <v>3</v>
      </c>
      <c r="P41" s="10">
        <v>110</v>
      </c>
      <c r="Q41" s="10">
        <v>5</v>
      </c>
      <c r="R41" s="10">
        <v>3</v>
      </c>
      <c r="S41" s="10">
        <v>1</v>
      </c>
      <c r="T41" s="10">
        <v>9</v>
      </c>
      <c r="U41" s="10">
        <v>0</v>
      </c>
      <c r="V41" s="10">
        <v>10</v>
      </c>
      <c r="W41" s="10">
        <v>296</v>
      </c>
    </row>
    <row r="42" spans="1:23" x14ac:dyDescent="0.3">
      <c r="A42" s="10">
        <v>41</v>
      </c>
      <c r="B42" s="330">
        <v>66</v>
      </c>
      <c r="C42" s="10" t="s">
        <v>1666</v>
      </c>
      <c r="D42" s="10">
        <v>559</v>
      </c>
      <c r="E42" s="10" t="s">
        <v>22</v>
      </c>
      <c r="F42" s="10">
        <v>570</v>
      </c>
      <c r="G42" s="10">
        <v>27</v>
      </c>
      <c r="H42" s="10">
        <v>46</v>
      </c>
      <c r="I42" s="10">
        <v>23</v>
      </c>
      <c r="J42" s="10">
        <v>4</v>
      </c>
      <c r="K42" s="10">
        <v>33</v>
      </c>
      <c r="L42" s="10">
        <v>0</v>
      </c>
      <c r="M42" s="10">
        <v>7</v>
      </c>
      <c r="N42" s="10">
        <v>6</v>
      </c>
      <c r="O42" s="10">
        <v>2</v>
      </c>
      <c r="P42" s="10">
        <v>103</v>
      </c>
      <c r="Q42" s="10">
        <v>3</v>
      </c>
      <c r="R42" s="10">
        <v>0</v>
      </c>
      <c r="S42" s="10">
        <v>0</v>
      </c>
      <c r="T42" s="10">
        <v>15</v>
      </c>
      <c r="U42" s="10">
        <v>0</v>
      </c>
      <c r="V42" s="10">
        <v>18</v>
      </c>
      <c r="W42" s="10">
        <v>287</v>
      </c>
    </row>
    <row r="43" spans="1:23" x14ac:dyDescent="0.3">
      <c r="A43" s="10">
        <v>42</v>
      </c>
      <c r="B43" s="330">
        <v>66</v>
      </c>
      <c r="C43" s="10" t="s">
        <v>1666</v>
      </c>
      <c r="D43" s="10">
        <v>560</v>
      </c>
      <c r="E43" s="10" t="s">
        <v>19</v>
      </c>
      <c r="F43" s="10">
        <v>618</v>
      </c>
      <c r="G43" s="10">
        <v>34</v>
      </c>
      <c r="H43" s="10">
        <v>70</v>
      </c>
      <c r="I43" s="10">
        <v>32</v>
      </c>
      <c r="J43" s="10">
        <v>8</v>
      </c>
      <c r="K43" s="10">
        <v>46</v>
      </c>
      <c r="L43" s="10">
        <v>3</v>
      </c>
      <c r="M43" s="10">
        <v>6</v>
      </c>
      <c r="N43" s="10">
        <v>8</v>
      </c>
      <c r="O43" s="10">
        <v>4</v>
      </c>
      <c r="P43" s="10">
        <v>76</v>
      </c>
      <c r="Q43" s="10">
        <v>4</v>
      </c>
      <c r="R43" s="10">
        <v>2</v>
      </c>
      <c r="S43" s="10">
        <v>1</v>
      </c>
      <c r="T43" s="10">
        <v>6</v>
      </c>
      <c r="U43" s="10">
        <v>0</v>
      </c>
      <c r="V43" s="10">
        <v>9</v>
      </c>
      <c r="W43" s="10">
        <v>309</v>
      </c>
    </row>
    <row r="44" spans="1:23" x14ac:dyDescent="0.3">
      <c r="A44" s="10">
        <v>43</v>
      </c>
      <c r="B44" s="330">
        <v>66</v>
      </c>
      <c r="C44" s="10" t="s">
        <v>1666</v>
      </c>
      <c r="D44" s="10">
        <v>560</v>
      </c>
      <c r="E44" s="10" t="s">
        <v>20</v>
      </c>
      <c r="F44" s="10">
        <v>617</v>
      </c>
      <c r="G44" s="10">
        <v>34</v>
      </c>
      <c r="H44" s="10">
        <v>67</v>
      </c>
      <c r="I44" s="10">
        <v>26</v>
      </c>
      <c r="J44" s="10">
        <v>8</v>
      </c>
      <c r="K44" s="10">
        <v>45</v>
      </c>
      <c r="L44" s="10">
        <v>4</v>
      </c>
      <c r="M44" s="10">
        <v>9</v>
      </c>
      <c r="N44" s="10">
        <v>5</v>
      </c>
      <c r="O44" s="10">
        <v>5</v>
      </c>
      <c r="P44" s="10">
        <v>91</v>
      </c>
      <c r="Q44" s="10">
        <v>8</v>
      </c>
      <c r="R44" s="10">
        <v>1</v>
      </c>
      <c r="S44" s="10">
        <v>4</v>
      </c>
      <c r="T44" s="10">
        <v>7</v>
      </c>
      <c r="U44" s="10">
        <v>0</v>
      </c>
      <c r="V44" s="10">
        <v>7</v>
      </c>
      <c r="W44" s="10">
        <v>321</v>
      </c>
    </row>
    <row r="45" spans="1:23" x14ac:dyDescent="0.3">
      <c r="A45" s="10">
        <v>44</v>
      </c>
      <c r="B45" s="330">
        <v>66</v>
      </c>
      <c r="C45" s="10" t="s">
        <v>1666</v>
      </c>
      <c r="D45" s="10">
        <v>560</v>
      </c>
      <c r="E45" s="10" t="s">
        <v>22</v>
      </c>
      <c r="F45" s="10">
        <v>617</v>
      </c>
      <c r="G45" s="10">
        <v>27</v>
      </c>
      <c r="H45" s="10">
        <v>64</v>
      </c>
      <c r="I45" s="10">
        <v>24</v>
      </c>
      <c r="J45" s="10">
        <v>13</v>
      </c>
      <c r="K45" s="10">
        <v>48</v>
      </c>
      <c r="L45" s="10">
        <v>4</v>
      </c>
      <c r="M45" s="10">
        <v>10</v>
      </c>
      <c r="N45" s="10">
        <v>4</v>
      </c>
      <c r="O45" s="10">
        <v>3</v>
      </c>
      <c r="P45" s="10">
        <v>73</v>
      </c>
      <c r="Q45" s="10">
        <v>7</v>
      </c>
      <c r="R45" s="10">
        <v>1</v>
      </c>
      <c r="S45" s="10">
        <v>1</v>
      </c>
      <c r="T45" s="10">
        <v>12</v>
      </c>
      <c r="U45" s="10">
        <v>1</v>
      </c>
      <c r="V45" s="10">
        <v>9</v>
      </c>
      <c r="W45" s="10">
        <v>301</v>
      </c>
    </row>
    <row r="46" spans="1:23" x14ac:dyDescent="0.3">
      <c r="A46" s="10">
        <v>45</v>
      </c>
      <c r="B46" s="330">
        <v>66</v>
      </c>
      <c r="C46" s="10" t="s">
        <v>1666</v>
      </c>
      <c r="D46" s="10">
        <v>560</v>
      </c>
      <c r="E46" s="10" t="s">
        <v>24</v>
      </c>
      <c r="F46" s="10">
        <v>617</v>
      </c>
      <c r="G46" s="10">
        <v>31</v>
      </c>
      <c r="H46" s="10">
        <v>67</v>
      </c>
      <c r="I46" s="10">
        <v>18</v>
      </c>
      <c r="J46" s="10">
        <v>12</v>
      </c>
      <c r="K46" s="10">
        <v>41</v>
      </c>
      <c r="L46" s="10">
        <v>3</v>
      </c>
      <c r="M46" s="10">
        <v>7</v>
      </c>
      <c r="N46" s="10">
        <v>7</v>
      </c>
      <c r="O46" s="10">
        <v>6</v>
      </c>
      <c r="P46" s="10">
        <v>76</v>
      </c>
      <c r="Q46" s="10">
        <v>10</v>
      </c>
      <c r="R46" s="10">
        <v>5</v>
      </c>
      <c r="S46" s="10">
        <v>5</v>
      </c>
      <c r="T46" s="10">
        <v>12</v>
      </c>
      <c r="U46" s="10">
        <v>2</v>
      </c>
      <c r="V46" s="10">
        <v>14</v>
      </c>
      <c r="W46" s="10">
        <v>316</v>
      </c>
    </row>
    <row r="47" spans="1:23" x14ac:dyDescent="0.3">
      <c r="A47" s="10">
        <v>46</v>
      </c>
      <c r="B47" s="330">
        <v>66</v>
      </c>
      <c r="C47" s="10" t="s">
        <v>1666</v>
      </c>
      <c r="D47" s="10">
        <v>561</v>
      </c>
      <c r="E47" s="10" t="s">
        <v>19</v>
      </c>
      <c r="F47" s="10">
        <v>550</v>
      </c>
      <c r="G47" s="10">
        <v>20</v>
      </c>
      <c r="H47" s="10">
        <v>56</v>
      </c>
      <c r="I47" s="10">
        <v>36</v>
      </c>
      <c r="J47" s="10">
        <v>4</v>
      </c>
      <c r="K47" s="10">
        <v>36</v>
      </c>
      <c r="L47" s="10">
        <v>9</v>
      </c>
      <c r="M47" s="10">
        <v>8</v>
      </c>
      <c r="N47" s="10">
        <v>9</v>
      </c>
      <c r="O47" s="10">
        <v>2</v>
      </c>
      <c r="P47" s="10">
        <v>84</v>
      </c>
      <c r="Q47" s="10">
        <v>11</v>
      </c>
      <c r="R47" s="10">
        <v>1</v>
      </c>
      <c r="S47" s="10">
        <v>0</v>
      </c>
      <c r="T47" s="10">
        <v>13</v>
      </c>
      <c r="U47" s="10">
        <v>0</v>
      </c>
      <c r="V47" s="10">
        <v>5</v>
      </c>
      <c r="W47" s="10">
        <v>294</v>
      </c>
    </row>
    <row r="48" spans="1:23" x14ac:dyDescent="0.3">
      <c r="A48" s="10">
        <v>47</v>
      </c>
      <c r="B48" s="330">
        <v>66</v>
      </c>
      <c r="C48" s="10" t="s">
        <v>1666</v>
      </c>
      <c r="D48" s="10">
        <v>561</v>
      </c>
      <c r="E48" s="10" t="s">
        <v>20</v>
      </c>
      <c r="F48" s="10">
        <v>550</v>
      </c>
      <c r="G48" s="10">
        <v>32</v>
      </c>
      <c r="H48" s="10">
        <v>47</v>
      </c>
      <c r="I48" s="10">
        <v>28</v>
      </c>
      <c r="J48" s="10">
        <v>6</v>
      </c>
      <c r="K48" s="10">
        <v>26</v>
      </c>
      <c r="L48" s="10">
        <v>9</v>
      </c>
      <c r="M48" s="10">
        <v>6</v>
      </c>
      <c r="N48" s="10">
        <v>3</v>
      </c>
      <c r="O48" s="10">
        <v>3</v>
      </c>
      <c r="P48" s="10">
        <v>91</v>
      </c>
      <c r="Q48" s="10">
        <v>11</v>
      </c>
      <c r="R48" s="10">
        <v>1</v>
      </c>
      <c r="S48" s="10">
        <v>1</v>
      </c>
      <c r="T48" s="10">
        <v>9</v>
      </c>
      <c r="U48" s="10">
        <v>0</v>
      </c>
      <c r="V48" s="10">
        <v>9</v>
      </c>
      <c r="W48" s="10">
        <v>282</v>
      </c>
    </row>
    <row r="49" spans="1:23" x14ac:dyDescent="0.3">
      <c r="A49" s="10">
        <v>48</v>
      </c>
      <c r="B49" s="330">
        <v>66</v>
      </c>
      <c r="C49" s="10" t="s">
        <v>1666</v>
      </c>
      <c r="D49" s="10">
        <v>562</v>
      </c>
      <c r="E49" s="10" t="s">
        <v>19</v>
      </c>
      <c r="F49" s="10">
        <v>512</v>
      </c>
      <c r="G49" s="10">
        <v>31</v>
      </c>
      <c r="H49" s="10">
        <v>50</v>
      </c>
      <c r="I49" s="10">
        <v>20</v>
      </c>
      <c r="J49" s="10">
        <v>6</v>
      </c>
      <c r="K49" s="10">
        <v>30</v>
      </c>
      <c r="L49" s="10">
        <v>7</v>
      </c>
      <c r="M49" s="10">
        <v>6</v>
      </c>
      <c r="N49" s="10">
        <v>3</v>
      </c>
      <c r="O49" s="10">
        <v>1</v>
      </c>
      <c r="P49" s="10">
        <v>104</v>
      </c>
      <c r="Q49" s="10">
        <v>8</v>
      </c>
      <c r="R49" s="10">
        <v>0</v>
      </c>
      <c r="S49" s="10">
        <v>3</v>
      </c>
      <c r="T49" s="10">
        <v>7</v>
      </c>
      <c r="U49" s="10">
        <v>0</v>
      </c>
      <c r="V49" s="10">
        <v>14</v>
      </c>
      <c r="W49" s="10">
        <v>290</v>
      </c>
    </row>
    <row r="50" spans="1:23" x14ac:dyDescent="0.3">
      <c r="A50" s="10">
        <v>49</v>
      </c>
      <c r="B50" s="330">
        <v>66</v>
      </c>
      <c r="C50" s="10" t="s">
        <v>1666</v>
      </c>
      <c r="D50" s="10">
        <v>562</v>
      </c>
      <c r="E50" s="10" t="s">
        <v>20</v>
      </c>
      <c r="F50" s="10">
        <v>511</v>
      </c>
      <c r="G50" s="10">
        <v>31</v>
      </c>
      <c r="H50" s="10">
        <v>52</v>
      </c>
      <c r="I50" s="10">
        <v>34</v>
      </c>
      <c r="J50" s="10">
        <v>7</v>
      </c>
      <c r="K50" s="10">
        <v>16</v>
      </c>
      <c r="L50" s="10">
        <v>9</v>
      </c>
      <c r="M50" s="10">
        <v>10</v>
      </c>
      <c r="N50" s="10">
        <v>8</v>
      </c>
      <c r="O50" s="10">
        <v>3</v>
      </c>
      <c r="P50" s="10">
        <v>54</v>
      </c>
      <c r="Q50" s="10">
        <v>4</v>
      </c>
      <c r="R50" s="10">
        <v>4</v>
      </c>
      <c r="S50" s="10">
        <v>4</v>
      </c>
      <c r="T50" s="10">
        <v>18</v>
      </c>
      <c r="U50" s="10">
        <v>0</v>
      </c>
      <c r="V50" s="10">
        <v>11</v>
      </c>
      <c r="W50" s="10">
        <v>265</v>
      </c>
    </row>
    <row r="51" spans="1:23" x14ac:dyDescent="0.3">
      <c r="A51" s="10">
        <v>50</v>
      </c>
      <c r="B51" s="330">
        <v>66</v>
      </c>
      <c r="C51" s="10" t="s">
        <v>1666</v>
      </c>
      <c r="D51" s="10">
        <v>563</v>
      </c>
      <c r="E51" s="10" t="s">
        <v>19</v>
      </c>
      <c r="F51" s="10">
        <v>498</v>
      </c>
      <c r="G51" s="10">
        <v>24</v>
      </c>
      <c r="H51" s="10">
        <v>40</v>
      </c>
      <c r="I51" s="10">
        <v>13</v>
      </c>
      <c r="J51" s="10">
        <v>5</v>
      </c>
      <c r="K51" s="10">
        <v>30</v>
      </c>
      <c r="L51" s="10">
        <v>2</v>
      </c>
      <c r="M51" s="10">
        <v>9</v>
      </c>
      <c r="N51" s="10">
        <v>14</v>
      </c>
      <c r="O51" s="10">
        <v>6</v>
      </c>
      <c r="P51" s="10">
        <v>95</v>
      </c>
      <c r="Q51" s="10">
        <v>4</v>
      </c>
      <c r="R51" s="10">
        <v>0</v>
      </c>
      <c r="S51" s="10">
        <v>4</v>
      </c>
      <c r="T51" s="10">
        <v>13</v>
      </c>
      <c r="U51" s="10">
        <v>1</v>
      </c>
      <c r="V51" s="10">
        <v>9</v>
      </c>
      <c r="W51" s="10">
        <v>269</v>
      </c>
    </row>
    <row r="52" spans="1:23" x14ac:dyDescent="0.3">
      <c r="A52" s="10">
        <v>51</v>
      </c>
      <c r="B52" s="330">
        <v>66</v>
      </c>
      <c r="C52" s="10" t="s">
        <v>1666</v>
      </c>
      <c r="D52" s="10">
        <v>563</v>
      </c>
      <c r="E52" s="10" t="s">
        <v>20</v>
      </c>
      <c r="F52" s="10">
        <v>498</v>
      </c>
      <c r="G52" s="10">
        <v>19</v>
      </c>
      <c r="H52" s="10">
        <v>39</v>
      </c>
      <c r="I52" s="10">
        <v>12</v>
      </c>
      <c r="J52" s="10">
        <v>8</v>
      </c>
      <c r="K52" s="10">
        <v>23</v>
      </c>
      <c r="L52" s="10">
        <v>2</v>
      </c>
      <c r="M52" s="10">
        <v>6</v>
      </c>
      <c r="N52" s="10">
        <v>2</v>
      </c>
      <c r="O52" s="10">
        <v>4</v>
      </c>
      <c r="P52" s="10">
        <v>112</v>
      </c>
      <c r="Q52" s="10">
        <v>4</v>
      </c>
      <c r="R52" s="10">
        <v>0</v>
      </c>
      <c r="S52" s="10">
        <v>4</v>
      </c>
      <c r="T52" s="10">
        <v>13</v>
      </c>
      <c r="U52" s="10">
        <v>0</v>
      </c>
      <c r="V52" s="10">
        <v>8</v>
      </c>
      <c r="W52" s="10">
        <v>256</v>
      </c>
    </row>
    <row r="53" spans="1:23" x14ac:dyDescent="0.3">
      <c r="A53" s="10">
        <v>52</v>
      </c>
      <c r="B53" s="330">
        <v>66</v>
      </c>
      <c r="C53" s="10" t="s">
        <v>1666</v>
      </c>
      <c r="D53" s="10">
        <v>564</v>
      </c>
      <c r="E53" s="10" t="s">
        <v>19</v>
      </c>
      <c r="F53" s="10">
        <v>660</v>
      </c>
      <c r="G53" s="10">
        <v>26</v>
      </c>
      <c r="H53" s="10">
        <v>64</v>
      </c>
      <c r="I53" s="10">
        <v>26</v>
      </c>
      <c r="J53" s="10">
        <v>4</v>
      </c>
      <c r="K53" s="10">
        <v>43</v>
      </c>
      <c r="L53" s="10">
        <v>5</v>
      </c>
      <c r="M53" s="10">
        <v>3</v>
      </c>
      <c r="N53" s="10">
        <v>7</v>
      </c>
      <c r="O53" s="10">
        <v>2</v>
      </c>
      <c r="P53" s="10">
        <v>107</v>
      </c>
      <c r="Q53" s="10">
        <v>9</v>
      </c>
      <c r="R53" s="10">
        <v>1</v>
      </c>
      <c r="S53" s="10">
        <v>2</v>
      </c>
      <c r="T53" s="10">
        <v>8</v>
      </c>
      <c r="U53" s="10">
        <v>0</v>
      </c>
      <c r="V53" s="10">
        <v>11</v>
      </c>
      <c r="W53" s="10">
        <v>318</v>
      </c>
    </row>
    <row r="54" spans="1:23" x14ac:dyDescent="0.3">
      <c r="A54" s="10">
        <v>53</v>
      </c>
      <c r="B54" s="330">
        <v>66</v>
      </c>
      <c r="C54" s="10" t="s">
        <v>1666</v>
      </c>
      <c r="D54" s="10">
        <v>564</v>
      </c>
      <c r="E54" s="10" t="s">
        <v>20</v>
      </c>
      <c r="F54" s="10">
        <v>659</v>
      </c>
      <c r="G54" s="10">
        <v>24</v>
      </c>
      <c r="H54" s="10">
        <v>74</v>
      </c>
      <c r="I54" s="10">
        <v>21</v>
      </c>
      <c r="J54" s="10">
        <v>8</v>
      </c>
      <c r="K54" s="10">
        <v>40</v>
      </c>
      <c r="L54" s="10">
        <v>6</v>
      </c>
      <c r="M54" s="10">
        <v>10</v>
      </c>
      <c r="N54" s="10">
        <v>5</v>
      </c>
      <c r="O54" s="10">
        <v>3</v>
      </c>
      <c r="P54" s="10">
        <v>103</v>
      </c>
      <c r="Q54" s="10">
        <v>6</v>
      </c>
      <c r="R54" s="10">
        <v>0</v>
      </c>
      <c r="S54" s="10">
        <v>0</v>
      </c>
      <c r="T54" s="10">
        <v>19</v>
      </c>
      <c r="U54" s="10">
        <v>0</v>
      </c>
      <c r="V54" s="10">
        <v>20</v>
      </c>
      <c r="W54" s="10">
        <v>339</v>
      </c>
    </row>
    <row r="55" spans="1:23" x14ac:dyDescent="0.3">
      <c r="A55" s="10">
        <v>54</v>
      </c>
      <c r="B55" s="330">
        <v>66</v>
      </c>
      <c r="C55" s="10" t="s">
        <v>1666</v>
      </c>
      <c r="D55" s="10">
        <v>565</v>
      </c>
      <c r="E55" s="10" t="s">
        <v>19</v>
      </c>
      <c r="F55" s="10">
        <v>438</v>
      </c>
      <c r="G55" s="10">
        <v>14</v>
      </c>
      <c r="H55" s="10">
        <v>45</v>
      </c>
      <c r="I55" s="10">
        <v>20</v>
      </c>
      <c r="J55" s="10">
        <v>6</v>
      </c>
      <c r="K55" s="10">
        <v>24</v>
      </c>
      <c r="L55" s="10">
        <v>13</v>
      </c>
      <c r="M55" s="10">
        <v>8</v>
      </c>
      <c r="N55" s="10">
        <v>2</v>
      </c>
      <c r="O55" s="10">
        <v>6</v>
      </c>
      <c r="P55" s="10">
        <v>77</v>
      </c>
      <c r="Q55" s="10">
        <v>5</v>
      </c>
      <c r="R55" s="10">
        <v>1</v>
      </c>
      <c r="S55" s="10">
        <v>1</v>
      </c>
      <c r="T55" s="10">
        <v>13</v>
      </c>
      <c r="U55" s="10">
        <v>0</v>
      </c>
      <c r="V55" s="10">
        <v>10</v>
      </c>
      <c r="W55" s="10">
        <v>245</v>
      </c>
    </row>
    <row r="56" spans="1:23" x14ac:dyDescent="0.3">
      <c r="A56" s="10">
        <v>55</v>
      </c>
      <c r="B56" s="330">
        <v>66</v>
      </c>
      <c r="C56" s="10" t="s">
        <v>1666</v>
      </c>
      <c r="D56" s="10">
        <v>565</v>
      </c>
      <c r="E56" s="10" t="s">
        <v>20</v>
      </c>
      <c r="F56" s="10">
        <v>437</v>
      </c>
      <c r="G56" s="10">
        <v>18</v>
      </c>
      <c r="H56" s="10">
        <v>45</v>
      </c>
      <c r="I56" s="10">
        <v>10</v>
      </c>
      <c r="J56" s="10">
        <v>4</v>
      </c>
      <c r="K56" s="10">
        <v>21</v>
      </c>
      <c r="L56" s="10">
        <v>6</v>
      </c>
      <c r="M56" s="10">
        <v>3</v>
      </c>
      <c r="N56" s="10">
        <v>5</v>
      </c>
      <c r="O56" s="10">
        <v>1</v>
      </c>
      <c r="P56" s="10">
        <v>59</v>
      </c>
      <c r="Q56" s="10">
        <v>5</v>
      </c>
      <c r="R56" s="10">
        <v>0</v>
      </c>
      <c r="S56" s="10">
        <v>3</v>
      </c>
      <c r="T56" s="10">
        <v>12</v>
      </c>
      <c r="U56" s="10">
        <v>0</v>
      </c>
      <c r="V56" s="10">
        <v>11</v>
      </c>
      <c r="W56" s="10">
        <v>203</v>
      </c>
    </row>
    <row r="57" spans="1:23" x14ac:dyDescent="0.3">
      <c r="A57" s="10">
        <v>56</v>
      </c>
      <c r="B57" s="330">
        <v>66</v>
      </c>
      <c r="C57" s="10" t="s">
        <v>1666</v>
      </c>
      <c r="D57" s="10">
        <v>566</v>
      </c>
      <c r="E57" s="10" t="s">
        <v>19</v>
      </c>
      <c r="F57" s="10">
        <v>616</v>
      </c>
      <c r="G57" s="10">
        <v>32</v>
      </c>
      <c r="H57" s="10">
        <v>80</v>
      </c>
      <c r="I57" s="10">
        <v>17</v>
      </c>
      <c r="J57" s="10">
        <v>14</v>
      </c>
      <c r="K57" s="10">
        <v>32</v>
      </c>
      <c r="L57" s="10">
        <v>5</v>
      </c>
      <c r="M57" s="10">
        <v>6</v>
      </c>
      <c r="N57" s="10">
        <v>4</v>
      </c>
      <c r="O57" s="10">
        <v>6</v>
      </c>
      <c r="P57" s="10">
        <v>74</v>
      </c>
      <c r="Q57" s="10">
        <v>9</v>
      </c>
      <c r="R57" s="10">
        <v>1</v>
      </c>
      <c r="S57" s="10">
        <v>1</v>
      </c>
      <c r="T57" s="10">
        <v>20</v>
      </c>
      <c r="U57" s="10">
        <v>1</v>
      </c>
      <c r="V57" s="10">
        <v>11</v>
      </c>
      <c r="W57" s="10">
        <v>313</v>
      </c>
    </row>
    <row r="58" spans="1:23" x14ac:dyDescent="0.3">
      <c r="A58" s="10">
        <v>57</v>
      </c>
      <c r="B58" s="330">
        <v>66</v>
      </c>
      <c r="C58" s="10" t="s">
        <v>1666</v>
      </c>
      <c r="D58" s="10">
        <v>566</v>
      </c>
      <c r="E58" s="10" t="s">
        <v>20</v>
      </c>
      <c r="F58" s="10">
        <v>616</v>
      </c>
      <c r="G58" s="10">
        <v>36</v>
      </c>
      <c r="H58" s="10">
        <v>74</v>
      </c>
      <c r="I58" s="10">
        <v>23</v>
      </c>
      <c r="J58" s="10">
        <v>5</v>
      </c>
      <c r="K58" s="10">
        <v>33</v>
      </c>
      <c r="L58" s="10">
        <v>5</v>
      </c>
      <c r="M58" s="10">
        <v>5</v>
      </c>
      <c r="N58" s="10">
        <v>9</v>
      </c>
      <c r="O58" s="10">
        <v>4</v>
      </c>
      <c r="P58" s="10">
        <v>92</v>
      </c>
      <c r="Q58" s="10">
        <v>9</v>
      </c>
      <c r="R58" s="10">
        <v>5</v>
      </c>
      <c r="S58" s="10">
        <v>3</v>
      </c>
      <c r="T58" s="10">
        <v>21</v>
      </c>
      <c r="U58" s="10">
        <v>1</v>
      </c>
      <c r="V58" s="10">
        <v>14</v>
      </c>
      <c r="W58" s="10">
        <v>339</v>
      </c>
    </row>
    <row r="59" spans="1:23" x14ac:dyDescent="0.3">
      <c r="A59" s="10">
        <v>58</v>
      </c>
      <c r="B59" s="330">
        <v>66</v>
      </c>
      <c r="C59" s="10" t="s">
        <v>1666</v>
      </c>
      <c r="D59" s="10">
        <v>567</v>
      </c>
      <c r="E59" s="10" t="s">
        <v>19</v>
      </c>
      <c r="F59" s="10">
        <v>724</v>
      </c>
      <c r="G59" s="10">
        <v>51</v>
      </c>
      <c r="H59" s="10">
        <v>78</v>
      </c>
      <c r="I59" s="10">
        <v>30</v>
      </c>
      <c r="J59" s="10">
        <v>10</v>
      </c>
      <c r="K59" s="10">
        <v>31</v>
      </c>
      <c r="L59" s="10">
        <v>4</v>
      </c>
      <c r="M59" s="10">
        <v>15</v>
      </c>
      <c r="N59" s="10">
        <v>7</v>
      </c>
      <c r="O59" s="10">
        <v>9</v>
      </c>
      <c r="P59" s="10">
        <v>99</v>
      </c>
      <c r="Q59" s="10">
        <v>15</v>
      </c>
      <c r="R59" s="10">
        <v>0</v>
      </c>
      <c r="S59" s="10">
        <v>1</v>
      </c>
      <c r="T59" s="10">
        <v>20</v>
      </c>
      <c r="U59" s="10">
        <v>2</v>
      </c>
      <c r="V59" s="10">
        <v>19</v>
      </c>
      <c r="W59" s="10">
        <v>391</v>
      </c>
    </row>
    <row r="60" spans="1:23" x14ac:dyDescent="0.3">
      <c r="A60" s="10">
        <v>59</v>
      </c>
      <c r="B60" s="330">
        <v>66</v>
      </c>
      <c r="C60" s="10" t="s">
        <v>1666</v>
      </c>
      <c r="D60" s="10">
        <v>568</v>
      </c>
      <c r="E60" s="10" t="s">
        <v>19</v>
      </c>
      <c r="F60" s="10">
        <v>624</v>
      </c>
      <c r="G60" s="10">
        <v>57</v>
      </c>
      <c r="H60" s="10">
        <v>62</v>
      </c>
      <c r="I60" s="10">
        <v>19</v>
      </c>
      <c r="J60" s="10">
        <v>4</v>
      </c>
      <c r="K60" s="10">
        <v>26</v>
      </c>
      <c r="L60" s="10">
        <v>10</v>
      </c>
      <c r="M60" s="10">
        <v>9</v>
      </c>
      <c r="N60" s="10">
        <v>7</v>
      </c>
      <c r="O60" s="10">
        <v>13</v>
      </c>
      <c r="P60" s="10">
        <v>78</v>
      </c>
      <c r="Q60" s="10">
        <v>14</v>
      </c>
      <c r="R60" s="10">
        <v>2</v>
      </c>
      <c r="S60" s="10">
        <v>1</v>
      </c>
      <c r="T60" s="10">
        <v>16</v>
      </c>
      <c r="U60" s="10">
        <v>1</v>
      </c>
      <c r="V60" s="10">
        <v>33</v>
      </c>
      <c r="W60" s="10">
        <v>352</v>
      </c>
    </row>
    <row r="61" spans="1:23" x14ac:dyDescent="0.3">
      <c r="A61" s="10">
        <v>60</v>
      </c>
      <c r="B61" s="330">
        <v>66</v>
      </c>
      <c r="C61" s="10" t="s">
        <v>1666</v>
      </c>
      <c r="D61" s="10">
        <v>568</v>
      </c>
      <c r="E61" s="10" t="s">
        <v>20</v>
      </c>
      <c r="F61" s="10">
        <v>624</v>
      </c>
      <c r="G61" s="10">
        <v>53</v>
      </c>
      <c r="H61" s="10">
        <v>78</v>
      </c>
      <c r="I61" s="10">
        <v>19</v>
      </c>
      <c r="J61" s="10">
        <v>2</v>
      </c>
      <c r="K61" s="10">
        <v>23</v>
      </c>
      <c r="L61" s="10">
        <v>7</v>
      </c>
      <c r="M61" s="10">
        <v>13</v>
      </c>
      <c r="N61" s="10">
        <v>8</v>
      </c>
      <c r="O61" s="10">
        <v>8</v>
      </c>
      <c r="P61" s="10">
        <v>88</v>
      </c>
      <c r="Q61" s="10">
        <v>16</v>
      </c>
      <c r="R61" s="10">
        <v>1</v>
      </c>
      <c r="S61" s="10">
        <v>4</v>
      </c>
      <c r="T61" s="10">
        <v>23</v>
      </c>
      <c r="U61" s="10">
        <v>2</v>
      </c>
      <c r="V61" s="10">
        <v>23</v>
      </c>
      <c r="W61" s="10">
        <v>368</v>
      </c>
    </row>
    <row r="62" spans="1:23" x14ac:dyDescent="0.3">
      <c r="A62" s="10">
        <v>61</v>
      </c>
      <c r="B62" s="330">
        <v>66</v>
      </c>
      <c r="C62" s="10" t="s">
        <v>1666</v>
      </c>
      <c r="D62" s="10">
        <v>570</v>
      </c>
      <c r="E62" s="10" t="s">
        <v>19</v>
      </c>
      <c r="F62" s="10">
        <v>475</v>
      </c>
      <c r="G62" s="10">
        <v>34</v>
      </c>
      <c r="H62" s="10">
        <v>73</v>
      </c>
      <c r="I62" s="10">
        <v>15</v>
      </c>
      <c r="J62" s="10">
        <v>6</v>
      </c>
      <c r="K62" s="10">
        <v>17</v>
      </c>
      <c r="L62" s="10">
        <v>4</v>
      </c>
      <c r="M62" s="10">
        <v>4</v>
      </c>
      <c r="N62" s="10">
        <v>5</v>
      </c>
      <c r="O62" s="10">
        <v>5</v>
      </c>
      <c r="P62" s="10">
        <v>60</v>
      </c>
      <c r="Q62" s="10">
        <v>15</v>
      </c>
      <c r="R62" s="10">
        <v>1</v>
      </c>
      <c r="S62" s="10">
        <v>3</v>
      </c>
      <c r="T62" s="10">
        <v>13</v>
      </c>
      <c r="U62" s="10">
        <v>0</v>
      </c>
      <c r="V62" s="10">
        <v>8</v>
      </c>
      <c r="W62" s="10">
        <v>263</v>
      </c>
    </row>
    <row r="63" spans="1:23" x14ac:dyDescent="0.3">
      <c r="A63" s="10">
        <v>62</v>
      </c>
      <c r="B63" s="330">
        <v>66</v>
      </c>
      <c r="C63" s="10" t="s">
        <v>1666</v>
      </c>
      <c r="D63" s="10">
        <v>570</v>
      </c>
      <c r="E63" s="10" t="s">
        <v>20</v>
      </c>
      <c r="F63" s="10">
        <v>474</v>
      </c>
      <c r="G63" s="10">
        <v>25</v>
      </c>
      <c r="H63" s="10">
        <v>52</v>
      </c>
      <c r="I63" s="10">
        <v>17</v>
      </c>
      <c r="J63" s="10">
        <v>11</v>
      </c>
      <c r="K63" s="10">
        <v>15</v>
      </c>
      <c r="L63" s="10">
        <v>3</v>
      </c>
      <c r="M63" s="10">
        <v>4</v>
      </c>
      <c r="N63" s="10">
        <v>8</v>
      </c>
      <c r="O63" s="10">
        <v>4</v>
      </c>
      <c r="P63" s="10">
        <v>61</v>
      </c>
      <c r="Q63" s="10">
        <v>25</v>
      </c>
      <c r="R63" s="10">
        <v>3</v>
      </c>
      <c r="S63" s="10">
        <v>3</v>
      </c>
      <c r="T63" s="10">
        <v>15</v>
      </c>
      <c r="U63" s="10">
        <v>1</v>
      </c>
      <c r="V63" s="10">
        <v>19</v>
      </c>
      <c r="W63" s="10">
        <v>266</v>
      </c>
    </row>
    <row r="64" spans="1:23" x14ac:dyDescent="0.3">
      <c r="A64" s="10">
        <v>63</v>
      </c>
      <c r="B64" s="330">
        <v>66</v>
      </c>
      <c r="C64" s="10" t="s">
        <v>1666</v>
      </c>
      <c r="D64" s="10">
        <v>571</v>
      </c>
      <c r="E64" s="10" t="s">
        <v>19</v>
      </c>
      <c r="F64" s="10">
        <v>617</v>
      </c>
      <c r="G64" s="10">
        <v>52</v>
      </c>
      <c r="H64" s="10">
        <v>94</v>
      </c>
      <c r="I64" s="10">
        <v>16</v>
      </c>
      <c r="J64" s="10">
        <v>12</v>
      </c>
      <c r="K64" s="10">
        <v>22</v>
      </c>
      <c r="L64" s="10">
        <v>5</v>
      </c>
      <c r="M64" s="10">
        <v>6</v>
      </c>
      <c r="N64" s="10">
        <v>12</v>
      </c>
      <c r="O64" s="10">
        <v>8</v>
      </c>
      <c r="P64" s="10">
        <v>68</v>
      </c>
      <c r="Q64" s="10">
        <v>11</v>
      </c>
      <c r="R64" s="10">
        <v>5</v>
      </c>
      <c r="S64" s="10">
        <v>3</v>
      </c>
      <c r="T64" s="10">
        <v>32</v>
      </c>
      <c r="U64" s="10">
        <v>1</v>
      </c>
      <c r="V64" s="10">
        <v>22</v>
      </c>
      <c r="W64" s="10">
        <v>369</v>
      </c>
    </row>
    <row r="65" spans="1:23" x14ac:dyDescent="0.3">
      <c r="A65" s="10">
        <v>64</v>
      </c>
      <c r="B65" s="330">
        <v>66</v>
      </c>
      <c r="C65" s="10" t="s">
        <v>1666</v>
      </c>
      <c r="D65" s="10">
        <v>572</v>
      </c>
      <c r="E65" s="10" t="s">
        <v>19</v>
      </c>
      <c r="F65" s="10">
        <v>402</v>
      </c>
      <c r="G65" s="10">
        <v>47</v>
      </c>
      <c r="H65" s="10">
        <v>52</v>
      </c>
      <c r="I65" s="10">
        <v>11</v>
      </c>
      <c r="J65" s="10">
        <v>5</v>
      </c>
      <c r="K65" s="10">
        <v>9</v>
      </c>
      <c r="L65" s="10">
        <v>5</v>
      </c>
      <c r="M65" s="10">
        <v>5</v>
      </c>
      <c r="N65" s="10">
        <v>7</v>
      </c>
      <c r="O65" s="10">
        <v>6</v>
      </c>
      <c r="P65" s="10">
        <v>35</v>
      </c>
      <c r="Q65" s="10">
        <v>3</v>
      </c>
      <c r="R65" s="10">
        <v>0</v>
      </c>
      <c r="S65" s="10">
        <v>2</v>
      </c>
      <c r="T65" s="10">
        <v>22</v>
      </c>
      <c r="U65" s="10">
        <v>3</v>
      </c>
      <c r="V65" s="10">
        <v>15</v>
      </c>
      <c r="W65" s="10">
        <v>227</v>
      </c>
    </row>
    <row r="66" spans="1:23" x14ac:dyDescent="0.3">
      <c r="A66" s="10">
        <v>65</v>
      </c>
      <c r="B66" s="330">
        <v>66</v>
      </c>
      <c r="C66" s="10" t="s">
        <v>1666</v>
      </c>
      <c r="D66" s="10">
        <v>572</v>
      </c>
      <c r="E66" s="10" t="s">
        <v>20</v>
      </c>
      <c r="F66" s="10">
        <v>401</v>
      </c>
      <c r="G66" s="10">
        <v>34</v>
      </c>
      <c r="H66" s="10">
        <v>61</v>
      </c>
      <c r="I66" s="10">
        <v>10</v>
      </c>
      <c r="J66" s="10">
        <v>5</v>
      </c>
      <c r="K66" s="10">
        <v>23</v>
      </c>
      <c r="L66" s="10">
        <v>3</v>
      </c>
      <c r="M66" s="10">
        <v>8</v>
      </c>
      <c r="N66" s="10">
        <v>0</v>
      </c>
      <c r="O66" s="10">
        <v>9</v>
      </c>
      <c r="P66" s="10">
        <v>50</v>
      </c>
      <c r="Q66" s="10">
        <v>7</v>
      </c>
      <c r="R66" s="10">
        <v>0</v>
      </c>
      <c r="S66" s="10">
        <v>5</v>
      </c>
      <c r="T66" s="10">
        <v>23</v>
      </c>
      <c r="U66" s="10">
        <v>1</v>
      </c>
      <c r="V66" s="10">
        <v>10</v>
      </c>
      <c r="W66" s="10">
        <v>249</v>
      </c>
    </row>
    <row r="67" spans="1:23" x14ac:dyDescent="0.3">
      <c r="A67" s="10">
        <v>66</v>
      </c>
      <c r="B67" s="330">
        <v>66</v>
      </c>
      <c r="C67" s="10" t="s">
        <v>1666</v>
      </c>
      <c r="D67" s="10">
        <v>573</v>
      </c>
      <c r="E67" s="10" t="s">
        <v>19</v>
      </c>
      <c r="F67" s="10">
        <v>401</v>
      </c>
      <c r="G67" s="10">
        <v>45</v>
      </c>
      <c r="H67" s="10">
        <v>63</v>
      </c>
      <c r="I67" s="10">
        <v>16</v>
      </c>
      <c r="J67" s="10">
        <v>6</v>
      </c>
      <c r="K67" s="10">
        <v>17</v>
      </c>
      <c r="L67" s="10">
        <v>8</v>
      </c>
      <c r="M67" s="10">
        <v>7</v>
      </c>
      <c r="N67" s="10">
        <v>5</v>
      </c>
      <c r="O67" s="10">
        <v>2</v>
      </c>
      <c r="P67" s="10">
        <v>36</v>
      </c>
      <c r="Q67" s="10">
        <v>5</v>
      </c>
      <c r="R67" s="10">
        <v>1</v>
      </c>
      <c r="S67" s="10">
        <v>1</v>
      </c>
      <c r="T67" s="10">
        <v>11</v>
      </c>
      <c r="U67" s="10">
        <v>1</v>
      </c>
      <c r="V67" s="10">
        <v>8</v>
      </c>
      <c r="W67" s="10">
        <v>232</v>
      </c>
    </row>
    <row r="68" spans="1:23" x14ac:dyDescent="0.3">
      <c r="A68" s="10">
        <v>67</v>
      </c>
      <c r="B68" s="330">
        <v>66</v>
      </c>
      <c r="C68" s="10" t="s">
        <v>1666</v>
      </c>
      <c r="D68" s="10">
        <v>573</v>
      </c>
      <c r="E68" s="10" t="s">
        <v>20</v>
      </c>
      <c r="F68" s="10">
        <v>400</v>
      </c>
      <c r="G68" s="10">
        <v>34</v>
      </c>
      <c r="H68" s="10">
        <v>65</v>
      </c>
      <c r="I68" s="10">
        <v>16</v>
      </c>
      <c r="J68" s="10">
        <v>5</v>
      </c>
      <c r="K68" s="10">
        <v>10</v>
      </c>
      <c r="L68" s="10">
        <v>3</v>
      </c>
      <c r="M68" s="10">
        <v>3</v>
      </c>
      <c r="N68" s="10">
        <v>4</v>
      </c>
      <c r="O68" s="10">
        <v>4</v>
      </c>
      <c r="P68" s="10">
        <v>33</v>
      </c>
      <c r="Q68" s="10">
        <v>10</v>
      </c>
      <c r="R68" s="10">
        <v>2</v>
      </c>
      <c r="S68" s="10">
        <v>1</v>
      </c>
      <c r="T68" s="10">
        <v>16</v>
      </c>
      <c r="U68" s="10">
        <v>1</v>
      </c>
      <c r="V68" s="10">
        <v>6</v>
      </c>
      <c r="W68" s="10">
        <v>213</v>
      </c>
    </row>
    <row r="69" spans="1:23" x14ac:dyDescent="0.3">
      <c r="A69" s="10">
        <v>68</v>
      </c>
      <c r="B69" s="330">
        <v>66</v>
      </c>
      <c r="C69" s="10" t="s">
        <v>1666</v>
      </c>
      <c r="D69" s="10">
        <v>574</v>
      </c>
      <c r="E69" s="10" t="s">
        <v>19</v>
      </c>
      <c r="F69" s="10">
        <v>687</v>
      </c>
      <c r="G69" s="10">
        <v>48</v>
      </c>
      <c r="H69" s="10">
        <v>67</v>
      </c>
      <c r="I69" s="10">
        <v>23</v>
      </c>
      <c r="J69" s="10">
        <v>7</v>
      </c>
      <c r="K69" s="10">
        <v>24</v>
      </c>
      <c r="L69" s="10">
        <v>10</v>
      </c>
      <c r="M69" s="10">
        <v>13</v>
      </c>
      <c r="N69" s="10">
        <v>9</v>
      </c>
      <c r="O69" s="10">
        <v>6</v>
      </c>
      <c r="P69" s="10">
        <v>80</v>
      </c>
      <c r="Q69" s="10">
        <v>13</v>
      </c>
      <c r="R69" s="10">
        <v>4</v>
      </c>
      <c r="S69" s="10">
        <v>3</v>
      </c>
      <c r="T69" s="10">
        <v>16</v>
      </c>
      <c r="U69" s="10">
        <v>0</v>
      </c>
      <c r="V69" s="10">
        <v>22</v>
      </c>
      <c r="W69" s="10">
        <v>345</v>
      </c>
    </row>
    <row r="70" spans="1:23" x14ac:dyDescent="0.3">
      <c r="A70" s="10">
        <v>69</v>
      </c>
      <c r="B70" s="330">
        <v>66</v>
      </c>
      <c r="C70" s="10" t="s">
        <v>1666</v>
      </c>
      <c r="D70" s="10">
        <v>574</v>
      </c>
      <c r="E70" s="10" t="s">
        <v>20</v>
      </c>
      <c r="F70" s="10">
        <v>687</v>
      </c>
      <c r="G70" s="10">
        <v>31</v>
      </c>
      <c r="H70" s="10">
        <v>66</v>
      </c>
      <c r="I70" s="10">
        <v>19</v>
      </c>
      <c r="J70" s="10">
        <v>7</v>
      </c>
      <c r="K70" s="10">
        <v>23</v>
      </c>
      <c r="L70" s="10">
        <v>8</v>
      </c>
      <c r="M70" s="10">
        <v>10</v>
      </c>
      <c r="N70" s="10">
        <v>5</v>
      </c>
      <c r="O70" s="10">
        <v>10</v>
      </c>
      <c r="P70" s="10">
        <v>87</v>
      </c>
      <c r="Q70" s="10">
        <v>10</v>
      </c>
      <c r="R70" s="10">
        <v>5</v>
      </c>
      <c r="S70" s="10">
        <v>3</v>
      </c>
      <c r="T70" s="10">
        <v>18</v>
      </c>
      <c r="U70" s="10">
        <v>0</v>
      </c>
      <c r="V70" s="10">
        <v>21</v>
      </c>
      <c r="W70" s="10">
        <v>323</v>
      </c>
    </row>
    <row r="71" spans="1:23" x14ac:dyDescent="0.3">
      <c r="A71" s="10">
        <v>70</v>
      </c>
      <c r="B71" s="330">
        <v>66</v>
      </c>
      <c r="C71" s="10" t="s">
        <v>1666</v>
      </c>
      <c r="D71" s="10">
        <v>575</v>
      </c>
      <c r="E71" s="10" t="s">
        <v>19</v>
      </c>
      <c r="F71" s="10">
        <v>619</v>
      </c>
      <c r="G71" s="10">
        <v>39</v>
      </c>
      <c r="H71" s="10">
        <v>66</v>
      </c>
      <c r="I71" s="10">
        <v>22</v>
      </c>
      <c r="J71" s="10">
        <v>9</v>
      </c>
      <c r="K71" s="10">
        <v>28</v>
      </c>
      <c r="L71" s="10">
        <v>3</v>
      </c>
      <c r="M71" s="10">
        <v>3</v>
      </c>
      <c r="N71" s="10">
        <v>6</v>
      </c>
      <c r="O71" s="10">
        <v>3</v>
      </c>
      <c r="P71" s="10">
        <v>86</v>
      </c>
      <c r="Q71" s="10">
        <v>6</v>
      </c>
      <c r="R71" s="10">
        <v>7</v>
      </c>
      <c r="S71" s="10">
        <v>2</v>
      </c>
      <c r="T71" s="10">
        <v>16</v>
      </c>
      <c r="U71" s="10">
        <v>0</v>
      </c>
      <c r="V71" s="10">
        <v>6</v>
      </c>
      <c r="W71" s="10">
        <v>302</v>
      </c>
    </row>
    <row r="72" spans="1:23" x14ac:dyDescent="0.3">
      <c r="A72" s="10">
        <v>71</v>
      </c>
      <c r="B72" s="330">
        <v>66</v>
      </c>
      <c r="C72" s="10" t="s">
        <v>1666</v>
      </c>
      <c r="D72" s="10">
        <v>575</v>
      </c>
      <c r="E72" s="10" t="s">
        <v>20</v>
      </c>
      <c r="F72" s="10">
        <v>619</v>
      </c>
      <c r="G72" s="10">
        <v>35</v>
      </c>
      <c r="H72" s="10">
        <v>49</v>
      </c>
      <c r="I72" s="10">
        <v>23</v>
      </c>
      <c r="J72" s="10">
        <v>3</v>
      </c>
      <c r="K72" s="10">
        <v>38</v>
      </c>
      <c r="L72" s="10">
        <v>5</v>
      </c>
      <c r="M72" s="10">
        <v>7</v>
      </c>
      <c r="N72" s="10">
        <v>9</v>
      </c>
      <c r="O72" s="10">
        <v>1</v>
      </c>
      <c r="P72" s="10">
        <v>60</v>
      </c>
      <c r="Q72" s="10">
        <v>0</v>
      </c>
      <c r="R72" s="10">
        <v>4</v>
      </c>
      <c r="S72" s="10">
        <v>2</v>
      </c>
      <c r="T72" s="10">
        <v>12</v>
      </c>
      <c r="U72" s="10">
        <v>0</v>
      </c>
      <c r="V72" s="10">
        <v>16</v>
      </c>
      <c r="W72" s="10">
        <v>264</v>
      </c>
    </row>
    <row r="73" spans="1:23" x14ac:dyDescent="0.3">
      <c r="A73" s="10">
        <v>72</v>
      </c>
      <c r="B73" s="330">
        <v>66</v>
      </c>
      <c r="C73" s="10" t="s">
        <v>1666</v>
      </c>
      <c r="D73" s="10">
        <v>576</v>
      </c>
      <c r="E73" s="10" t="s">
        <v>19</v>
      </c>
      <c r="F73" s="10">
        <v>548</v>
      </c>
      <c r="G73" s="10">
        <v>30</v>
      </c>
      <c r="H73" s="10">
        <v>54</v>
      </c>
      <c r="I73" s="10">
        <v>15</v>
      </c>
      <c r="J73" s="10">
        <v>4</v>
      </c>
      <c r="K73" s="10">
        <v>14</v>
      </c>
      <c r="L73" s="10">
        <v>6</v>
      </c>
      <c r="M73" s="10">
        <v>3</v>
      </c>
      <c r="N73" s="10">
        <v>4</v>
      </c>
      <c r="O73" s="10">
        <v>4</v>
      </c>
      <c r="P73" s="10">
        <v>105</v>
      </c>
      <c r="Q73" s="10">
        <v>6</v>
      </c>
      <c r="R73" s="10">
        <v>1</v>
      </c>
      <c r="S73" s="10">
        <v>1</v>
      </c>
      <c r="T73" s="10">
        <v>12</v>
      </c>
      <c r="U73" s="10">
        <v>1</v>
      </c>
      <c r="V73" s="10">
        <v>18</v>
      </c>
      <c r="W73" s="10">
        <v>278</v>
      </c>
    </row>
    <row r="74" spans="1:23" x14ac:dyDescent="0.3">
      <c r="A74" s="10">
        <v>73</v>
      </c>
      <c r="B74" s="330">
        <v>66</v>
      </c>
      <c r="C74" s="10" t="s">
        <v>1666</v>
      </c>
      <c r="D74" s="10">
        <v>576</v>
      </c>
      <c r="E74" s="10" t="s">
        <v>20</v>
      </c>
      <c r="F74" s="10">
        <v>548</v>
      </c>
      <c r="G74" s="10">
        <v>19</v>
      </c>
      <c r="H74" s="10">
        <v>73</v>
      </c>
      <c r="I74" s="10">
        <v>21</v>
      </c>
      <c r="J74" s="10">
        <v>7</v>
      </c>
      <c r="K74" s="10">
        <v>21</v>
      </c>
      <c r="L74" s="10">
        <v>7</v>
      </c>
      <c r="M74" s="10">
        <v>5</v>
      </c>
      <c r="N74" s="10">
        <v>2</v>
      </c>
      <c r="O74" s="10">
        <v>3</v>
      </c>
      <c r="P74" s="10">
        <v>101</v>
      </c>
      <c r="Q74" s="10">
        <v>10</v>
      </c>
      <c r="R74" s="10">
        <v>0</v>
      </c>
      <c r="S74" s="10">
        <v>0</v>
      </c>
      <c r="T74" s="10">
        <v>16</v>
      </c>
      <c r="U74" s="10">
        <v>0</v>
      </c>
      <c r="V74" s="10">
        <v>6</v>
      </c>
      <c r="W74" s="10">
        <v>291</v>
      </c>
    </row>
    <row r="75" spans="1:23" x14ac:dyDescent="0.3">
      <c r="A75" s="10">
        <v>74</v>
      </c>
      <c r="B75" s="330">
        <v>66</v>
      </c>
      <c r="C75" s="10" t="s">
        <v>1666</v>
      </c>
      <c r="D75" s="10">
        <v>576</v>
      </c>
      <c r="E75" s="10" t="s">
        <v>22</v>
      </c>
      <c r="F75" s="10">
        <v>548</v>
      </c>
      <c r="G75" s="10">
        <v>19</v>
      </c>
      <c r="H75" s="10">
        <v>57</v>
      </c>
      <c r="I75" s="10">
        <v>26</v>
      </c>
      <c r="J75" s="10">
        <v>5</v>
      </c>
      <c r="K75" s="10">
        <v>15</v>
      </c>
      <c r="L75" s="10">
        <v>3</v>
      </c>
      <c r="M75" s="10">
        <v>0</v>
      </c>
      <c r="N75" s="10">
        <v>6</v>
      </c>
      <c r="O75" s="10">
        <v>1</v>
      </c>
      <c r="P75" s="10">
        <v>91</v>
      </c>
      <c r="Q75" s="10">
        <v>7</v>
      </c>
      <c r="R75" s="10">
        <v>3</v>
      </c>
      <c r="S75" s="10">
        <v>2</v>
      </c>
      <c r="T75" s="10">
        <v>10</v>
      </c>
      <c r="U75" s="10">
        <v>0</v>
      </c>
      <c r="V75" s="10">
        <v>14</v>
      </c>
      <c r="W75" s="10">
        <v>259</v>
      </c>
    </row>
    <row r="76" spans="1:23" x14ac:dyDescent="0.3">
      <c r="A76" s="10">
        <v>75</v>
      </c>
      <c r="B76" s="330">
        <v>66</v>
      </c>
      <c r="C76" s="10" t="s">
        <v>1666</v>
      </c>
      <c r="D76" s="10">
        <v>577</v>
      </c>
      <c r="E76" s="10" t="s">
        <v>19</v>
      </c>
      <c r="F76" s="10">
        <v>502</v>
      </c>
      <c r="G76" s="10">
        <v>30</v>
      </c>
      <c r="H76" s="10">
        <v>62</v>
      </c>
      <c r="I76" s="10">
        <v>22</v>
      </c>
      <c r="J76" s="10">
        <v>11</v>
      </c>
      <c r="K76" s="10">
        <v>17</v>
      </c>
      <c r="L76" s="10">
        <v>5</v>
      </c>
      <c r="M76" s="10">
        <v>7</v>
      </c>
      <c r="N76" s="10">
        <v>5</v>
      </c>
      <c r="O76" s="10">
        <v>3</v>
      </c>
      <c r="P76" s="10">
        <v>74</v>
      </c>
      <c r="Q76" s="10">
        <v>6</v>
      </c>
      <c r="R76" s="10">
        <v>2</v>
      </c>
      <c r="S76" s="10">
        <v>0</v>
      </c>
      <c r="T76" s="10">
        <v>14</v>
      </c>
      <c r="U76" s="10">
        <v>0</v>
      </c>
      <c r="V76" s="10">
        <v>12</v>
      </c>
      <c r="W76" s="10">
        <v>270</v>
      </c>
    </row>
    <row r="77" spans="1:23" x14ac:dyDescent="0.3">
      <c r="A77" s="10">
        <v>76</v>
      </c>
      <c r="B77" s="330">
        <v>66</v>
      </c>
      <c r="C77" s="10" t="s">
        <v>1666</v>
      </c>
      <c r="D77" s="10">
        <v>577</v>
      </c>
      <c r="E77" s="10" t="s">
        <v>20</v>
      </c>
      <c r="F77" s="10">
        <v>502</v>
      </c>
      <c r="G77" s="10">
        <v>37</v>
      </c>
      <c r="H77" s="10">
        <v>47</v>
      </c>
      <c r="I77" s="10">
        <v>23</v>
      </c>
      <c r="J77" s="10">
        <v>5</v>
      </c>
      <c r="K77" s="10">
        <v>21</v>
      </c>
      <c r="L77" s="10">
        <v>7</v>
      </c>
      <c r="M77" s="10">
        <v>8</v>
      </c>
      <c r="N77" s="10">
        <v>4</v>
      </c>
      <c r="O77" s="10">
        <v>7</v>
      </c>
      <c r="P77" s="10">
        <v>63</v>
      </c>
      <c r="Q77" s="10">
        <v>8</v>
      </c>
      <c r="R77" s="10">
        <v>1</v>
      </c>
      <c r="S77" s="10">
        <v>2</v>
      </c>
      <c r="T77" s="10">
        <v>10</v>
      </c>
      <c r="U77" s="10">
        <v>0</v>
      </c>
      <c r="V77" s="10">
        <v>6</v>
      </c>
      <c r="W77" s="10">
        <v>249</v>
      </c>
    </row>
    <row r="78" spans="1:23" x14ac:dyDescent="0.3">
      <c r="A78" s="10">
        <v>77</v>
      </c>
      <c r="B78" s="330">
        <v>66</v>
      </c>
      <c r="C78" s="10" t="s">
        <v>1666</v>
      </c>
      <c r="D78" s="10">
        <v>577</v>
      </c>
      <c r="E78" s="10" t="s">
        <v>22</v>
      </c>
      <c r="F78" s="10">
        <v>502</v>
      </c>
      <c r="G78" s="10">
        <v>33</v>
      </c>
      <c r="H78" s="10">
        <v>52</v>
      </c>
      <c r="I78" s="10">
        <v>28</v>
      </c>
      <c r="J78" s="10">
        <v>3</v>
      </c>
      <c r="K78" s="10">
        <v>22</v>
      </c>
      <c r="L78" s="10">
        <v>11</v>
      </c>
      <c r="M78" s="10">
        <v>6</v>
      </c>
      <c r="N78" s="10">
        <v>0</v>
      </c>
      <c r="O78" s="10">
        <v>5</v>
      </c>
      <c r="P78" s="10">
        <v>83</v>
      </c>
      <c r="Q78" s="10">
        <v>9</v>
      </c>
      <c r="R78" s="10">
        <v>2</v>
      </c>
      <c r="S78" s="10">
        <v>0</v>
      </c>
      <c r="T78" s="10">
        <v>13</v>
      </c>
      <c r="U78" s="10">
        <v>0</v>
      </c>
      <c r="V78" s="10">
        <v>9</v>
      </c>
      <c r="W78" s="10">
        <v>276</v>
      </c>
    </row>
    <row r="79" spans="1:23" x14ac:dyDescent="0.3">
      <c r="A79" s="10">
        <v>78</v>
      </c>
      <c r="B79" s="330">
        <v>66</v>
      </c>
      <c r="C79" s="10" t="s">
        <v>1666</v>
      </c>
      <c r="D79" s="10">
        <v>578</v>
      </c>
      <c r="E79" s="10" t="s">
        <v>19</v>
      </c>
      <c r="F79" s="10">
        <v>671</v>
      </c>
      <c r="G79" s="10">
        <v>27</v>
      </c>
      <c r="H79" s="10">
        <v>60</v>
      </c>
      <c r="I79" s="10">
        <v>32</v>
      </c>
      <c r="J79" s="10">
        <v>4</v>
      </c>
      <c r="K79" s="10">
        <v>41</v>
      </c>
      <c r="L79" s="10">
        <v>6</v>
      </c>
      <c r="M79" s="10">
        <v>7</v>
      </c>
      <c r="N79" s="10">
        <v>1</v>
      </c>
      <c r="O79" s="10">
        <v>5</v>
      </c>
      <c r="P79" s="10">
        <v>67</v>
      </c>
      <c r="Q79" s="10">
        <v>22</v>
      </c>
      <c r="R79" s="10">
        <v>1</v>
      </c>
      <c r="S79" s="10">
        <v>2</v>
      </c>
      <c r="T79" s="10">
        <v>19</v>
      </c>
      <c r="U79" s="10">
        <v>0</v>
      </c>
      <c r="V79" s="10">
        <v>14</v>
      </c>
      <c r="W79" s="10">
        <v>308</v>
      </c>
    </row>
    <row r="80" spans="1:23" x14ac:dyDescent="0.3">
      <c r="A80" s="10">
        <v>79</v>
      </c>
      <c r="B80" s="330">
        <v>66</v>
      </c>
      <c r="C80" s="10" t="s">
        <v>1666</v>
      </c>
      <c r="D80" s="10">
        <v>578</v>
      </c>
      <c r="E80" s="10" t="s">
        <v>20</v>
      </c>
      <c r="F80" s="10">
        <v>671</v>
      </c>
      <c r="G80" s="10">
        <v>31</v>
      </c>
      <c r="H80" s="10">
        <v>89</v>
      </c>
      <c r="I80" s="10">
        <v>23</v>
      </c>
      <c r="J80" s="10">
        <v>6</v>
      </c>
      <c r="K80" s="10">
        <v>41</v>
      </c>
      <c r="L80" s="10">
        <v>5</v>
      </c>
      <c r="M80" s="10">
        <v>6</v>
      </c>
      <c r="N80" s="10">
        <v>5</v>
      </c>
      <c r="O80" s="10">
        <v>3</v>
      </c>
      <c r="P80" s="10">
        <v>66</v>
      </c>
      <c r="Q80" s="10">
        <v>19</v>
      </c>
      <c r="R80" s="10">
        <v>0</v>
      </c>
      <c r="S80" s="10">
        <v>0</v>
      </c>
      <c r="T80" s="10">
        <v>9</v>
      </c>
      <c r="U80" s="10">
        <v>0</v>
      </c>
      <c r="V80" s="10">
        <v>16</v>
      </c>
      <c r="W80" s="10">
        <v>319</v>
      </c>
    </row>
    <row r="81" spans="1:23" x14ac:dyDescent="0.3">
      <c r="A81" s="10">
        <v>80</v>
      </c>
      <c r="B81" s="330">
        <v>66</v>
      </c>
      <c r="C81" s="10" t="s">
        <v>1666</v>
      </c>
      <c r="D81" s="10">
        <v>578</v>
      </c>
      <c r="E81" s="10" t="s">
        <v>22</v>
      </c>
      <c r="F81" s="10">
        <v>671</v>
      </c>
      <c r="G81" s="10">
        <v>45</v>
      </c>
      <c r="H81" s="10">
        <v>76</v>
      </c>
      <c r="I81" s="10">
        <v>21</v>
      </c>
      <c r="J81" s="10">
        <v>6</v>
      </c>
      <c r="K81" s="10">
        <v>42</v>
      </c>
      <c r="L81" s="10">
        <v>6</v>
      </c>
      <c r="M81" s="10">
        <v>8</v>
      </c>
      <c r="N81" s="10">
        <v>7</v>
      </c>
      <c r="O81" s="10">
        <v>6</v>
      </c>
      <c r="P81" s="10">
        <v>79</v>
      </c>
      <c r="Q81" s="10">
        <v>14</v>
      </c>
      <c r="R81" s="10">
        <v>3</v>
      </c>
      <c r="S81" s="10">
        <v>1</v>
      </c>
      <c r="T81" s="10">
        <v>12</v>
      </c>
      <c r="U81" s="10">
        <v>0</v>
      </c>
      <c r="V81" s="10">
        <v>16</v>
      </c>
      <c r="W81" s="10">
        <v>342</v>
      </c>
    </row>
    <row r="82" spans="1:23" x14ac:dyDescent="0.3">
      <c r="A82" s="10">
        <v>81</v>
      </c>
      <c r="B82" s="330">
        <v>66</v>
      </c>
      <c r="C82" s="10" t="s">
        <v>1666</v>
      </c>
      <c r="D82" s="10">
        <v>579</v>
      </c>
      <c r="E82" s="10" t="s">
        <v>19</v>
      </c>
      <c r="F82" s="10">
        <v>747</v>
      </c>
      <c r="G82" s="10">
        <v>36</v>
      </c>
      <c r="H82" s="10">
        <v>85</v>
      </c>
      <c r="I82" s="10">
        <v>26</v>
      </c>
      <c r="J82" s="10">
        <v>32</v>
      </c>
      <c r="K82" s="10">
        <v>49</v>
      </c>
      <c r="L82" s="10">
        <v>3</v>
      </c>
      <c r="M82" s="10">
        <v>6</v>
      </c>
      <c r="N82" s="10">
        <v>7</v>
      </c>
      <c r="O82" s="10">
        <v>5</v>
      </c>
      <c r="P82" s="10">
        <v>90</v>
      </c>
      <c r="Q82" s="10">
        <v>5</v>
      </c>
      <c r="R82" s="10">
        <v>1</v>
      </c>
      <c r="S82" s="10">
        <v>0</v>
      </c>
      <c r="T82" s="10">
        <v>0</v>
      </c>
      <c r="U82" s="10">
        <v>0</v>
      </c>
      <c r="V82" s="10">
        <v>14</v>
      </c>
      <c r="W82" s="10">
        <v>359</v>
      </c>
    </row>
    <row r="83" spans="1:23" x14ac:dyDescent="0.3">
      <c r="A83" s="10">
        <v>82</v>
      </c>
      <c r="B83" s="330">
        <v>66</v>
      </c>
      <c r="C83" s="10" t="s">
        <v>1666</v>
      </c>
      <c r="D83" s="10">
        <v>579</v>
      </c>
      <c r="E83" s="10" t="s">
        <v>20</v>
      </c>
      <c r="F83" s="10">
        <v>746</v>
      </c>
      <c r="G83" s="10">
        <v>52</v>
      </c>
      <c r="H83" s="10">
        <v>84</v>
      </c>
      <c r="I83" s="10">
        <v>33</v>
      </c>
      <c r="J83" s="10">
        <v>26</v>
      </c>
      <c r="K83" s="10">
        <v>33</v>
      </c>
      <c r="L83" s="10">
        <v>6</v>
      </c>
      <c r="M83" s="10">
        <v>10</v>
      </c>
      <c r="N83" s="10">
        <v>1</v>
      </c>
      <c r="O83" s="10">
        <v>4</v>
      </c>
      <c r="P83" s="10">
        <v>92</v>
      </c>
      <c r="Q83" s="10">
        <v>13</v>
      </c>
      <c r="R83" s="10">
        <v>0</v>
      </c>
      <c r="S83" s="10">
        <v>0</v>
      </c>
      <c r="T83" s="10">
        <v>5</v>
      </c>
      <c r="U83" s="10">
        <v>0</v>
      </c>
      <c r="V83" s="10">
        <v>17</v>
      </c>
      <c r="W83" s="10">
        <v>376</v>
      </c>
    </row>
    <row r="84" spans="1:23" x14ac:dyDescent="0.3">
      <c r="A84" s="10">
        <v>83</v>
      </c>
      <c r="B84" s="330">
        <v>66</v>
      </c>
      <c r="C84" s="10" t="s">
        <v>1666</v>
      </c>
      <c r="D84" s="10">
        <v>580</v>
      </c>
      <c r="E84" s="10" t="s">
        <v>19</v>
      </c>
      <c r="F84" s="10">
        <v>595</v>
      </c>
      <c r="G84" s="10">
        <v>36</v>
      </c>
      <c r="H84" s="10">
        <v>90</v>
      </c>
      <c r="I84" s="10">
        <v>28</v>
      </c>
      <c r="J84" s="10">
        <v>8</v>
      </c>
      <c r="K84" s="10">
        <v>20</v>
      </c>
      <c r="L84" s="10">
        <v>6</v>
      </c>
      <c r="M84" s="10">
        <v>7</v>
      </c>
      <c r="N84" s="10">
        <v>6</v>
      </c>
      <c r="O84" s="10">
        <v>4</v>
      </c>
      <c r="P84" s="10">
        <v>103</v>
      </c>
      <c r="Q84" s="10">
        <v>15</v>
      </c>
      <c r="R84" s="10">
        <v>3</v>
      </c>
      <c r="S84" s="10">
        <v>1</v>
      </c>
      <c r="T84" s="10">
        <v>21</v>
      </c>
      <c r="U84" s="10">
        <v>0</v>
      </c>
      <c r="V84" s="10">
        <v>16</v>
      </c>
      <c r="W84" s="10">
        <v>364</v>
      </c>
    </row>
    <row r="85" spans="1:23" x14ac:dyDescent="0.3">
      <c r="A85" s="10">
        <v>84</v>
      </c>
      <c r="B85" s="330">
        <v>66</v>
      </c>
      <c r="C85" s="10" t="s">
        <v>1666</v>
      </c>
      <c r="D85" s="10">
        <v>580</v>
      </c>
      <c r="E85" s="10" t="s">
        <v>20</v>
      </c>
      <c r="F85" s="10">
        <v>594</v>
      </c>
      <c r="G85" s="10">
        <v>34</v>
      </c>
      <c r="H85" s="10">
        <v>77</v>
      </c>
      <c r="I85" s="10">
        <v>23</v>
      </c>
      <c r="J85" s="10">
        <v>5</v>
      </c>
      <c r="K85" s="10">
        <v>30</v>
      </c>
      <c r="L85" s="10">
        <v>8</v>
      </c>
      <c r="M85" s="10">
        <v>8</v>
      </c>
      <c r="N85" s="10">
        <v>10</v>
      </c>
      <c r="O85" s="10">
        <v>6</v>
      </c>
      <c r="P85" s="10">
        <v>94</v>
      </c>
      <c r="Q85" s="10">
        <v>8</v>
      </c>
      <c r="R85" s="10">
        <v>3</v>
      </c>
      <c r="S85" s="10">
        <v>1</v>
      </c>
      <c r="T85" s="10">
        <v>18</v>
      </c>
      <c r="U85" s="10">
        <v>0</v>
      </c>
      <c r="V85" s="10">
        <v>12</v>
      </c>
      <c r="W85" s="10">
        <v>337</v>
      </c>
    </row>
    <row r="86" spans="1:23" x14ac:dyDescent="0.3">
      <c r="A86" s="10">
        <v>85</v>
      </c>
      <c r="B86" s="330">
        <v>66</v>
      </c>
      <c r="C86" s="10" t="s">
        <v>1666</v>
      </c>
      <c r="D86" s="10">
        <v>581</v>
      </c>
      <c r="E86" s="10" t="s">
        <v>19</v>
      </c>
      <c r="F86" s="10">
        <v>643</v>
      </c>
      <c r="G86" s="10">
        <v>37</v>
      </c>
      <c r="H86" s="10">
        <v>38</v>
      </c>
      <c r="I86" s="10">
        <v>18</v>
      </c>
      <c r="J86" s="10">
        <v>11</v>
      </c>
      <c r="K86" s="10">
        <v>26</v>
      </c>
      <c r="L86" s="10">
        <v>5</v>
      </c>
      <c r="M86" s="10">
        <v>7</v>
      </c>
      <c r="N86" s="10">
        <v>6</v>
      </c>
      <c r="O86" s="10">
        <v>2</v>
      </c>
      <c r="P86" s="10">
        <v>90</v>
      </c>
      <c r="Q86" s="10">
        <v>10</v>
      </c>
      <c r="R86" s="10">
        <v>0</v>
      </c>
      <c r="S86" s="10">
        <v>0</v>
      </c>
      <c r="T86" s="10">
        <v>10</v>
      </c>
      <c r="U86" s="10">
        <v>1</v>
      </c>
      <c r="V86" s="10">
        <v>21</v>
      </c>
      <c r="W86" s="10">
        <v>282</v>
      </c>
    </row>
    <row r="87" spans="1:23" x14ac:dyDescent="0.3">
      <c r="A87" s="10">
        <v>86</v>
      </c>
      <c r="B87" s="330">
        <v>66</v>
      </c>
      <c r="C87" s="10" t="s">
        <v>1666</v>
      </c>
      <c r="D87" s="10">
        <v>581</v>
      </c>
      <c r="E87" s="10" t="s">
        <v>20</v>
      </c>
      <c r="F87" s="10">
        <v>643</v>
      </c>
      <c r="G87" s="10">
        <v>51</v>
      </c>
      <c r="H87" s="10">
        <v>50</v>
      </c>
      <c r="I87" s="10">
        <v>13</v>
      </c>
      <c r="J87" s="10">
        <v>5</v>
      </c>
      <c r="K87" s="10">
        <v>30</v>
      </c>
      <c r="L87" s="10">
        <v>6</v>
      </c>
      <c r="M87" s="10">
        <v>4</v>
      </c>
      <c r="N87" s="10">
        <v>1</v>
      </c>
      <c r="O87" s="10">
        <v>4</v>
      </c>
      <c r="P87" s="10">
        <v>67</v>
      </c>
      <c r="Q87" s="10">
        <v>7</v>
      </c>
      <c r="R87" s="10">
        <v>1</v>
      </c>
      <c r="S87" s="10">
        <v>2</v>
      </c>
      <c r="T87" s="10">
        <v>12</v>
      </c>
      <c r="U87" s="10">
        <v>0</v>
      </c>
      <c r="V87" s="10">
        <v>12</v>
      </c>
      <c r="W87" s="10">
        <v>265</v>
      </c>
    </row>
    <row r="88" spans="1:23" x14ac:dyDescent="0.3">
      <c r="A88" s="10">
        <v>87</v>
      </c>
      <c r="B88" s="330">
        <v>66</v>
      </c>
      <c r="C88" s="10" t="s">
        <v>1666</v>
      </c>
      <c r="D88" s="10">
        <v>581</v>
      </c>
      <c r="E88" s="10" t="s">
        <v>27</v>
      </c>
      <c r="F88" s="10"/>
      <c r="G88" s="10">
        <v>47</v>
      </c>
      <c r="H88" s="10">
        <v>109</v>
      </c>
      <c r="I88" s="10">
        <v>67</v>
      </c>
      <c r="J88" s="10">
        <v>7</v>
      </c>
      <c r="K88" s="10">
        <v>77</v>
      </c>
      <c r="L88" s="10">
        <v>8</v>
      </c>
      <c r="M88" s="10">
        <v>27</v>
      </c>
      <c r="N88" s="10">
        <v>2</v>
      </c>
      <c r="O88" s="10">
        <v>5</v>
      </c>
      <c r="P88" s="10">
        <v>398</v>
      </c>
      <c r="Q88" s="10">
        <v>7</v>
      </c>
      <c r="R88" s="10">
        <v>5</v>
      </c>
      <c r="S88" s="10">
        <v>6</v>
      </c>
      <c r="T88" s="10">
        <v>8</v>
      </c>
      <c r="U88" s="10">
        <v>0</v>
      </c>
      <c r="V88" s="10">
        <v>13</v>
      </c>
      <c r="W88" s="10">
        <v>786</v>
      </c>
    </row>
    <row r="89" spans="1:23" x14ac:dyDescent="0.3">
      <c r="A89" s="10">
        <v>88</v>
      </c>
      <c r="B89" s="330">
        <v>66</v>
      </c>
      <c r="C89" s="10" t="s">
        <v>1666</v>
      </c>
      <c r="D89" s="10">
        <v>582</v>
      </c>
      <c r="E89" s="10" t="s">
        <v>19</v>
      </c>
      <c r="F89" s="10">
        <v>659</v>
      </c>
      <c r="G89" s="10">
        <v>41</v>
      </c>
      <c r="H89" s="10">
        <v>75</v>
      </c>
      <c r="I89" s="10">
        <v>18</v>
      </c>
      <c r="J89" s="10">
        <v>6</v>
      </c>
      <c r="K89" s="10">
        <v>32</v>
      </c>
      <c r="L89" s="10">
        <v>10</v>
      </c>
      <c r="M89" s="10">
        <v>9</v>
      </c>
      <c r="N89" s="10">
        <v>9</v>
      </c>
      <c r="O89" s="10">
        <v>2</v>
      </c>
      <c r="P89" s="10">
        <v>103</v>
      </c>
      <c r="Q89" s="10">
        <v>6</v>
      </c>
      <c r="R89" s="10">
        <v>1</v>
      </c>
      <c r="S89" s="10">
        <v>2</v>
      </c>
      <c r="T89" s="10">
        <v>20</v>
      </c>
      <c r="U89" s="10">
        <v>2</v>
      </c>
      <c r="V89" s="10">
        <v>10</v>
      </c>
      <c r="W89" s="10">
        <v>346</v>
      </c>
    </row>
    <row r="90" spans="1:23" x14ac:dyDescent="0.3">
      <c r="A90" s="10">
        <v>89</v>
      </c>
      <c r="B90" s="330">
        <v>66</v>
      </c>
      <c r="C90" s="10" t="s">
        <v>1666</v>
      </c>
      <c r="D90" s="10">
        <v>582</v>
      </c>
      <c r="E90" s="10" t="s">
        <v>20</v>
      </c>
      <c r="F90" s="10">
        <v>659</v>
      </c>
      <c r="G90" s="10">
        <v>46</v>
      </c>
      <c r="H90" s="10">
        <v>84</v>
      </c>
      <c r="I90" s="10">
        <v>20</v>
      </c>
      <c r="J90" s="10">
        <v>9</v>
      </c>
      <c r="K90" s="10">
        <v>23</v>
      </c>
      <c r="L90" s="10">
        <v>0</v>
      </c>
      <c r="M90" s="10">
        <v>7</v>
      </c>
      <c r="N90" s="10">
        <v>8</v>
      </c>
      <c r="O90" s="10">
        <v>4</v>
      </c>
      <c r="P90" s="10">
        <v>69</v>
      </c>
      <c r="Q90" s="10">
        <v>13</v>
      </c>
      <c r="R90" s="10">
        <v>0</v>
      </c>
      <c r="S90" s="10">
        <v>2</v>
      </c>
      <c r="T90" s="10">
        <v>15</v>
      </c>
      <c r="U90" s="10">
        <v>1</v>
      </c>
      <c r="V90" s="10">
        <v>10</v>
      </c>
      <c r="W90" s="10">
        <v>311</v>
      </c>
    </row>
    <row r="91" spans="1:23" x14ac:dyDescent="0.3">
      <c r="A91" s="10">
        <v>90</v>
      </c>
      <c r="B91" s="330">
        <v>66</v>
      </c>
      <c r="C91" s="10" t="s">
        <v>1666</v>
      </c>
      <c r="D91" s="10">
        <v>583</v>
      </c>
      <c r="E91" s="10" t="s">
        <v>19</v>
      </c>
      <c r="F91" s="10">
        <v>597</v>
      </c>
      <c r="G91" s="10">
        <v>44</v>
      </c>
      <c r="H91" s="10">
        <v>81</v>
      </c>
      <c r="I91" s="10">
        <v>22</v>
      </c>
      <c r="J91" s="10">
        <v>8</v>
      </c>
      <c r="K91" s="10">
        <v>24</v>
      </c>
      <c r="L91" s="10">
        <v>0</v>
      </c>
      <c r="M91" s="10">
        <v>18</v>
      </c>
      <c r="N91" s="10">
        <v>10</v>
      </c>
      <c r="O91" s="10">
        <v>14</v>
      </c>
      <c r="P91" s="10">
        <v>67</v>
      </c>
      <c r="Q91" s="10">
        <v>4</v>
      </c>
      <c r="R91" s="10">
        <v>0</v>
      </c>
      <c r="S91" s="10">
        <v>0</v>
      </c>
      <c r="T91" s="10">
        <v>19</v>
      </c>
      <c r="U91" s="10">
        <v>0</v>
      </c>
      <c r="V91" s="10">
        <v>18</v>
      </c>
      <c r="W91" s="10">
        <v>329</v>
      </c>
    </row>
    <row r="92" spans="1:23" x14ac:dyDescent="0.3">
      <c r="A92" s="10">
        <v>91</v>
      </c>
      <c r="B92" s="330">
        <v>66</v>
      </c>
      <c r="C92" s="10" t="s">
        <v>1666</v>
      </c>
      <c r="D92" s="10">
        <v>583</v>
      </c>
      <c r="E92" s="10" t="s">
        <v>20</v>
      </c>
      <c r="F92" s="10">
        <v>596</v>
      </c>
      <c r="G92" s="10">
        <v>42</v>
      </c>
      <c r="H92" s="10">
        <v>77</v>
      </c>
      <c r="I92" s="10">
        <v>22</v>
      </c>
      <c r="J92" s="10">
        <v>10</v>
      </c>
      <c r="K92" s="10">
        <v>25</v>
      </c>
      <c r="L92" s="10">
        <v>10</v>
      </c>
      <c r="M92" s="10">
        <v>13</v>
      </c>
      <c r="N92" s="10">
        <v>10</v>
      </c>
      <c r="O92" s="10">
        <v>8</v>
      </c>
      <c r="P92" s="10">
        <v>25</v>
      </c>
      <c r="Q92" s="10">
        <v>9</v>
      </c>
      <c r="R92" s="10">
        <v>4</v>
      </c>
      <c r="S92" s="10">
        <v>0</v>
      </c>
      <c r="T92" s="10">
        <v>28</v>
      </c>
      <c r="U92" s="10">
        <v>1</v>
      </c>
      <c r="V92" s="10">
        <v>12</v>
      </c>
      <c r="W92" s="10">
        <v>296</v>
      </c>
    </row>
    <row r="93" spans="1:23" x14ac:dyDescent="0.3">
      <c r="A93" s="10">
        <v>92</v>
      </c>
      <c r="B93" s="330">
        <v>66</v>
      </c>
      <c r="C93" s="10" t="s">
        <v>1666</v>
      </c>
      <c r="D93" s="10">
        <v>584</v>
      </c>
      <c r="E93" s="10" t="s">
        <v>19</v>
      </c>
      <c r="F93" s="10">
        <v>454</v>
      </c>
      <c r="G93" s="10">
        <v>37</v>
      </c>
      <c r="H93" s="10">
        <v>61</v>
      </c>
      <c r="I93" s="10">
        <v>22</v>
      </c>
      <c r="J93" s="10">
        <v>10</v>
      </c>
      <c r="K93" s="10">
        <v>25</v>
      </c>
      <c r="L93" s="10">
        <v>3</v>
      </c>
      <c r="M93" s="10">
        <v>6</v>
      </c>
      <c r="N93" s="10">
        <v>2</v>
      </c>
      <c r="O93" s="10">
        <v>2</v>
      </c>
      <c r="P93" s="10">
        <v>45</v>
      </c>
      <c r="Q93" s="10">
        <v>11</v>
      </c>
      <c r="R93" s="10">
        <v>2</v>
      </c>
      <c r="S93" s="10">
        <v>2</v>
      </c>
      <c r="T93" s="10">
        <v>18</v>
      </c>
      <c r="U93" s="10">
        <v>2</v>
      </c>
      <c r="V93" s="10">
        <v>22</v>
      </c>
      <c r="W93" s="10">
        <v>270</v>
      </c>
    </row>
    <row r="94" spans="1:23" x14ac:dyDescent="0.3">
      <c r="A94" s="10">
        <v>93</v>
      </c>
      <c r="B94" s="330">
        <v>66</v>
      </c>
      <c r="C94" s="10" t="s">
        <v>1666</v>
      </c>
      <c r="D94" s="10">
        <v>584</v>
      </c>
      <c r="E94" s="10" t="s">
        <v>20</v>
      </c>
      <c r="F94" s="10">
        <v>454</v>
      </c>
      <c r="G94" s="10">
        <v>42</v>
      </c>
      <c r="H94" s="10">
        <v>60</v>
      </c>
      <c r="I94" s="10">
        <v>11</v>
      </c>
      <c r="J94" s="10">
        <v>9</v>
      </c>
      <c r="K94" s="10">
        <v>30</v>
      </c>
      <c r="L94" s="10">
        <v>7</v>
      </c>
      <c r="M94" s="10">
        <v>7</v>
      </c>
      <c r="N94" s="10">
        <v>5</v>
      </c>
      <c r="O94" s="10">
        <v>3</v>
      </c>
      <c r="P94" s="10">
        <v>47</v>
      </c>
      <c r="Q94" s="10">
        <v>7</v>
      </c>
      <c r="R94" s="10">
        <v>2</v>
      </c>
      <c r="S94" s="10">
        <v>1</v>
      </c>
      <c r="T94" s="10">
        <v>19</v>
      </c>
      <c r="U94" s="10">
        <v>0</v>
      </c>
      <c r="V94" s="10">
        <v>10</v>
      </c>
      <c r="W94" s="10">
        <v>260</v>
      </c>
    </row>
    <row r="95" spans="1:23" x14ac:dyDescent="0.3">
      <c r="A95" s="10">
        <v>94</v>
      </c>
      <c r="B95" s="330">
        <v>66</v>
      </c>
      <c r="C95" s="10" t="s">
        <v>1666</v>
      </c>
      <c r="D95" s="10">
        <v>585</v>
      </c>
      <c r="E95" s="10" t="s">
        <v>19</v>
      </c>
      <c r="F95" s="10">
        <v>437</v>
      </c>
      <c r="G95" s="10">
        <v>28</v>
      </c>
      <c r="H95" s="10">
        <v>62</v>
      </c>
      <c r="I95" s="10">
        <v>15</v>
      </c>
      <c r="J95" s="10">
        <v>3</v>
      </c>
      <c r="K95" s="10">
        <v>19</v>
      </c>
      <c r="L95" s="10">
        <v>3</v>
      </c>
      <c r="M95" s="10">
        <v>5</v>
      </c>
      <c r="N95" s="10">
        <v>5</v>
      </c>
      <c r="O95" s="10">
        <v>7</v>
      </c>
      <c r="P95" s="10">
        <v>55</v>
      </c>
      <c r="Q95" s="10">
        <v>11</v>
      </c>
      <c r="R95" s="10">
        <v>3</v>
      </c>
      <c r="S95" s="10">
        <v>1</v>
      </c>
      <c r="T95" s="10">
        <v>18</v>
      </c>
      <c r="U95" s="10">
        <v>3</v>
      </c>
      <c r="V95" s="10">
        <v>11</v>
      </c>
      <c r="W95" s="10">
        <v>249</v>
      </c>
    </row>
    <row r="96" spans="1:23" x14ac:dyDescent="0.3">
      <c r="A96" s="10">
        <v>95</v>
      </c>
      <c r="B96" s="330">
        <v>66</v>
      </c>
      <c r="C96" s="10" t="s">
        <v>1666</v>
      </c>
      <c r="D96" s="10">
        <v>585</v>
      </c>
      <c r="E96" s="10" t="s">
        <v>20</v>
      </c>
      <c r="F96" s="10">
        <v>437</v>
      </c>
      <c r="G96" s="10">
        <v>32</v>
      </c>
      <c r="H96" s="10">
        <v>57</v>
      </c>
      <c r="I96" s="10">
        <v>15</v>
      </c>
      <c r="J96" s="10">
        <v>11</v>
      </c>
      <c r="K96" s="10">
        <v>22</v>
      </c>
      <c r="L96" s="10">
        <v>7</v>
      </c>
      <c r="M96" s="10">
        <v>16</v>
      </c>
      <c r="N96" s="10">
        <v>2</v>
      </c>
      <c r="O96" s="10">
        <v>2</v>
      </c>
      <c r="P96" s="10">
        <v>46</v>
      </c>
      <c r="Q96" s="10">
        <v>8</v>
      </c>
      <c r="R96" s="10">
        <v>6</v>
      </c>
      <c r="S96" s="10">
        <v>3</v>
      </c>
      <c r="T96" s="10">
        <v>17</v>
      </c>
      <c r="U96" s="10">
        <v>1</v>
      </c>
      <c r="V96" s="10">
        <v>13</v>
      </c>
      <c r="W96" s="10">
        <v>258</v>
      </c>
    </row>
    <row r="97" spans="1:23" x14ac:dyDescent="0.3">
      <c r="A97" s="10">
        <v>96</v>
      </c>
      <c r="B97" s="330">
        <v>66</v>
      </c>
      <c r="C97" s="10" t="s">
        <v>1666</v>
      </c>
      <c r="D97" s="10">
        <v>586</v>
      </c>
      <c r="E97" s="10" t="s">
        <v>19</v>
      </c>
      <c r="F97" s="10">
        <v>572</v>
      </c>
      <c r="G97" s="10">
        <v>21</v>
      </c>
      <c r="H97" s="10">
        <v>56</v>
      </c>
      <c r="I97" s="10">
        <v>28</v>
      </c>
      <c r="J97" s="10">
        <v>10</v>
      </c>
      <c r="K97" s="10">
        <v>17</v>
      </c>
      <c r="L97" s="10">
        <v>3</v>
      </c>
      <c r="M97" s="10">
        <v>5</v>
      </c>
      <c r="N97" s="10">
        <v>7</v>
      </c>
      <c r="O97" s="10">
        <v>5</v>
      </c>
      <c r="P97" s="10">
        <v>94</v>
      </c>
      <c r="Q97" s="10">
        <v>41</v>
      </c>
      <c r="R97" s="10">
        <v>0</v>
      </c>
      <c r="S97" s="10">
        <v>0</v>
      </c>
      <c r="T97" s="10">
        <v>8</v>
      </c>
      <c r="U97" s="10">
        <v>0</v>
      </c>
      <c r="V97" s="10">
        <v>12</v>
      </c>
      <c r="W97" s="10">
        <v>307</v>
      </c>
    </row>
    <row r="98" spans="1:23" x14ac:dyDescent="0.3">
      <c r="A98" s="10">
        <v>97</v>
      </c>
      <c r="B98" s="330">
        <v>66</v>
      </c>
      <c r="C98" s="10" t="s">
        <v>1666</v>
      </c>
      <c r="D98" s="10">
        <v>586</v>
      </c>
      <c r="E98" s="10" t="s">
        <v>20</v>
      </c>
      <c r="F98" s="10">
        <v>572</v>
      </c>
      <c r="G98" s="10">
        <v>26</v>
      </c>
      <c r="H98" s="10">
        <v>76</v>
      </c>
      <c r="I98" s="10">
        <v>22</v>
      </c>
      <c r="J98" s="10">
        <v>5</v>
      </c>
      <c r="K98" s="10">
        <v>28</v>
      </c>
      <c r="L98" s="10">
        <v>9</v>
      </c>
      <c r="M98" s="10">
        <v>4</v>
      </c>
      <c r="N98" s="10">
        <v>5</v>
      </c>
      <c r="O98" s="10">
        <v>3</v>
      </c>
      <c r="P98" s="10">
        <v>103</v>
      </c>
      <c r="Q98" s="10">
        <v>51</v>
      </c>
      <c r="R98" s="10">
        <v>1</v>
      </c>
      <c r="S98" s="10">
        <v>1</v>
      </c>
      <c r="T98" s="10">
        <v>18</v>
      </c>
      <c r="U98" s="10">
        <v>0</v>
      </c>
      <c r="V98" s="10">
        <v>12</v>
      </c>
      <c r="W98" s="10">
        <v>364</v>
      </c>
    </row>
    <row r="99" spans="1:23" x14ac:dyDescent="0.3">
      <c r="A99" s="10">
        <v>98</v>
      </c>
      <c r="B99" s="330">
        <v>66</v>
      </c>
      <c r="C99" s="10" t="s">
        <v>1666</v>
      </c>
      <c r="D99" s="10">
        <v>587</v>
      </c>
      <c r="E99" s="10" t="s">
        <v>19</v>
      </c>
      <c r="F99" s="10">
        <v>680</v>
      </c>
      <c r="G99" s="10">
        <v>37</v>
      </c>
      <c r="H99" s="10">
        <v>69</v>
      </c>
      <c r="I99" s="10">
        <v>19</v>
      </c>
      <c r="J99" s="10">
        <v>9</v>
      </c>
      <c r="K99" s="10">
        <v>19</v>
      </c>
      <c r="L99" s="10">
        <v>5</v>
      </c>
      <c r="M99" s="10">
        <v>13</v>
      </c>
      <c r="N99" s="10">
        <v>8</v>
      </c>
      <c r="O99" s="10">
        <v>1</v>
      </c>
      <c r="P99" s="10">
        <v>117</v>
      </c>
      <c r="Q99" s="10">
        <v>9</v>
      </c>
      <c r="R99" s="10">
        <v>2</v>
      </c>
      <c r="S99" s="10">
        <v>1</v>
      </c>
      <c r="T99" s="10">
        <v>17</v>
      </c>
      <c r="U99" s="10">
        <v>2</v>
      </c>
      <c r="V99" s="10">
        <v>27</v>
      </c>
      <c r="W99" s="10">
        <v>355</v>
      </c>
    </row>
    <row r="100" spans="1:23" x14ac:dyDescent="0.3">
      <c r="A100" s="10">
        <v>99</v>
      </c>
      <c r="B100" s="330">
        <v>66</v>
      </c>
      <c r="C100" s="10" t="s">
        <v>1666</v>
      </c>
      <c r="D100" s="10">
        <v>587</v>
      </c>
      <c r="E100" s="10" t="s">
        <v>20</v>
      </c>
      <c r="F100" s="10">
        <v>680</v>
      </c>
      <c r="G100" s="10">
        <v>46</v>
      </c>
      <c r="H100" s="10">
        <v>49</v>
      </c>
      <c r="I100" s="10">
        <v>20</v>
      </c>
      <c r="J100" s="10">
        <v>13</v>
      </c>
      <c r="K100" s="10">
        <v>34</v>
      </c>
      <c r="L100" s="10">
        <v>9</v>
      </c>
      <c r="M100" s="10">
        <v>8</v>
      </c>
      <c r="N100" s="10">
        <v>13</v>
      </c>
      <c r="O100" s="10">
        <v>6</v>
      </c>
      <c r="P100" s="10">
        <v>116</v>
      </c>
      <c r="Q100" s="10">
        <v>11</v>
      </c>
      <c r="R100" s="10">
        <v>3</v>
      </c>
      <c r="S100" s="10">
        <v>2</v>
      </c>
      <c r="T100" s="10">
        <v>16</v>
      </c>
      <c r="U100" s="10">
        <v>0</v>
      </c>
      <c r="V100" s="10">
        <v>9</v>
      </c>
      <c r="W100" s="10">
        <v>355</v>
      </c>
    </row>
    <row r="101" spans="1:23" x14ac:dyDescent="0.3">
      <c r="A101" s="10">
        <v>100</v>
      </c>
      <c r="B101" s="330">
        <v>66</v>
      </c>
      <c r="C101" s="10" t="s">
        <v>1666</v>
      </c>
      <c r="D101" s="10">
        <v>588</v>
      </c>
      <c r="E101" s="10" t="s">
        <v>19</v>
      </c>
      <c r="F101" s="10">
        <v>535</v>
      </c>
      <c r="G101" s="10">
        <v>33</v>
      </c>
      <c r="H101" s="10">
        <v>76</v>
      </c>
      <c r="I101" s="10">
        <v>24</v>
      </c>
      <c r="J101" s="10">
        <v>5</v>
      </c>
      <c r="K101" s="10">
        <v>33</v>
      </c>
      <c r="L101" s="10">
        <v>12</v>
      </c>
      <c r="M101" s="10">
        <v>12</v>
      </c>
      <c r="N101" s="10">
        <v>5</v>
      </c>
      <c r="O101" s="10">
        <v>4</v>
      </c>
      <c r="P101" s="10">
        <v>71</v>
      </c>
      <c r="Q101" s="10">
        <v>2</v>
      </c>
      <c r="R101" s="10">
        <v>1</v>
      </c>
      <c r="S101" s="10">
        <v>1</v>
      </c>
      <c r="T101" s="10">
        <v>8</v>
      </c>
      <c r="U101" s="10">
        <v>0</v>
      </c>
      <c r="V101" s="10">
        <v>12</v>
      </c>
      <c r="W101" s="10">
        <v>299</v>
      </c>
    </row>
    <row r="102" spans="1:23" x14ac:dyDescent="0.3">
      <c r="A102" s="10">
        <v>101</v>
      </c>
      <c r="B102" s="330">
        <v>66</v>
      </c>
      <c r="C102" s="10" t="s">
        <v>1666</v>
      </c>
      <c r="D102" s="10">
        <v>588</v>
      </c>
      <c r="E102" s="10" t="s">
        <v>20</v>
      </c>
      <c r="F102" s="10">
        <v>534</v>
      </c>
      <c r="G102" s="10">
        <v>36</v>
      </c>
      <c r="H102" s="10">
        <v>58</v>
      </c>
      <c r="I102" s="10">
        <v>21</v>
      </c>
      <c r="J102" s="10">
        <v>10</v>
      </c>
      <c r="K102" s="10">
        <v>25</v>
      </c>
      <c r="L102" s="10">
        <v>8</v>
      </c>
      <c r="M102" s="10">
        <v>5</v>
      </c>
      <c r="N102" s="10">
        <v>16</v>
      </c>
      <c r="O102" s="10">
        <v>3</v>
      </c>
      <c r="P102" s="10">
        <v>71</v>
      </c>
      <c r="Q102" s="10">
        <v>7</v>
      </c>
      <c r="R102" s="10">
        <v>1</v>
      </c>
      <c r="S102" s="10">
        <v>2</v>
      </c>
      <c r="T102" s="10">
        <v>19</v>
      </c>
      <c r="U102" s="10">
        <v>0</v>
      </c>
      <c r="V102" s="10">
        <v>9</v>
      </c>
      <c r="W102" s="10">
        <v>291</v>
      </c>
    </row>
    <row r="103" spans="1:23" x14ac:dyDescent="0.3">
      <c r="A103" s="10">
        <v>102</v>
      </c>
      <c r="B103" s="330">
        <v>66</v>
      </c>
      <c r="C103" s="10" t="s">
        <v>1666</v>
      </c>
      <c r="D103" s="10">
        <v>589</v>
      </c>
      <c r="E103" s="10" t="s">
        <v>19</v>
      </c>
      <c r="F103" s="10">
        <v>656</v>
      </c>
      <c r="G103" s="10">
        <v>49</v>
      </c>
      <c r="H103" s="10">
        <v>67</v>
      </c>
      <c r="I103" s="10">
        <v>20</v>
      </c>
      <c r="J103" s="10">
        <v>7</v>
      </c>
      <c r="K103" s="10">
        <v>31</v>
      </c>
      <c r="L103" s="10">
        <v>3</v>
      </c>
      <c r="M103" s="10">
        <v>9</v>
      </c>
      <c r="N103" s="10">
        <v>18</v>
      </c>
      <c r="O103" s="10">
        <v>6</v>
      </c>
      <c r="P103" s="10">
        <v>72</v>
      </c>
      <c r="Q103" s="10">
        <v>6</v>
      </c>
      <c r="R103" s="10">
        <v>5</v>
      </c>
      <c r="S103" s="10">
        <v>3</v>
      </c>
      <c r="T103" s="10">
        <v>27</v>
      </c>
      <c r="U103" s="10">
        <v>0</v>
      </c>
      <c r="V103" s="10">
        <v>23</v>
      </c>
      <c r="W103" s="10">
        <v>346</v>
      </c>
    </row>
    <row r="104" spans="1:23" x14ac:dyDescent="0.3">
      <c r="A104" s="10">
        <v>103</v>
      </c>
      <c r="B104" s="330">
        <v>66</v>
      </c>
      <c r="C104" s="10" t="s">
        <v>1666</v>
      </c>
      <c r="D104" s="10">
        <v>589</v>
      </c>
      <c r="E104" s="10" t="s">
        <v>20</v>
      </c>
      <c r="F104" s="10">
        <v>655</v>
      </c>
      <c r="G104" s="10">
        <v>49</v>
      </c>
      <c r="H104" s="10">
        <v>81</v>
      </c>
      <c r="I104" s="10">
        <v>18</v>
      </c>
      <c r="J104" s="10">
        <v>6</v>
      </c>
      <c r="K104" s="10">
        <v>39</v>
      </c>
      <c r="L104" s="10">
        <v>4</v>
      </c>
      <c r="M104" s="10">
        <v>7</v>
      </c>
      <c r="N104" s="10">
        <v>12</v>
      </c>
      <c r="O104" s="10">
        <v>11</v>
      </c>
      <c r="P104" s="10">
        <v>96</v>
      </c>
      <c r="Q104" s="10">
        <v>11</v>
      </c>
      <c r="R104" s="10">
        <v>1</v>
      </c>
      <c r="S104" s="10">
        <v>1</v>
      </c>
      <c r="T104" s="10">
        <v>16</v>
      </c>
      <c r="U104" s="10">
        <v>1</v>
      </c>
      <c r="V104" s="10">
        <v>21</v>
      </c>
      <c r="W104" s="10">
        <v>374</v>
      </c>
    </row>
    <row r="105" spans="1:23" x14ac:dyDescent="0.3">
      <c r="A105" s="10">
        <v>104</v>
      </c>
      <c r="B105" s="330">
        <v>66</v>
      </c>
      <c r="C105" s="10" t="s">
        <v>1666</v>
      </c>
      <c r="D105" s="10">
        <v>590</v>
      </c>
      <c r="E105" s="10" t="s">
        <v>19</v>
      </c>
      <c r="F105" s="10">
        <v>678</v>
      </c>
      <c r="G105" s="10">
        <v>35</v>
      </c>
      <c r="H105" s="10">
        <v>35</v>
      </c>
      <c r="I105" s="10">
        <v>31</v>
      </c>
      <c r="J105" s="10">
        <v>4</v>
      </c>
      <c r="K105" s="10">
        <v>31</v>
      </c>
      <c r="L105" s="10">
        <v>2</v>
      </c>
      <c r="M105" s="10">
        <v>6</v>
      </c>
      <c r="N105" s="10">
        <v>9</v>
      </c>
      <c r="O105" s="10">
        <v>2</v>
      </c>
      <c r="P105" s="10">
        <v>58</v>
      </c>
      <c r="Q105" s="10">
        <v>5</v>
      </c>
      <c r="R105" s="10">
        <v>5</v>
      </c>
      <c r="S105" s="10">
        <v>2</v>
      </c>
      <c r="T105" s="10">
        <v>8</v>
      </c>
      <c r="U105" s="10">
        <v>0</v>
      </c>
      <c r="V105" s="10">
        <v>14</v>
      </c>
      <c r="W105" s="10">
        <v>247</v>
      </c>
    </row>
    <row r="106" spans="1:23" x14ac:dyDescent="0.3">
      <c r="A106" s="10">
        <v>105</v>
      </c>
      <c r="B106" s="330">
        <v>66</v>
      </c>
      <c r="C106" s="10" t="s">
        <v>1666</v>
      </c>
      <c r="D106" s="10">
        <v>590</v>
      </c>
      <c r="E106" s="10" t="s">
        <v>20</v>
      </c>
      <c r="F106" s="10">
        <v>677</v>
      </c>
      <c r="G106" s="10">
        <v>27</v>
      </c>
      <c r="H106" s="10">
        <v>50</v>
      </c>
      <c r="I106" s="10">
        <v>18</v>
      </c>
      <c r="J106" s="10">
        <v>7</v>
      </c>
      <c r="K106" s="10">
        <v>24</v>
      </c>
      <c r="L106" s="10">
        <v>2</v>
      </c>
      <c r="M106" s="10">
        <v>8</v>
      </c>
      <c r="N106" s="10">
        <v>4</v>
      </c>
      <c r="O106" s="10">
        <v>6</v>
      </c>
      <c r="P106" s="10">
        <v>73</v>
      </c>
      <c r="Q106" s="10">
        <v>3</v>
      </c>
      <c r="R106" s="10">
        <v>1</v>
      </c>
      <c r="S106" s="10">
        <v>1</v>
      </c>
      <c r="T106" s="10">
        <v>16</v>
      </c>
      <c r="U106" s="10">
        <v>0</v>
      </c>
      <c r="V106" s="10">
        <v>14</v>
      </c>
      <c r="W106" s="10">
        <v>254</v>
      </c>
    </row>
    <row r="107" spans="1:23" x14ac:dyDescent="0.3">
      <c r="A107" s="10">
        <v>106</v>
      </c>
      <c r="B107" s="330">
        <v>66</v>
      </c>
      <c r="C107" s="10" t="s">
        <v>1666</v>
      </c>
      <c r="D107" s="10">
        <v>591</v>
      </c>
      <c r="E107" s="10" t="s">
        <v>19</v>
      </c>
      <c r="F107" s="10">
        <v>609</v>
      </c>
      <c r="G107" s="10">
        <v>30</v>
      </c>
      <c r="H107" s="10">
        <v>69</v>
      </c>
      <c r="I107" s="10">
        <v>18</v>
      </c>
      <c r="J107" s="10">
        <v>7</v>
      </c>
      <c r="K107" s="10">
        <v>34</v>
      </c>
      <c r="L107" s="10">
        <v>4</v>
      </c>
      <c r="M107" s="10">
        <v>9</v>
      </c>
      <c r="N107" s="10">
        <v>4</v>
      </c>
      <c r="O107" s="10">
        <v>3</v>
      </c>
      <c r="P107" s="10">
        <v>84</v>
      </c>
      <c r="Q107" s="10">
        <v>9</v>
      </c>
      <c r="R107" s="10">
        <v>6</v>
      </c>
      <c r="S107" s="10">
        <v>0</v>
      </c>
      <c r="T107" s="10">
        <v>19</v>
      </c>
      <c r="U107" s="10">
        <v>1</v>
      </c>
      <c r="V107" s="10">
        <v>16</v>
      </c>
      <c r="W107" s="10">
        <v>313</v>
      </c>
    </row>
    <row r="108" spans="1:23" x14ac:dyDescent="0.3">
      <c r="A108" s="10">
        <v>107</v>
      </c>
      <c r="B108" s="330">
        <v>66</v>
      </c>
      <c r="C108" s="10" t="s">
        <v>1666</v>
      </c>
      <c r="D108" s="10">
        <v>591</v>
      </c>
      <c r="E108" s="10" t="s">
        <v>20</v>
      </c>
      <c r="F108" s="10">
        <v>608</v>
      </c>
      <c r="G108" s="10">
        <v>25</v>
      </c>
      <c r="H108" s="10">
        <v>84</v>
      </c>
      <c r="I108" s="10">
        <v>17</v>
      </c>
      <c r="J108" s="10">
        <v>6</v>
      </c>
      <c r="K108" s="10">
        <v>20</v>
      </c>
      <c r="L108" s="10">
        <v>5</v>
      </c>
      <c r="M108" s="10">
        <v>10</v>
      </c>
      <c r="N108" s="10">
        <v>9</v>
      </c>
      <c r="O108" s="10">
        <v>3</v>
      </c>
      <c r="P108" s="10">
        <v>90</v>
      </c>
      <c r="Q108" s="10">
        <v>8</v>
      </c>
      <c r="R108" s="10">
        <v>0</v>
      </c>
      <c r="S108" s="10">
        <v>3</v>
      </c>
      <c r="T108" s="10">
        <v>18</v>
      </c>
      <c r="U108" s="10">
        <v>0</v>
      </c>
      <c r="V108" s="10">
        <v>14</v>
      </c>
      <c r="W108" s="10">
        <v>312</v>
      </c>
    </row>
    <row r="109" spans="1:23" x14ac:dyDescent="0.3">
      <c r="A109" s="10">
        <v>108</v>
      </c>
      <c r="B109" s="330">
        <v>66</v>
      </c>
      <c r="C109" s="10" t="s">
        <v>1666</v>
      </c>
      <c r="D109" s="10">
        <v>592</v>
      </c>
      <c r="E109" s="10" t="s">
        <v>19</v>
      </c>
      <c r="F109" s="10">
        <v>653</v>
      </c>
      <c r="G109" s="10">
        <v>51</v>
      </c>
      <c r="H109" s="10">
        <v>61</v>
      </c>
      <c r="I109" s="10">
        <v>21</v>
      </c>
      <c r="J109" s="10">
        <v>7</v>
      </c>
      <c r="K109" s="10">
        <v>28</v>
      </c>
      <c r="L109" s="10">
        <v>7</v>
      </c>
      <c r="M109" s="10">
        <v>8</v>
      </c>
      <c r="N109" s="10">
        <v>14</v>
      </c>
      <c r="O109" s="10">
        <v>4</v>
      </c>
      <c r="P109" s="10">
        <v>99</v>
      </c>
      <c r="Q109" s="10">
        <v>6</v>
      </c>
      <c r="R109" s="10">
        <v>5</v>
      </c>
      <c r="S109" s="10">
        <v>2</v>
      </c>
      <c r="T109" s="10">
        <v>19</v>
      </c>
      <c r="U109" s="10">
        <v>0</v>
      </c>
      <c r="V109" s="10">
        <v>17</v>
      </c>
      <c r="W109" s="10">
        <v>349</v>
      </c>
    </row>
    <row r="110" spans="1:23" x14ac:dyDescent="0.3">
      <c r="A110" s="10">
        <v>109</v>
      </c>
      <c r="B110" s="330">
        <v>66</v>
      </c>
      <c r="C110" s="10" t="s">
        <v>1666</v>
      </c>
      <c r="D110" s="10">
        <v>592</v>
      </c>
      <c r="E110" s="10" t="s">
        <v>20</v>
      </c>
      <c r="F110" s="10">
        <v>653</v>
      </c>
      <c r="G110" s="10">
        <v>30</v>
      </c>
      <c r="H110" s="10">
        <v>76</v>
      </c>
      <c r="I110" s="10">
        <v>22</v>
      </c>
      <c r="J110" s="10">
        <v>7</v>
      </c>
      <c r="K110" s="10">
        <v>33</v>
      </c>
      <c r="L110" s="10">
        <v>9</v>
      </c>
      <c r="M110" s="10">
        <v>6</v>
      </c>
      <c r="N110" s="10">
        <v>11</v>
      </c>
      <c r="O110" s="10">
        <v>6</v>
      </c>
      <c r="P110" s="10">
        <v>124</v>
      </c>
      <c r="Q110" s="10">
        <v>9</v>
      </c>
      <c r="R110" s="10">
        <v>0</v>
      </c>
      <c r="S110" s="10">
        <v>2</v>
      </c>
      <c r="T110" s="10">
        <v>23</v>
      </c>
      <c r="U110" s="10">
        <v>0</v>
      </c>
      <c r="V110" s="10">
        <v>11</v>
      </c>
      <c r="W110" s="10">
        <v>369</v>
      </c>
    </row>
    <row r="111" spans="1:23" x14ac:dyDescent="0.3">
      <c r="A111" s="10">
        <v>110</v>
      </c>
      <c r="B111" s="330">
        <v>66</v>
      </c>
      <c r="C111" s="10" t="s">
        <v>1666</v>
      </c>
      <c r="D111" s="10">
        <v>593</v>
      </c>
      <c r="E111" s="10" t="s">
        <v>19</v>
      </c>
      <c r="F111" s="10">
        <v>614</v>
      </c>
      <c r="G111" s="10">
        <v>19</v>
      </c>
      <c r="H111" s="10">
        <v>53</v>
      </c>
      <c r="I111" s="10">
        <v>16</v>
      </c>
      <c r="J111" s="10">
        <v>8</v>
      </c>
      <c r="K111" s="10">
        <v>31</v>
      </c>
      <c r="L111" s="10">
        <v>4</v>
      </c>
      <c r="M111" s="10">
        <v>5</v>
      </c>
      <c r="N111" s="10">
        <v>6</v>
      </c>
      <c r="O111" s="10">
        <v>16</v>
      </c>
      <c r="P111" s="10">
        <v>77</v>
      </c>
      <c r="Q111" s="10">
        <v>6</v>
      </c>
      <c r="R111" s="10">
        <v>7</v>
      </c>
      <c r="S111" s="10">
        <v>2</v>
      </c>
      <c r="T111" s="10">
        <v>10</v>
      </c>
      <c r="U111" s="10">
        <v>1</v>
      </c>
      <c r="V111" s="10">
        <v>20</v>
      </c>
      <c r="W111" s="10">
        <v>281</v>
      </c>
    </row>
    <row r="112" spans="1:23" x14ac:dyDescent="0.3">
      <c r="A112" s="10">
        <v>111</v>
      </c>
      <c r="B112" s="330">
        <v>66</v>
      </c>
      <c r="C112" s="10" t="s">
        <v>1666</v>
      </c>
      <c r="D112" s="10">
        <v>593</v>
      </c>
      <c r="E112" s="10" t="s">
        <v>20</v>
      </c>
      <c r="F112" s="10">
        <v>614</v>
      </c>
      <c r="G112" s="10">
        <v>16</v>
      </c>
      <c r="H112" s="10">
        <v>51</v>
      </c>
      <c r="I112" s="10">
        <v>24</v>
      </c>
      <c r="J112" s="10">
        <v>9</v>
      </c>
      <c r="K112" s="10">
        <v>26</v>
      </c>
      <c r="L112" s="10">
        <v>2</v>
      </c>
      <c r="M112" s="10">
        <v>8</v>
      </c>
      <c r="N112" s="10">
        <v>4</v>
      </c>
      <c r="O112" s="10">
        <v>4</v>
      </c>
      <c r="P112" s="10">
        <v>63</v>
      </c>
      <c r="Q112" s="10">
        <v>24</v>
      </c>
      <c r="R112" s="10">
        <v>2</v>
      </c>
      <c r="S112" s="10">
        <v>4</v>
      </c>
      <c r="T112" s="10">
        <v>10</v>
      </c>
      <c r="U112" s="10">
        <v>0</v>
      </c>
      <c r="V112" s="10">
        <v>14</v>
      </c>
      <c r="W112" s="10">
        <v>261</v>
      </c>
    </row>
    <row r="113" spans="1:23" x14ac:dyDescent="0.3">
      <c r="A113" s="10">
        <v>112</v>
      </c>
      <c r="B113" s="330">
        <v>66</v>
      </c>
      <c r="C113" s="10" t="s">
        <v>1666</v>
      </c>
      <c r="D113" s="10">
        <v>593</v>
      </c>
      <c r="E113" s="10" t="s">
        <v>22</v>
      </c>
      <c r="F113" s="10">
        <v>614</v>
      </c>
      <c r="G113" s="10">
        <v>24</v>
      </c>
      <c r="H113" s="10">
        <v>48</v>
      </c>
      <c r="I113" s="10">
        <v>24</v>
      </c>
      <c r="J113" s="10">
        <v>9</v>
      </c>
      <c r="K113" s="10">
        <v>26</v>
      </c>
      <c r="L113" s="10">
        <v>2</v>
      </c>
      <c r="M113" s="10">
        <v>4</v>
      </c>
      <c r="N113" s="10">
        <v>2</v>
      </c>
      <c r="O113" s="10">
        <v>4</v>
      </c>
      <c r="P113" s="10">
        <v>83</v>
      </c>
      <c r="Q113" s="10">
        <v>2</v>
      </c>
      <c r="R113" s="10">
        <v>3</v>
      </c>
      <c r="S113" s="10">
        <v>3</v>
      </c>
      <c r="T113" s="10">
        <v>10</v>
      </c>
      <c r="U113" s="10">
        <v>0</v>
      </c>
      <c r="V113" s="10">
        <v>9</v>
      </c>
      <c r="W113" s="10">
        <v>253</v>
      </c>
    </row>
    <row r="114" spans="1:23" x14ac:dyDescent="0.3">
      <c r="A114" s="10">
        <v>113</v>
      </c>
      <c r="B114" s="330">
        <v>66</v>
      </c>
      <c r="C114" s="10" t="s">
        <v>1666</v>
      </c>
      <c r="D114" s="10">
        <v>593</v>
      </c>
      <c r="E114" s="10" t="s">
        <v>24</v>
      </c>
      <c r="F114" s="10">
        <v>614</v>
      </c>
      <c r="G114" s="10">
        <v>19</v>
      </c>
      <c r="H114" s="10">
        <v>74</v>
      </c>
      <c r="I114" s="10">
        <v>24</v>
      </c>
      <c r="J114" s="10">
        <v>10</v>
      </c>
      <c r="K114" s="10">
        <v>32</v>
      </c>
      <c r="L114" s="10">
        <v>8</v>
      </c>
      <c r="M114" s="10">
        <v>14</v>
      </c>
      <c r="N114" s="10">
        <v>8</v>
      </c>
      <c r="O114" s="10">
        <v>3</v>
      </c>
      <c r="P114" s="10">
        <v>77</v>
      </c>
      <c r="Q114" s="10">
        <v>6</v>
      </c>
      <c r="R114" s="10">
        <v>2</v>
      </c>
      <c r="S114" s="10">
        <v>2</v>
      </c>
      <c r="T114" s="10">
        <v>10</v>
      </c>
      <c r="U114" s="10">
        <v>0</v>
      </c>
      <c r="V114" s="10">
        <v>12</v>
      </c>
      <c r="W114" s="10">
        <v>301</v>
      </c>
    </row>
    <row r="115" spans="1:23" x14ac:dyDescent="0.3">
      <c r="A115" s="10">
        <v>114</v>
      </c>
      <c r="B115" s="330">
        <v>66</v>
      </c>
      <c r="C115" s="10" t="s">
        <v>1666</v>
      </c>
      <c r="D115" s="10">
        <v>593</v>
      </c>
      <c r="E115" s="10" t="s">
        <v>25</v>
      </c>
      <c r="F115" s="10">
        <v>613</v>
      </c>
      <c r="G115" s="10">
        <v>19</v>
      </c>
      <c r="H115" s="10">
        <v>55</v>
      </c>
      <c r="I115" s="10">
        <v>31</v>
      </c>
      <c r="J115" s="10">
        <v>6</v>
      </c>
      <c r="K115" s="10">
        <v>35</v>
      </c>
      <c r="L115" s="10">
        <v>4</v>
      </c>
      <c r="M115" s="10">
        <v>8</v>
      </c>
      <c r="N115" s="10">
        <v>3</v>
      </c>
      <c r="O115" s="10">
        <v>0</v>
      </c>
      <c r="P115" s="10">
        <v>93</v>
      </c>
      <c r="Q115" s="10">
        <v>6</v>
      </c>
      <c r="R115" s="10">
        <v>2</v>
      </c>
      <c r="S115" s="10">
        <v>1</v>
      </c>
      <c r="T115" s="10">
        <v>10</v>
      </c>
      <c r="U115" s="10">
        <v>1</v>
      </c>
      <c r="V115" s="10">
        <v>9</v>
      </c>
      <c r="W115" s="10">
        <v>283</v>
      </c>
    </row>
    <row r="116" spans="1:23" x14ac:dyDescent="0.3">
      <c r="A116" s="10">
        <v>115</v>
      </c>
      <c r="B116" s="330">
        <v>66</v>
      </c>
      <c r="C116" s="10" t="s">
        <v>1666</v>
      </c>
      <c r="D116" s="10">
        <v>594</v>
      </c>
      <c r="E116" s="10" t="s">
        <v>19</v>
      </c>
      <c r="F116" s="10">
        <v>591</v>
      </c>
      <c r="G116" s="10">
        <v>26</v>
      </c>
      <c r="H116" s="10">
        <v>79</v>
      </c>
      <c r="I116" s="10">
        <v>28</v>
      </c>
      <c r="J116" s="10">
        <v>16</v>
      </c>
      <c r="K116" s="10">
        <v>31</v>
      </c>
      <c r="L116" s="10">
        <v>4</v>
      </c>
      <c r="M116" s="10">
        <v>10</v>
      </c>
      <c r="N116" s="10">
        <v>4</v>
      </c>
      <c r="O116" s="10">
        <v>2</v>
      </c>
      <c r="P116" s="10">
        <v>69</v>
      </c>
      <c r="Q116" s="10">
        <v>3</v>
      </c>
      <c r="R116" s="10">
        <v>2</v>
      </c>
      <c r="S116" s="10">
        <v>0</v>
      </c>
      <c r="T116" s="10">
        <v>4</v>
      </c>
      <c r="U116" s="10">
        <v>0</v>
      </c>
      <c r="V116" s="10">
        <v>8</v>
      </c>
      <c r="W116" s="10">
        <v>286</v>
      </c>
    </row>
    <row r="117" spans="1:23" x14ac:dyDescent="0.3">
      <c r="A117" s="10">
        <v>116</v>
      </c>
      <c r="B117" s="330">
        <v>66</v>
      </c>
      <c r="C117" s="10" t="s">
        <v>1666</v>
      </c>
      <c r="D117" s="10">
        <v>594</v>
      </c>
      <c r="E117" s="10" t="s">
        <v>20</v>
      </c>
      <c r="F117" s="10">
        <v>591</v>
      </c>
      <c r="G117" s="10">
        <v>41</v>
      </c>
      <c r="H117" s="10">
        <v>75</v>
      </c>
      <c r="I117" s="10">
        <v>34</v>
      </c>
      <c r="J117" s="10">
        <v>17</v>
      </c>
      <c r="K117" s="10">
        <v>25</v>
      </c>
      <c r="L117" s="10">
        <v>5</v>
      </c>
      <c r="M117" s="10">
        <v>5</v>
      </c>
      <c r="N117" s="10">
        <v>1</v>
      </c>
      <c r="O117" s="10">
        <v>3</v>
      </c>
      <c r="P117" s="10">
        <v>61</v>
      </c>
      <c r="Q117" s="10">
        <v>7</v>
      </c>
      <c r="R117" s="10">
        <v>4</v>
      </c>
      <c r="S117" s="10">
        <v>4</v>
      </c>
      <c r="T117" s="10">
        <v>8</v>
      </c>
      <c r="U117" s="10">
        <v>0</v>
      </c>
      <c r="V117" s="10">
        <v>16</v>
      </c>
      <c r="W117" s="10">
        <v>306</v>
      </c>
    </row>
    <row r="118" spans="1:23" x14ac:dyDescent="0.3">
      <c r="A118" s="10">
        <v>117</v>
      </c>
      <c r="B118" s="330">
        <v>66</v>
      </c>
      <c r="C118" s="10" t="s">
        <v>1666</v>
      </c>
      <c r="D118" s="10">
        <v>594</v>
      </c>
      <c r="E118" s="10" t="s">
        <v>22</v>
      </c>
      <c r="F118" s="10">
        <v>591</v>
      </c>
      <c r="G118" s="10">
        <v>27</v>
      </c>
      <c r="H118" s="10">
        <v>76</v>
      </c>
      <c r="I118" s="10">
        <v>23</v>
      </c>
      <c r="J118" s="10">
        <v>20</v>
      </c>
      <c r="K118" s="10">
        <v>26</v>
      </c>
      <c r="L118" s="10">
        <v>3</v>
      </c>
      <c r="M118" s="10">
        <v>10</v>
      </c>
      <c r="N118" s="10">
        <v>10</v>
      </c>
      <c r="O118" s="10">
        <v>3</v>
      </c>
      <c r="P118" s="10">
        <v>62</v>
      </c>
      <c r="Q118" s="10">
        <v>4</v>
      </c>
      <c r="R118" s="10">
        <v>5</v>
      </c>
      <c r="S118" s="10">
        <v>2</v>
      </c>
      <c r="T118" s="10">
        <v>12</v>
      </c>
      <c r="U118" s="10">
        <v>0</v>
      </c>
      <c r="V118" s="10">
        <v>19</v>
      </c>
      <c r="W118" s="10">
        <v>302</v>
      </c>
    </row>
    <row r="119" spans="1:23" x14ac:dyDescent="0.3">
      <c r="A119" s="10">
        <v>118</v>
      </c>
      <c r="B119" s="330">
        <v>66</v>
      </c>
      <c r="C119" s="10" t="s">
        <v>1666</v>
      </c>
      <c r="D119" s="10">
        <v>595</v>
      </c>
      <c r="E119" s="10" t="s">
        <v>19</v>
      </c>
      <c r="F119" s="10">
        <v>617</v>
      </c>
      <c r="G119" s="10">
        <v>28</v>
      </c>
      <c r="H119" s="10">
        <v>45</v>
      </c>
      <c r="I119" s="10">
        <v>41</v>
      </c>
      <c r="J119" s="10">
        <v>4</v>
      </c>
      <c r="K119" s="10">
        <v>40</v>
      </c>
      <c r="L119" s="10">
        <v>4</v>
      </c>
      <c r="M119" s="10">
        <v>5</v>
      </c>
      <c r="N119" s="10">
        <v>11</v>
      </c>
      <c r="O119" s="10">
        <v>1</v>
      </c>
      <c r="P119" s="10">
        <v>61</v>
      </c>
      <c r="Q119" s="10">
        <v>10</v>
      </c>
      <c r="R119" s="10">
        <v>4</v>
      </c>
      <c r="S119" s="10">
        <v>2</v>
      </c>
      <c r="T119" s="10">
        <v>14</v>
      </c>
      <c r="U119" s="10">
        <v>0</v>
      </c>
      <c r="V119" s="10">
        <v>15</v>
      </c>
      <c r="W119" s="10">
        <v>285</v>
      </c>
    </row>
    <row r="120" spans="1:23" x14ac:dyDescent="0.3">
      <c r="A120" s="10">
        <v>119</v>
      </c>
      <c r="B120" s="330">
        <v>66</v>
      </c>
      <c r="C120" s="10" t="s">
        <v>1666</v>
      </c>
      <c r="D120" s="10">
        <v>595</v>
      </c>
      <c r="E120" s="10" t="s">
        <v>20</v>
      </c>
      <c r="F120" s="10">
        <v>617</v>
      </c>
      <c r="G120" s="10">
        <v>18</v>
      </c>
      <c r="H120" s="10">
        <v>48</v>
      </c>
      <c r="I120" s="10">
        <v>36</v>
      </c>
      <c r="J120" s="10">
        <v>6</v>
      </c>
      <c r="K120" s="10">
        <v>28</v>
      </c>
      <c r="L120" s="10">
        <v>3</v>
      </c>
      <c r="M120" s="10">
        <v>9</v>
      </c>
      <c r="N120" s="10">
        <v>12</v>
      </c>
      <c r="O120" s="10">
        <v>7</v>
      </c>
      <c r="P120" s="10">
        <v>72</v>
      </c>
      <c r="Q120" s="10">
        <v>11</v>
      </c>
      <c r="R120" s="10">
        <v>3</v>
      </c>
      <c r="S120" s="10">
        <v>2</v>
      </c>
      <c r="T120" s="10">
        <v>9</v>
      </c>
      <c r="U120" s="10">
        <v>0</v>
      </c>
      <c r="V120" s="10">
        <v>17</v>
      </c>
      <c r="W120" s="10">
        <v>281</v>
      </c>
    </row>
    <row r="121" spans="1:23" x14ac:dyDescent="0.3">
      <c r="A121" s="10">
        <v>120</v>
      </c>
      <c r="B121" s="330">
        <v>66</v>
      </c>
      <c r="C121" s="10" t="s">
        <v>1666</v>
      </c>
      <c r="D121" s="10">
        <v>596</v>
      </c>
      <c r="E121" s="10" t="s">
        <v>19</v>
      </c>
      <c r="F121" s="10">
        <v>601</v>
      </c>
      <c r="G121" s="10">
        <v>27</v>
      </c>
      <c r="H121" s="10">
        <v>60</v>
      </c>
      <c r="I121" s="10">
        <v>29</v>
      </c>
      <c r="J121" s="10">
        <v>6</v>
      </c>
      <c r="K121" s="10">
        <v>22</v>
      </c>
      <c r="L121" s="10">
        <v>6</v>
      </c>
      <c r="M121" s="10">
        <v>6</v>
      </c>
      <c r="N121" s="10">
        <v>13</v>
      </c>
      <c r="O121" s="10">
        <v>3</v>
      </c>
      <c r="P121" s="10">
        <v>73</v>
      </c>
      <c r="Q121" s="10">
        <v>6</v>
      </c>
      <c r="R121" s="10">
        <v>5</v>
      </c>
      <c r="S121" s="10">
        <v>1</v>
      </c>
      <c r="T121" s="10">
        <v>11</v>
      </c>
      <c r="U121" s="10">
        <v>1</v>
      </c>
      <c r="V121" s="10">
        <v>12</v>
      </c>
      <c r="W121" s="10">
        <v>281</v>
      </c>
    </row>
    <row r="122" spans="1:23" x14ac:dyDescent="0.3">
      <c r="A122" s="10">
        <v>121</v>
      </c>
      <c r="B122" s="330">
        <v>66</v>
      </c>
      <c r="C122" s="10" t="s">
        <v>1666</v>
      </c>
      <c r="D122" s="10">
        <v>596</v>
      </c>
      <c r="E122" s="10" t="s">
        <v>20</v>
      </c>
      <c r="F122" s="10">
        <v>601</v>
      </c>
      <c r="G122" s="10">
        <v>24</v>
      </c>
      <c r="H122" s="10">
        <v>49</v>
      </c>
      <c r="I122" s="10">
        <v>28</v>
      </c>
      <c r="J122" s="10">
        <v>4</v>
      </c>
      <c r="K122" s="10">
        <v>29</v>
      </c>
      <c r="L122" s="10">
        <v>2</v>
      </c>
      <c r="M122" s="10">
        <v>4</v>
      </c>
      <c r="N122" s="10">
        <v>10</v>
      </c>
      <c r="O122" s="10">
        <v>1</v>
      </c>
      <c r="P122" s="10">
        <v>77</v>
      </c>
      <c r="Q122" s="10">
        <v>3</v>
      </c>
      <c r="R122" s="10">
        <v>3</v>
      </c>
      <c r="S122" s="10">
        <v>4</v>
      </c>
      <c r="T122" s="10">
        <v>6</v>
      </c>
      <c r="U122" s="10">
        <v>0</v>
      </c>
      <c r="V122" s="10">
        <v>7</v>
      </c>
      <c r="W122" s="10">
        <v>251</v>
      </c>
    </row>
    <row r="123" spans="1:23" x14ac:dyDescent="0.3">
      <c r="A123" s="10">
        <v>122</v>
      </c>
      <c r="B123" s="330">
        <v>66</v>
      </c>
      <c r="C123" s="10" t="s">
        <v>1666</v>
      </c>
      <c r="D123" s="10">
        <v>596</v>
      </c>
      <c r="E123" s="10" t="s">
        <v>22</v>
      </c>
      <c r="F123" s="10">
        <v>601</v>
      </c>
      <c r="G123" s="10">
        <v>32</v>
      </c>
      <c r="H123" s="10">
        <v>55</v>
      </c>
      <c r="I123" s="10">
        <v>30</v>
      </c>
      <c r="J123" s="10">
        <v>10</v>
      </c>
      <c r="K123" s="10">
        <v>23</v>
      </c>
      <c r="L123" s="10">
        <v>6</v>
      </c>
      <c r="M123" s="10">
        <v>9</v>
      </c>
      <c r="N123" s="10">
        <v>9</v>
      </c>
      <c r="O123" s="10">
        <v>4</v>
      </c>
      <c r="P123" s="10">
        <v>70</v>
      </c>
      <c r="Q123" s="10">
        <v>10</v>
      </c>
      <c r="R123" s="10">
        <v>4</v>
      </c>
      <c r="S123" s="10">
        <v>1</v>
      </c>
      <c r="T123" s="10">
        <v>6</v>
      </c>
      <c r="U123" s="10">
        <v>0</v>
      </c>
      <c r="V123" s="10">
        <v>14</v>
      </c>
      <c r="W123" s="10">
        <v>283</v>
      </c>
    </row>
    <row r="124" spans="1:23" x14ac:dyDescent="0.3">
      <c r="A124" s="10">
        <v>123</v>
      </c>
      <c r="B124" s="330">
        <v>66</v>
      </c>
      <c r="C124" s="10" t="s">
        <v>1666</v>
      </c>
      <c r="D124" s="10">
        <v>597</v>
      </c>
      <c r="E124" s="10" t="s">
        <v>19</v>
      </c>
      <c r="F124" s="10">
        <v>735</v>
      </c>
      <c r="G124" s="10">
        <v>26</v>
      </c>
      <c r="H124" s="10">
        <v>86</v>
      </c>
      <c r="I124" s="10">
        <v>22</v>
      </c>
      <c r="J124" s="10">
        <v>11</v>
      </c>
      <c r="K124" s="10">
        <v>45</v>
      </c>
      <c r="L124" s="10">
        <v>5</v>
      </c>
      <c r="M124" s="10">
        <v>8</v>
      </c>
      <c r="N124" s="10">
        <v>14</v>
      </c>
      <c r="O124" s="10">
        <v>2</v>
      </c>
      <c r="P124" s="10">
        <v>109</v>
      </c>
      <c r="Q124" s="10">
        <v>8</v>
      </c>
      <c r="R124" s="10">
        <v>2</v>
      </c>
      <c r="S124" s="10">
        <v>3</v>
      </c>
      <c r="T124" s="10">
        <v>17</v>
      </c>
      <c r="U124" s="10">
        <v>0</v>
      </c>
      <c r="V124" s="10">
        <v>4</v>
      </c>
      <c r="W124" s="10">
        <v>362</v>
      </c>
    </row>
    <row r="125" spans="1:23" x14ac:dyDescent="0.3">
      <c r="A125" s="10">
        <v>124</v>
      </c>
      <c r="B125" s="330">
        <v>66</v>
      </c>
      <c r="C125" s="10" t="s">
        <v>1666</v>
      </c>
      <c r="D125" s="10">
        <v>597</v>
      </c>
      <c r="E125" s="10" t="s">
        <v>20</v>
      </c>
      <c r="F125" s="10">
        <v>734</v>
      </c>
      <c r="G125" s="10">
        <v>26</v>
      </c>
      <c r="H125" s="10">
        <v>87</v>
      </c>
      <c r="I125" s="10">
        <v>24</v>
      </c>
      <c r="J125" s="10">
        <v>13</v>
      </c>
      <c r="K125" s="10">
        <v>42</v>
      </c>
      <c r="L125" s="10">
        <v>10</v>
      </c>
      <c r="M125" s="10">
        <v>12</v>
      </c>
      <c r="N125" s="10">
        <v>15</v>
      </c>
      <c r="O125" s="10">
        <v>8</v>
      </c>
      <c r="P125" s="10">
        <v>79</v>
      </c>
      <c r="Q125" s="10">
        <v>14</v>
      </c>
      <c r="R125" s="10">
        <v>1</v>
      </c>
      <c r="S125" s="10">
        <v>3</v>
      </c>
      <c r="T125" s="10">
        <v>10</v>
      </c>
      <c r="U125" s="10">
        <v>0</v>
      </c>
      <c r="V125" s="10">
        <v>14</v>
      </c>
      <c r="W125" s="10">
        <v>358</v>
      </c>
    </row>
    <row r="126" spans="1:23" x14ac:dyDescent="0.3">
      <c r="A126" s="10">
        <v>125</v>
      </c>
      <c r="B126" s="330">
        <v>66</v>
      </c>
      <c r="C126" s="10" t="s">
        <v>1666</v>
      </c>
      <c r="D126" s="10">
        <v>598</v>
      </c>
      <c r="E126" s="10" t="s">
        <v>19</v>
      </c>
      <c r="F126" s="10">
        <v>723</v>
      </c>
      <c r="G126" s="10">
        <v>48</v>
      </c>
      <c r="H126" s="10">
        <v>83</v>
      </c>
      <c r="I126" s="10">
        <v>42</v>
      </c>
      <c r="J126" s="10">
        <v>9</v>
      </c>
      <c r="K126" s="10">
        <v>36</v>
      </c>
      <c r="L126" s="10">
        <v>16</v>
      </c>
      <c r="M126" s="10">
        <v>9</v>
      </c>
      <c r="N126" s="10">
        <v>13</v>
      </c>
      <c r="O126" s="10">
        <v>4</v>
      </c>
      <c r="P126" s="10">
        <v>87</v>
      </c>
      <c r="Q126" s="10">
        <v>10</v>
      </c>
      <c r="R126" s="10">
        <v>1</v>
      </c>
      <c r="S126" s="10">
        <v>2</v>
      </c>
      <c r="T126" s="10">
        <v>33</v>
      </c>
      <c r="U126" s="10">
        <v>0</v>
      </c>
      <c r="V126" s="10">
        <v>26</v>
      </c>
      <c r="W126" s="10">
        <v>419</v>
      </c>
    </row>
    <row r="127" spans="1:23" x14ac:dyDescent="0.3">
      <c r="A127" s="10">
        <v>126</v>
      </c>
      <c r="B127" s="330">
        <v>66</v>
      </c>
      <c r="C127" s="10" t="s">
        <v>1666</v>
      </c>
      <c r="D127" s="10">
        <v>599</v>
      </c>
      <c r="E127" s="10" t="s">
        <v>19</v>
      </c>
      <c r="F127" s="10">
        <v>400</v>
      </c>
      <c r="G127" s="10">
        <v>38</v>
      </c>
      <c r="H127" s="10">
        <v>70</v>
      </c>
      <c r="I127" s="10">
        <v>13</v>
      </c>
      <c r="J127" s="10">
        <v>5</v>
      </c>
      <c r="K127" s="10">
        <v>13</v>
      </c>
      <c r="L127" s="10">
        <v>5</v>
      </c>
      <c r="M127" s="10">
        <v>10</v>
      </c>
      <c r="N127" s="10">
        <v>5</v>
      </c>
      <c r="O127" s="10">
        <v>5</v>
      </c>
      <c r="P127" s="10">
        <v>34</v>
      </c>
      <c r="Q127" s="10">
        <v>6</v>
      </c>
      <c r="R127" s="10">
        <v>2</v>
      </c>
      <c r="S127" s="10">
        <v>2</v>
      </c>
      <c r="T127" s="10">
        <v>19</v>
      </c>
      <c r="U127" s="10">
        <v>1</v>
      </c>
      <c r="V127" s="10">
        <v>8</v>
      </c>
      <c r="W127" s="10">
        <v>236</v>
      </c>
    </row>
    <row r="128" spans="1:23" x14ac:dyDescent="0.3">
      <c r="A128" s="10">
        <v>127</v>
      </c>
      <c r="B128" s="330">
        <v>66</v>
      </c>
      <c r="C128" s="10" t="s">
        <v>1666</v>
      </c>
      <c r="D128" s="10">
        <v>599</v>
      </c>
      <c r="E128" s="10" t="s">
        <v>20</v>
      </c>
      <c r="F128" s="10">
        <v>400</v>
      </c>
      <c r="G128" s="10">
        <v>24</v>
      </c>
      <c r="H128" s="10">
        <v>50</v>
      </c>
      <c r="I128" s="10">
        <v>14</v>
      </c>
      <c r="J128" s="10">
        <v>5</v>
      </c>
      <c r="K128" s="10">
        <v>14</v>
      </c>
      <c r="L128" s="10">
        <v>5</v>
      </c>
      <c r="M128" s="10">
        <v>5</v>
      </c>
      <c r="N128" s="10">
        <v>9</v>
      </c>
      <c r="O128" s="10">
        <v>3</v>
      </c>
      <c r="P128" s="10">
        <v>67</v>
      </c>
      <c r="Q128" s="10">
        <v>2</v>
      </c>
      <c r="R128" s="10">
        <v>1</v>
      </c>
      <c r="S128" s="10">
        <v>0</v>
      </c>
      <c r="T128" s="10">
        <v>16</v>
      </c>
      <c r="U128" s="10">
        <v>0</v>
      </c>
      <c r="V128" s="10">
        <v>6</v>
      </c>
      <c r="W128" s="10">
        <v>221</v>
      </c>
    </row>
    <row r="129" spans="1:23" x14ac:dyDescent="0.3">
      <c r="A129" s="10">
        <v>128</v>
      </c>
      <c r="B129" s="330">
        <v>66</v>
      </c>
      <c r="C129" s="10" t="s">
        <v>1666</v>
      </c>
      <c r="D129" s="10">
        <v>600</v>
      </c>
      <c r="E129" s="10" t="s">
        <v>19</v>
      </c>
      <c r="F129" s="10">
        <v>504</v>
      </c>
      <c r="G129" s="10">
        <v>39</v>
      </c>
      <c r="H129" s="10">
        <v>59</v>
      </c>
      <c r="I129" s="10">
        <v>13</v>
      </c>
      <c r="J129" s="10">
        <v>5</v>
      </c>
      <c r="K129" s="10">
        <v>34</v>
      </c>
      <c r="L129" s="10">
        <v>5</v>
      </c>
      <c r="M129" s="10">
        <v>9</v>
      </c>
      <c r="N129" s="10">
        <v>5</v>
      </c>
      <c r="O129" s="10">
        <v>3</v>
      </c>
      <c r="P129" s="10">
        <v>65</v>
      </c>
      <c r="Q129" s="10">
        <v>9</v>
      </c>
      <c r="R129" s="10">
        <v>1</v>
      </c>
      <c r="S129" s="10">
        <v>2</v>
      </c>
      <c r="T129" s="10">
        <v>19</v>
      </c>
      <c r="U129" s="10">
        <v>3</v>
      </c>
      <c r="V129" s="10">
        <v>13</v>
      </c>
      <c r="W129" s="10">
        <v>284</v>
      </c>
    </row>
    <row r="130" spans="1:23" x14ac:dyDescent="0.3">
      <c r="A130" s="10">
        <v>129</v>
      </c>
      <c r="B130" s="330">
        <v>66</v>
      </c>
      <c r="C130" s="10" t="s">
        <v>1666</v>
      </c>
      <c r="D130" s="10">
        <v>600</v>
      </c>
      <c r="E130" s="10" t="s">
        <v>20</v>
      </c>
      <c r="F130" s="10">
        <v>504</v>
      </c>
      <c r="G130" s="10">
        <v>46</v>
      </c>
      <c r="H130" s="10">
        <v>60</v>
      </c>
      <c r="I130" s="10">
        <v>23</v>
      </c>
      <c r="J130" s="10">
        <v>7</v>
      </c>
      <c r="K130" s="10">
        <v>22</v>
      </c>
      <c r="L130" s="10">
        <v>5</v>
      </c>
      <c r="M130" s="10">
        <v>6</v>
      </c>
      <c r="N130" s="10">
        <v>8</v>
      </c>
      <c r="O130" s="10">
        <v>3</v>
      </c>
      <c r="P130" s="10">
        <v>73</v>
      </c>
      <c r="Q130" s="10">
        <v>6</v>
      </c>
      <c r="R130" s="10">
        <v>1</v>
      </c>
      <c r="S130" s="10">
        <v>0</v>
      </c>
      <c r="T130" s="10">
        <v>6</v>
      </c>
      <c r="U130" s="10">
        <v>0</v>
      </c>
      <c r="V130" s="10">
        <v>10</v>
      </c>
      <c r="W130" s="10">
        <v>276</v>
      </c>
    </row>
    <row r="131" spans="1:23" x14ac:dyDescent="0.3">
      <c r="A131" s="10">
        <v>130</v>
      </c>
      <c r="B131" s="330">
        <v>66</v>
      </c>
      <c r="C131" s="10" t="s">
        <v>1666</v>
      </c>
      <c r="D131" s="10">
        <v>600</v>
      </c>
      <c r="E131" s="10" t="s">
        <v>22</v>
      </c>
      <c r="F131" s="10">
        <v>503</v>
      </c>
      <c r="G131" s="10">
        <v>36</v>
      </c>
      <c r="H131" s="10">
        <v>35</v>
      </c>
      <c r="I131" s="10">
        <v>25</v>
      </c>
      <c r="J131" s="10">
        <v>6</v>
      </c>
      <c r="K131" s="10">
        <v>18</v>
      </c>
      <c r="L131" s="10">
        <v>9</v>
      </c>
      <c r="M131" s="10">
        <v>9</v>
      </c>
      <c r="N131" s="10">
        <v>8</v>
      </c>
      <c r="O131" s="10">
        <v>8</v>
      </c>
      <c r="P131" s="10">
        <v>79</v>
      </c>
      <c r="Q131" s="10">
        <v>8</v>
      </c>
      <c r="R131" s="10">
        <v>4</v>
      </c>
      <c r="S131" s="10">
        <v>1</v>
      </c>
      <c r="T131" s="10">
        <v>13</v>
      </c>
      <c r="U131" s="10">
        <v>0</v>
      </c>
      <c r="V131" s="10">
        <v>13</v>
      </c>
      <c r="W131" s="10">
        <v>272</v>
      </c>
    </row>
    <row r="132" spans="1:23" x14ac:dyDescent="0.3">
      <c r="A132" s="10">
        <v>131</v>
      </c>
      <c r="B132" s="330">
        <v>66</v>
      </c>
      <c r="C132" s="10" t="s">
        <v>1666</v>
      </c>
      <c r="D132" s="10">
        <v>601</v>
      </c>
      <c r="E132" s="10" t="s">
        <v>19</v>
      </c>
      <c r="F132" s="10">
        <v>576</v>
      </c>
      <c r="G132" s="10">
        <v>43</v>
      </c>
      <c r="H132" s="10">
        <v>72</v>
      </c>
      <c r="I132" s="10">
        <v>23</v>
      </c>
      <c r="J132" s="10">
        <v>12</v>
      </c>
      <c r="K132" s="10">
        <v>29</v>
      </c>
      <c r="L132" s="10">
        <v>8</v>
      </c>
      <c r="M132" s="10">
        <v>12</v>
      </c>
      <c r="N132" s="10">
        <v>4</v>
      </c>
      <c r="O132" s="10">
        <v>2</v>
      </c>
      <c r="P132" s="10">
        <v>70</v>
      </c>
      <c r="Q132" s="10">
        <v>5</v>
      </c>
      <c r="R132" s="10">
        <v>3</v>
      </c>
      <c r="S132" s="10">
        <v>2</v>
      </c>
      <c r="T132" s="10">
        <v>11</v>
      </c>
      <c r="U132" s="10">
        <v>0</v>
      </c>
      <c r="V132" s="10">
        <v>12</v>
      </c>
      <c r="W132" s="10">
        <v>308</v>
      </c>
    </row>
    <row r="133" spans="1:23" x14ac:dyDescent="0.3">
      <c r="A133" s="10">
        <v>132</v>
      </c>
      <c r="B133" s="330">
        <v>66</v>
      </c>
      <c r="C133" s="10" t="s">
        <v>1666</v>
      </c>
      <c r="D133" s="10">
        <v>601</v>
      </c>
      <c r="E133" s="10" t="s">
        <v>20</v>
      </c>
      <c r="F133" s="10">
        <v>576</v>
      </c>
      <c r="G133" s="10">
        <v>32</v>
      </c>
      <c r="H133" s="10">
        <v>77</v>
      </c>
      <c r="I133" s="10">
        <v>23</v>
      </c>
      <c r="J133" s="10">
        <v>10</v>
      </c>
      <c r="K133" s="10">
        <v>37</v>
      </c>
      <c r="L133" s="10">
        <v>11</v>
      </c>
      <c r="M133" s="10">
        <v>9</v>
      </c>
      <c r="N133" s="10">
        <v>11</v>
      </c>
      <c r="O133" s="10">
        <v>2</v>
      </c>
      <c r="P133" s="10">
        <v>86</v>
      </c>
      <c r="Q133" s="10">
        <v>7</v>
      </c>
      <c r="R133" s="10">
        <v>3</v>
      </c>
      <c r="S133" s="10">
        <v>4</v>
      </c>
      <c r="T133" s="10">
        <v>11</v>
      </c>
      <c r="U133" s="10">
        <v>1</v>
      </c>
      <c r="V133" s="10">
        <v>10</v>
      </c>
      <c r="W133" s="10">
        <v>334</v>
      </c>
    </row>
    <row r="134" spans="1:23" x14ac:dyDescent="0.3">
      <c r="A134" s="10">
        <v>133</v>
      </c>
      <c r="B134" s="330">
        <v>66</v>
      </c>
      <c r="C134" s="10" t="s">
        <v>1666</v>
      </c>
      <c r="D134" s="10">
        <v>602</v>
      </c>
      <c r="E134" s="10" t="s">
        <v>19</v>
      </c>
      <c r="F134" s="10">
        <v>704</v>
      </c>
      <c r="G134" s="10">
        <v>39</v>
      </c>
      <c r="H134" s="10">
        <v>55</v>
      </c>
      <c r="I134" s="10">
        <v>27</v>
      </c>
      <c r="J134" s="10">
        <v>12</v>
      </c>
      <c r="K134" s="10">
        <v>33</v>
      </c>
      <c r="L134" s="10">
        <v>9</v>
      </c>
      <c r="M134" s="10">
        <v>10</v>
      </c>
      <c r="N134" s="10">
        <v>10</v>
      </c>
      <c r="O134" s="10">
        <v>3</v>
      </c>
      <c r="P134" s="10">
        <v>120</v>
      </c>
      <c r="Q134" s="10">
        <v>8</v>
      </c>
      <c r="R134" s="10">
        <v>3</v>
      </c>
      <c r="S134" s="10">
        <v>1</v>
      </c>
      <c r="T134" s="10">
        <v>19</v>
      </c>
      <c r="U134" s="10">
        <v>0</v>
      </c>
      <c r="V134" s="10">
        <v>12</v>
      </c>
      <c r="W134" s="10">
        <v>361</v>
      </c>
    </row>
    <row r="135" spans="1:23" x14ac:dyDescent="0.3">
      <c r="A135" s="10">
        <v>134</v>
      </c>
      <c r="B135" s="330">
        <v>66</v>
      </c>
      <c r="C135" s="10" t="s">
        <v>1666</v>
      </c>
      <c r="D135" s="10">
        <v>602</v>
      </c>
      <c r="E135" s="10" t="s">
        <v>20</v>
      </c>
      <c r="F135" s="10">
        <v>703</v>
      </c>
      <c r="G135" s="10">
        <v>41</v>
      </c>
      <c r="H135" s="10">
        <v>76</v>
      </c>
      <c r="I135" s="10">
        <v>30</v>
      </c>
      <c r="J135" s="10">
        <v>8</v>
      </c>
      <c r="K135" s="10">
        <v>39</v>
      </c>
      <c r="L135" s="10">
        <v>9</v>
      </c>
      <c r="M135" s="10">
        <v>9</v>
      </c>
      <c r="N135" s="10">
        <v>12</v>
      </c>
      <c r="O135" s="10">
        <v>4</v>
      </c>
      <c r="P135" s="10">
        <v>103</v>
      </c>
      <c r="Q135" s="10">
        <v>9</v>
      </c>
      <c r="R135" s="10">
        <v>1</v>
      </c>
      <c r="S135" s="10">
        <v>1</v>
      </c>
      <c r="T135" s="10">
        <v>24</v>
      </c>
      <c r="U135" s="10">
        <v>0</v>
      </c>
      <c r="V135" s="10">
        <v>16</v>
      </c>
      <c r="W135" s="10">
        <v>382</v>
      </c>
    </row>
    <row r="136" spans="1:23" x14ac:dyDescent="0.3">
      <c r="A136" s="10">
        <v>135</v>
      </c>
      <c r="B136" s="330">
        <v>66</v>
      </c>
      <c r="C136" s="10" t="s">
        <v>1666</v>
      </c>
      <c r="D136" s="10">
        <v>603</v>
      </c>
      <c r="E136" s="10" t="s">
        <v>19</v>
      </c>
      <c r="F136" s="10">
        <v>711</v>
      </c>
      <c r="G136" s="10">
        <v>57</v>
      </c>
      <c r="H136" s="10">
        <v>115</v>
      </c>
      <c r="I136" s="10">
        <v>27</v>
      </c>
      <c r="J136" s="10">
        <v>9</v>
      </c>
      <c r="K136" s="10">
        <v>18</v>
      </c>
      <c r="L136" s="10">
        <v>8</v>
      </c>
      <c r="M136" s="10">
        <v>7</v>
      </c>
      <c r="N136" s="10">
        <v>30</v>
      </c>
      <c r="O136" s="10">
        <v>10</v>
      </c>
      <c r="P136" s="10">
        <v>77</v>
      </c>
      <c r="Q136" s="10">
        <v>8</v>
      </c>
      <c r="R136" s="10">
        <v>1</v>
      </c>
      <c r="S136" s="10">
        <v>5</v>
      </c>
      <c r="T136" s="10">
        <v>40</v>
      </c>
      <c r="U136" s="10">
        <v>1</v>
      </c>
      <c r="V136" s="10">
        <v>29</v>
      </c>
      <c r="W136" s="10">
        <v>442</v>
      </c>
    </row>
    <row r="137" spans="1:23" x14ac:dyDescent="0.3">
      <c r="A137" s="10">
        <v>136</v>
      </c>
      <c r="B137" s="330">
        <v>66</v>
      </c>
      <c r="C137" s="10" t="s">
        <v>1666</v>
      </c>
      <c r="D137" s="10">
        <v>604</v>
      </c>
      <c r="E137" s="10" t="s">
        <v>19</v>
      </c>
      <c r="F137" s="10">
        <v>563</v>
      </c>
      <c r="G137" s="10">
        <v>48</v>
      </c>
      <c r="H137" s="10">
        <v>78</v>
      </c>
      <c r="I137" s="10">
        <v>16</v>
      </c>
      <c r="J137" s="10">
        <v>7</v>
      </c>
      <c r="K137" s="10">
        <v>26</v>
      </c>
      <c r="L137" s="10">
        <v>6</v>
      </c>
      <c r="M137" s="10">
        <v>11</v>
      </c>
      <c r="N137" s="10">
        <v>17</v>
      </c>
      <c r="O137" s="10">
        <v>9</v>
      </c>
      <c r="P137" s="10">
        <v>51</v>
      </c>
      <c r="Q137" s="10">
        <v>8</v>
      </c>
      <c r="R137" s="10">
        <v>1</v>
      </c>
      <c r="S137" s="10">
        <v>1</v>
      </c>
      <c r="T137" s="10">
        <v>27</v>
      </c>
      <c r="U137" s="10">
        <v>0</v>
      </c>
      <c r="V137" s="10">
        <v>17</v>
      </c>
      <c r="W137" s="10">
        <v>323</v>
      </c>
    </row>
    <row r="138" spans="1:23" x14ac:dyDescent="0.3">
      <c r="A138" s="10">
        <v>137</v>
      </c>
      <c r="B138" s="330">
        <v>66</v>
      </c>
      <c r="C138" s="10" t="s">
        <v>1666</v>
      </c>
      <c r="D138" s="10">
        <v>604</v>
      </c>
      <c r="E138" s="10" t="s">
        <v>20</v>
      </c>
      <c r="F138" s="10">
        <v>563</v>
      </c>
      <c r="G138" s="10">
        <v>36</v>
      </c>
      <c r="H138" s="10">
        <v>55</v>
      </c>
      <c r="I138" s="10">
        <v>20</v>
      </c>
      <c r="J138" s="10">
        <v>7</v>
      </c>
      <c r="K138" s="10">
        <v>23</v>
      </c>
      <c r="L138" s="10">
        <v>11</v>
      </c>
      <c r="M138" s="10">
        <v>12</v>
      </c>
      <c r="N138" s="10">
        <v>11</v>
      </c>
      <c r="O138" s="10">
        <v>6</v>
      </c>
      <c r="P138" s="10">
        <v>68</v>
      </c>
      <c r="Q138" s="10">
        <v>9</v>
      </c>
      <c r="R138" s="10">
        <v>0</v>
      </c>
      <c r="S138" s="10">
        <v>0</v>
      </c>
      <c r="T138" s="10">
        <v>27</v>
      </c>
      <c r="U138" s="10">
        <v>0</v>
      </c>
      <c r="V138" s="10">
        <v>22</v>
      </c>
      <c r="W138" s="10">
        <v>307</v>
      </c>
    </row>
    <row r="139" spans="1:23" x14ac:dyDescent="0.3">
      <c r="A139" s="10">
        <v>138</v>
      </c>
      <c r="B139" s="330">
        <v>66</v>
      </c>
      <c r="C139" s="10" t="s">
        <v>1666</v>
      </c>
      <c r="D139" s="10">
        <v>605</v>
      </c>
      <c r="E139" s="10" t="s">
        <v>19</v>
      </c>
      <c r="F139" s="10">
        <v>700</v>
      </c>
      <c r="G139" s="10">
        <v>17</v>
      </c>
      <c r="H139" s="10">
        <v>83</v>
      </c>
      <c r="I139" s="10">
        <v>30</v>
      </c>
      <c r="J139" s="10">
        <v>12</v>
      </c>
      <c r="K139" s="10">
        <v>44</v>
      </c>
      <c r="L139" s="10">
        <v>4</v>
      </c>
      <c r="M139" s="10">
        <v>11</v>
      </c>
      <c r="N139" s="10">
        <v>10</v>
      </c>
      <c r="O139" s="10">
        <v>4</v>
      </c>
      <c r="P139" s="10">
        <v>77</v>
      </c>
      <c r="Q139" s="10">
        <v>10</v>
      </c>
      <c r="R139" s="10">
        <v>1</v>
      </c>
      <c r="S139" s="10">
        <v>3</v>
      </c>
      <c r="T139" s="10">
        <v>10</v>
      </c>
      <c r="U139" s="10">
        <v>0</v>
      </c>
      <c r="V139" s="10">
        <v>13</v>
      </c>
      <c r="W139" s="10">
        <v>329</v>
      </c>
    </row>
    <row r="140" spans="1:23" x14ac:dyDescent="0.3">
      <c r="A140" s="10">
        <v>139</v>
      </c>
      <c r="B140" s="330">
        <v>66</v>
      </c>
      <c r="C140" s="10" t="s">
        <v>1666</v>
      </c>
      <c r="D140" s="10">
        <v>605</v>
      </c>
      <c r="E140" s="10" t="s">
        <v>20</v>
      </c>
      <c r="F140" s="10">
        <v>700</v>
      </c>
      <c r="G140" s="10">
        <v>28</v>
      </c>
      <c r="H140" s="10">
        <v>62</v>
      </c>
      <c r="I140" s="10">
        <v>33</v>
      </c>
      <c r="J140" s="10">
        <v>11</v>
      </c>
      <c r="K140" s="10">
        <v>42</v>
      </c>
      <c r="L140" s="10">
        <v>2</v>
      </c>
      <c r="M140" s="10">
        <v>10</v>
      </c>
      <c r="N140" s="10">
        <v>16</v>
      </c>
      <c r="O140" s="10">
        <v>2</v>
      </c>
      <c r="P140" s="10">
        <v>99</v>
      </c>
      <c r="Q140" s="10">
        <v>13</v>
      </c>
      <c r="R140" s="10">
        <v>2</v>
      </c>
      <c r="S140" s="10">
        <v>5</v>
      </c>
      <c r="T140" s="10">
        <v>18</v>
      </c>
      <c r="U140" s="10">
        <v>0</v>
      </c>
      <c r="V140" s="10">
        <v>12</v>
      </c>
      <c r="W140" s="10">
        <v>355</v>
      </c>
    </row>
    <row r="141" spans="1:23" x14ac:dyDescent="0.3">
      <c r="A141" s="10">
        <v>140</v>
      </c>
      <c r="B141" s="330">
        <v>66</v>
      </c>
      <c r="C141" s="10" t="s">
        <v>1666</v>
      </c>
      <c r="D141" s="10">
        <v>606</v>
      </c>
      <c r="E141" s="10" t="s">
        <v>19</v>
      </c>
      <c r="F141" s="10">
        <v>564</v>
      </c>
      <c r="G141" s="10">
        <v>26</v>
      </c>
      <c r="H141" s="10">
        <v>66</v>
      </c>
      <c r="I141" s="10">
        <v>18</v>
      </c>
      <c r="J141" s="10">
        <v>6</v>
      </c>
      <c r="K141" s="10">
        <v>35</v>
      </c>
      <c r="L141" s="10">
        <v>7</v>
      </c>
      <c r="M141" s="10">
        <v>6</v>
      </c>
      <c r="N141" s="10">
        <v>15</v>
      </c>
      <c r="O141" s="10">
        <v>0</v>
      </c>
      <c r="P141" s="10">
        <v>91</v>
      </c>
      <c r="Q141" s="10">
        <v>5</v>
      </c>
      <c r="R141" s="10">
        <v>3</v>
      </c>
      <c r="S141" s="10">
        <v>1</v>
      </c>
      <c r="T141" s="10">
        <v>15</v>
      </c>
      <c r="U141" s="10">
        <v>0</v>
      </c>
      <c r="V141" s="10">
        <v>23</v>
      </c>
      <c r="W141" s="10">
        <v>317</v>
      </c>
    </row>
    <row r="142" spans="1:23" x14ac:dyDescent="0.3">
      <c r="A142" s="10">
        <v>141</v>
      </c>
      <c r="B142" s="330">
        <v>66</v>
      </c>
      <c r="C142" s="10" t="s">
        <v>1666</v>
      </c>
      <c r="D142" s="10">
        <v>606</v>
      </c>
      <c r="E142" s="10" t="s">
        <v>20</v>
      </c>
      <c r="F142" s="10">
        <v>564</v>
      </c>
      <c r="G142" s="10">
        <v>22</v>
      </c>
      <c r="H142" s="10">
        <v>68</v>
      </c>
      <c r="I142" s="10">
        <v>13</v>
      </c>
      <c r="J142" s="10">
        <v>8</v>
      </c>
      <c r="K142" s="10">
        <v>27</v>
      </c>
      <c r="L142" s="10">
        <v>3</v>
      </c>
      <c r="M142" s="10">
        <v>4</v>
      </c>
      <c r="N142" s="10">
        <v>12</v>
      </c>
      <c r="O142" s="10">
        <v>9</v>
      </c>
      <c r="P142" s="10">
        <v>76</v>
      </c>
      <c r="Q142" s="10">
        <v>1</v>
      </c>
      <c r="R142" s="10">
        <v>3</v>
      </c>
      <c r="S142" s="10">
        <v>5</v>
      </c>
      <c r="T142" s="10">
        <v>20</v>
      </c>
      <c r="U142" s="10">
        <v>0</v>
      </c>
      <c r="V142" s="10">
        <v>20</v>
      </c>
      <c r="W142" s="10">
        <v>291</v>
      </c>
    </row>
    <row r="143" spans="1:23" x14ac:dyDescent="0.3">
      <c r="A143" s="10">
        <v>142</v>
      </c>
      <c r="B143" s="330">
        <v>66</v>
      </c>
      <c r="C143" s="10" t="s">
        <v>1666</v>
      </c>
      <c r="D143" s="10">
        <v>607</v>
      </c>
      <c r="E143" s="10" t="s">
        <v>19</v>
      </c>
      <c r="F143" s="10">
        <v>657</v>
      </c>
      <c r="G143" s="10">
        <v>31</v>
      </c>
      <c r="H143" s="10">
        <v>56</v>
      </c>
      <c r="I143" s="10">
        <v>37</v>
      </c>
      <c r="J143" s="10">
        <v>5</v>
      </c>
      <c r="K143" s="10">
        <v>39</v>
      </c>
      <c r="L143" s="10">
        <v>1</v>
      </c>
      <c r="M143" s="10">
        <v>6</v>
      </c>
      <c r="N143" s="10">
        <v>16</v>
      </c>
      <c r="O143" s="10">
        <v>6</v>
      </c>
      <c r="P143" s="10">
        <v>79</v>
      </c>
      <c r="Q143" s="10">
        <v>1</v>
      </c>
      <c r="R143" s="10">
        <v>4</v>
      </c>
      <c r="S143" s="10">
        <v>1</v>
      </c>
      <c r="T143" s="10">
        <v>20</v>
      </c>
      <c r="U143" s="10">
        <v>1</v>
      </c>
      <c r="V143" s="10">
        <v>34</v>
      </c>
      <c r="W143" s="10">
        <v>337</v>
      </c>
    </row>
    <row r="144" spans="1:23" x14ac:dyDescent="0.3">
      <c r="A144" s="10">
        <v>143</v>
      </c>
      <c r="B144" s="330">
        <v>66</v>
      </c>
      <c r="C144" s="10" t="s">
        <v>1666</v>
      </c>
      <c r="D144" s="10">
        <v>607</v>
      </c>
      <c r="E144" s="10" t="s">
        <v>20</v>
      </c>
      <c r="F144" s="10">
        <v>657</v>
      </c>
      <c r="G144" s="10">
        <v>37</v>
      </c>
      <c r="H144" s="10">
        <v>38</v>
      </c>
      <c r="I144" s="10">
        <v>30</v>
      </c>
      <c r="J144" s="10">
        <v>10</v>
      </c>
      <c r="K144" s="10">
        <v>44</v>
      </c>
      <c r="L144" s="10">
        <v>4</v>
      </c>
      <c r="M144" s="10">
        <v>7</v>
      </c>
      <c r="N144" s="10">
        <v>19</v>
      </c>
      <c r="O144" s="10">
        <v>9</v>
      </c>
      <c r="P144" s="10">
        <v>83</v>
      </c>
      <c r="Q144" s="10">
        <v>6</v>
      </c>
      <c r="R144" s="10">
        <v>5</v>
      </c>
      <c r="S144" s="10">
        <v>2</v>
      </c>
      <c r="T144" s="10">
        <v>15</v>
      </c>
      <c r="U144" s="10">
        <v>0</v>
      </c>
      <c r="V144" s="10">
        <v>0</v>
      </c>
      <c r="W144" s="10">
        <v>309</v>
      </c>
    </row>
    <row r="145" spans="1:23" x14ac:dyDescent="0.3">
      <c r="A145" s="10">
        <v>144</v>
      </c>
      <c r="B145" s="330">
        <v>66</v>
      </c>
      <c r="C145" s="10" t="s">
        <v>1666</v>
      </c>
      <c r="D145" s="10">
        <v>608</v>
      </c>
      <c r="E145" s="10" t="s">
        <v>19</v>
      </c>
      <c r="F145" s="10">
        <v>462</v>
      </c>
      <c r="G145" s="10">
        <v>25</v>
      </c>
      <c r="H145" s="10">
        <v>60</v>
      </c>
      <c r="I145" s="10">
        <v>9</v>
      </c>
      <c r="J145" s="10">
        <v>3</v>
      </c>
      <c r="K145" s="10">
        <v>15</v>
      </c>
      <c r="L145" s="10">
        <v>6</v>
      </c>
      <c r="M145" s="10">
        <v>2</v>
      </c>
      <c r="N145" s="10">
        <v>44</v>
      </c>
      <c r="O145" s="10">
        <v>5</v>
      </c>
      <c r="P145" s="10">
        <v>48</v>
      </c>
      <c r="Q145" s="10">
        <v>12</v>
      </c>
      <c r="R145" s="10">
        <v>0</v>
      </c>
      <c r="S145" s="10">
        <v>2</v>
      </c>
      <c r="T145" s="10">
        <v>25</v>
      </c>
      <c r="U145" s="10">
        <v>1</v>
      </c>
      <c r="V145" s="10">
        <v>22</v>
      </c>
      <c r="W145" s="10">
        <v>279</v>
      </c>
    </row>
    <row r="146" spans="1:23" x14ac:dyDescent="0.3">
      <c r="A146" s="10">
        <v>145</v>
      </c>
      <c r="B146" s="330">
        <v>66</v>
      </c>
      <c r="C146" s="10" t="s">
        <v>1666</v>
      </c>
      <c r="D146" s="10">
        <v>608</v>
      </c>
      <c r="E146" s="10" t="s">
        <v>20</v>
      </c>
      <c r="F146" s="10">
        <v>462</v>
      </c>
      <c r="G146" s="10">
        <v>32</v>
      </c>
      <c r="H146" s="10">
        <v>52</v>
      </c>
      <c r="I146" s="10">
        <v>11</v>
      </c>
      <c r="J146" s="10">
        <v>3</v>
      </c>
      <c r="K146" s="10">
        <v>15</v>
      </c>
      <c r="L146" s="10">
        <v>8</v>
      </c>
      <c r="M146" s="10">
        <v>5</v>
      </c>
      <c r="N146" s="10">
        <v>48</v>
      </c>
      <c r="O146" s="10">
        <v>7</v>
      </c>
      <c r="P146" s="10">
        <v>53</v>
      </c>
      <c r="Q146" s="10">
        <v>9</v>
      </c>
      <c r="R146" s="10">
        <v>6</v>
      </c>
      <c r="S146" s="10">
        <v>3</v>
      </c>
      <c r="T146" s="10">
        <v>16</v>
      </c>
      <c r="U146" s="10">
        <v>1</v>
      </c>
      <c r="V146" s="10">
        <v>16</v>
      </c>
      <c r="W146" s="10">
        <v>285</v>
      </c>
    </row>
    <row r="147" spans="1:23" x14ac:dyDescent="0.3">
      <c r="A147" s="10">
        <v>146</v>
      </c>
      <c r="B147" s="330">
        <v>66</v>
      </c>
      <c r="C147" s="10" t="s">
        <v>1666</v>
      </c>
      <c r="D147" s="10">
        <v>609</v>
      </c>
      <c r="E147" s="10" t="s">
        <v>19</v>
      </c>
      <c r="F147" s="10">
        <v>750</v>
      </c>
      <c r="G147" s="10">
        <v>41</v>
      </c>
      <c r="H147" s="10">
        <v>74</v>
      </c>
      <c r="I147" s="10">
        <v>30</v>
      </c>
      <c r="J147" s="10">
        <v>2</v>
      </c>
      <c r="K147" s="10">
        <v>30</v>
      </c>
      <c r="L147" s="10">
        <v>7</v>
      </c>
      <c r="M147" s="10">
        <v>6</v>
      </c>
      <c r="N147" s="10">
        <v>11</v>
      </c>
      <c r="O147" s="10">
        <v>3</v>
      </c>
      <c r="P147" s="10">
        <v>92</v>
      </c>
      <c r="Q147" s="10">
        <v>9</v>
      </c>
      <c r="R147" s="10">
        <v>4</v>
      </c>
      <c r="S147" s="10">
        <v>1</v>
      </c>
      <c r="T147" s="10">
        <v>25</v>
      </c>
      <c r="U147" s="10">
        <v>1</v>
      </c>
      <c r="V147" s="10">
        <v>25</v>
      </c>
      <c r="W147" s="10">
        <v>361</v>
      </c>
    </row>
    <row r="148" spans="1:23" x14ac:dyDescent="0.3">
      <c r="A148" s="10">
        <v>147</v>
      </c>
      <c r="B148" s="330">
        <v>66</v>
      </c>
      <c r="C148" s="10" t="s">
        <v>1666</v>
      </c>
      <c r="D148" s="10">
        <v>609</v>
      </c>
      <c r="E148" s="10" t="s">
        <v>20</v>
      </c>
      <c r="F148" s="10">
        <v>750</v>
      </c>
      <c r="G148" s="10">
        <v>33</v>
      </c>
      <c r="H148" s="10">
        <v>68</v>
      </c>
      <c r="I148" s="10">
        <v>34</v>
      </c>
      <c r="J148" s="10">
        <v>8</v>
      </c>
      <c r="K148" s="10">
        <v>29</v>
      </c>
      <c r="L148" s="10">
        <v>9</v>
      </c>
      <c r="M148" s="10">
        <v>8</v>
      </c>
      <c r="N148" s="10">
        <v>14</v>
      </c>
      <c r="O148" s="10">
        <v>11</v>
      </c>
      <c r="P148" s="10">
        <v>98</v>
      </c>
      <c r="Q148" s="10">
        <v>11</v>
      </c>
      <c r="R148" s="10">
        <v>4</v>
      </c>
      <c r="S148" s="10">
        <v>5</v>
      </c>
      <c r="T148" s="10">
        <v>17</v>
      </c>
      <c r="U148" s="10">
        <v>0</v>
      </c>
      <c r="V148" s="10">
        <v>28</v>
      </c>
      <c r="W148" s="10">
        <v>377</v>
      </c>
    </row>
    <row r="149" spans="1:23" x14ac:dyDescent="0.3">
      <c r="A149" s="10">
        <v>148</v>
      </c>
      <c r="B149" s="330">
        <v>66</v>
      </c>
      <c r="C149" s="10" t="s">
        <v>1666</v>
      </c>
      <c r="D149" s="10">
        <v>609</v>
      </c>
      <c r="E149" s="10" t="s">
        <v>22</v>
      </c>
      <c r="F149" s="10">
        <v>749</v>
      </c>
      <c r="G149" s="10">
        <v>40</v>
      </c>
      <c r="H149" s="10">
        <v>82</v>
      </c>
      <c r="I149" s="10">
        <v>32</v>
      </c>
      <c r="J149" s="10">
        <v>6</v>
      </c>
      <c r="K149" s="10">
        <v>30</v>
      </c>
      <c r="L149" s="10">
        <v>12</v>
      </c>
      <c r="M149" s="10">
        <v>7</v>
      </c>
      <c r="N149" s="10">
        <v>14</v>
      </c>
      <c r="O149" s="10">
        <v>6</v>
      </c>
      <c r="P149" s="10">
        <v>113</v>
      </c>
      <c r="Q149" s="10">
        <v>14</v>
      </c>
      <c r="R149" s="10">
        <v>2</v>
      </c>
      <c r="S149" s="10">
        <v>4</v>
      </c>
      <c r="T149" s="10">
        <v>20</v>
      </c>
      <c r="U149" s="10">
        <v>0</v>
      </c>
      <c r="V149" s="10">
        <v>4</v>
      </c>
      <c r="W149" s="10">
        <v>386</v>
      </c>
    </row>
    <row r="150" spans="1:23" x14ac:dyDescent="0.3">
      <c r="A150" s="10">
        <v>149</v>
      </c>
      <c r="B150" s="330">
        <v>66</v>
      </c>
      <c r="C150" s="10" t="s">
        <v>1666</v>
      </c>
      <c r="D150" s="10">
        <v>609</v>
      </c>
      <c r="E150" s="10" t="s">
        <v>24</v>
      </c>
      <c r="F150" s="10">
        <v>749</v>
      </c>
      <c r="G150" s="10">
        <v>22</v>
      </c>
      <c r="H150" s="10">
        <v>70</v>
      </c>
      <c r="I150" s="10">
        <v>27</v>
      </c>
      <c r="J150" s="10">
        <v>9</v>
      </c>
      <c r="K150" s="10">
        <v>24</v>
      </c>
      <c r="L150" s="10">
        <v>10</v>
      </c>
      <c r="M150" s="10">
        <v>7</v>
      </c>
      <c r="N150" s="10">
        <v>7</v>
      </c>
      <c r="O150" s="10">
        <v>8</v>
      </c>
      <c r="P150" s="10">
        <v>98</v>
      </c>
      <c r="Q150" s="10">
        <v>8</v>
      </c>
      <c r="R150" s="10">
        <v>0</v>
      </c>
      <c r="S150" s="10">
        <v>3</v>
      </c>
      <c r="T150" s="10">
        <v>35</v>
      </c>
      <c r="U150" s="10">
        <v>0</v>
      </c>
      <c r="V150" s="10">
        <v>22</v>
      </c>
      <c r="W150" s="10">
        <v>350</v>
      </c>
    </row>
    <row r="151" spans="1:23" x14ac:dyDescent="0.3">
      <c r="A151" s="10">
        <v>150</v>
      </c>
      <c r="B151" s="330">
        <v>66</v>
      </c>
      <c r="C151" s="10" t="s">
        <v>1666</v>
      </c>
      <c r="D151" s="10">
        <v>610</v>
      </c>
      <c r="E151" s="10" t="s">
        <v>19</v>
      </c>
      <c r="F151" s="10">
        <v>445</v>
      </c>
      <c r="G151" s="10">
        <v>30</v>
      </c>
      <c r="H151" s="10">
        <v>69</v>
      </c>
      <c r="I151" s="10">
        <v>16</v>
      </c>
      <c r="J151" s="10">
        <v>8</v>
      </c>
      <c r="K151" s="10">
        <v>11</v>
      </c>
      <c r="L151" s="10">
        <v>4</v>
      </c>
      <c r="M151" s="10">
        <v>5</v>
      </c>
      <c r="N151" s="10">
        <v>42</v>
      </c>
      <c r="O151" s="10">
        <v>3</v>
      </c>
      <c r="P151" s="10">
        <v>49</v>
      </c>
      <c r="Q151" s="10">
        <v>3</v>
      </c>
      <c r="R151" s="10">
        <v>2</v>
      </c>
      <c r="S151" s="10">
        <v>0</v>
      </c>
      <c r="T151" s="10">
        <v>22</v>
      </c>
      <c r="U151" s="10">
        <v>0</v>
      </c>
      <c r="V151" s="10">
        <v>16</v>
      </c>
      <c r="W151" s="10">
        <v>280</v>
      </c>
    </row>
    <row r="152" spans="1:23" x14ac:dyDescent="0.3">
      <c r="A152" s="10">
        <v>151</v>
      </c>
      <c r="B152" s="330">
        <v>66</v>
      </c>
      <c r="C152" s="10" t="s">
        <v>1666</v>
      </c>
      <c r="D152" s="10">
        <v>610</v>
      </c>
      <c r="E152" s="10" t="s">
        <v>20</v>
      </c>
      <c r="F152" s="10">
        <v>445</v>
      </c>
      <c r="G152" s="10">
        <v>29</v>
      </c>
      <c r="H152" s="10">
        <v>60</v>
      </c>
      <c r="I152" s="10">
        <v>12</v>
      </c>
      <c r="J152" s="10">
        <v>5</v>
      </c>
      <c r="K152" s="10">
        <v>11</v>
      </c>
      <c r="L152" s="10">
        <v>4</v>
      </c>
      <c r="M152" s="10">
        <v>3</v>
      </c>
      <c r="N152" s="10">
        <v>34</v>
      </c>
      <c r="O152" s="10">
        <v>7</v>
      </c>
      <c r="P152" s="10">
        <v>60</v>
      </c>
      <c r="Q152" s="10">
        <v>4</v>
      </c>
      <c r="R152" s="10">
        <v>2</v>
      </c>
      <c r="S152" s="10">
        <v>2</v>
      </c>
      <c r="T152" s="10">
        <v>22</v>
      </c>
      <c r="U152" s="10">
        <v>0</v>
      </c>
      <c r="V152" s="10">
        <v>13</v>
      </c>
      <c r="W152" s="10">
        <v>268</v>
      </c>
    </row>
    <row r="153" spans="1:23" x14ac:dyDescent="0.3">
      <c r="A153" s="10">
        <v>152</v>
      </c>
      <c r="B153" s="330">
        <v>66</v>
      </c>
      <c r="C153" s="10" t="s">
        <v>1666</v>
      </c>
      <c r="D153" s="10">
        <v>611</v>
      </c>
      <c r="E153" s="10" t="s">
        <v>19</v>
      </c>
      <c r="F153" s="10">
        <v>570</v>
      </c>
      <c r="G153" s="10">
        <v>37</v>
      </c>
      <c r="H153" s="10">
        <v>56</v>
      </c>
      <c r="I153" s="10">
        <v>19</v>
      </c>
      <c r="J153" s="10">
        <v>1</v>
      </c>
      <c r="K153" s="10">
        <v>37</v>
      </c>
      <c r="L153" s="10">
        <v>5</v>
      </c>
      <c r="M153" s="10">
        <v>9</v>
      </c>
      <c r="N153" s="10">
        <v>31</v>
      </c>
      <c r="O153" s="10">
        <v>4</v>
      </c>
      <c r="P153" s="10">
        <v>73</v>
      </c>
      <c r="Q153" s="10">
        <v>4</v>
      </c>
      <c r="R153" s="10">
        <v>1</v>
      </c>
      <c r="S153" s="10">
        <v>2</v>
      </c>
      <c r="T153" s="10">
        <v>18</v>
      </c>
      <c r="U153" s="10">
        <v>1</v>
      </c>
      <c r="V153" s="10">
        <v>15</v>
      </c>
      <c r="W153" s="10">
        <v>313</v>
      </c>
    </row>
    <row r="154" spans="1:23" x14ac:dyDescent="0.3">
      <c r="A154" s="10">
        <v>153</v>
      </c>
      <c r="B154" s="330">
        <v>66</v>
      </c>
      <c r="C154" s="10" t="s">
        <v>1666</v>
      </c>
      <c r="D154" s="10">
        <v>611</v>
      </c>
      <c r="E154" s="10" t="s">
        <v>20</v>
      </c>
      <c r="F154" s="10">
        <v>570</v>
      </c>
      <c r="G154" s="10">
        <v>30</v>
      </c>
      <c r="H154" s="10">
        <v>63</v>
      </c>
      <c r="I154" s="10">
        <v>22</v>
      </c>
      <c r="J154" s="10">
        <v>6</v>
      </c>
      <c r="K154" s="10">
        <v>32</v>
      </c>
      <c r="L154" s="10">
        <v>7</v>
      </c>
      <c r="M154" s="10">
        <v>6</v>
      </c>
      <c r="N154" s="10">
        <v>32</v>
      </c>
      <c r="O154" s="10">
        <v>0</v>
      </c>
      <c r="P154" s="10">
        <v>86</v>
      </c>
      <c r="Q154" s="10">
        <v>7</v>
      </c>
      <c r="R154" s="10">
        <v>0</v>
      </c>
      <c r="S154" s="10">
        <v>2</v>
      </c>
      <c r="T154" s="10">
        <v>18</v>
      </c>
      <c r="U154" s="10">
        <v>0</v>
      </c>
      <c r="V154" s="10">
        <v>8</v>
      </c>
      <c r="W154" s="10">
        <v>319</v>
      </c>
    </row>
    <row r="155" spans="1:23" x14ac:dyDescent="0.3">
      <c r="A155" s="10">
        <v>154</v>
      </c>
      <c r="B155" s="330">
        <v>66</v>
      </c>
      <c r="C155" s="10" t="s">
        <v>1666</v>
      </c>
      <c r="D155" s="10">
        <v>612</v>
      </c>
      <c r="E155" s="10" t="s">
        <v>19</v>
      </c>
      <c r="F155" s="10">
        <v>574</v>
      </c>
      <c r="G155" s="10">
        <v>35</v>
      </c>
      <c r="H155" s="10">
        <v>63</v>
      </c>
      <c r="I155" s="10">
        <v>33</v>
      </c>
      <c r="J155" s="10">
        <v>9</v>
      </c>
      <c r="K155" s="10">
        <v>25</v>
      </c>
      <c r="L155" s="10">
        <v>9</v>
      </c>
      <c r="M155" s="10">
        <v>8</v>
      </c>
      <c r="N155" s="10">
        <v>6</v>
      </c>
      <c r="O155" s="10">
        <v>4</v>
      </c>
      <c r="P155" s="10">
        <v>91</v>
      </c>
      <c r="Q155" s="10">
        <v>5</v>
      </c>
      <c r="R155" s="10">
        <v>1</v>
      </c>
      <c r="S155" s="10">
        <v>2</v>
      </c>
      <c r="T155" s="10">
        <v>13</v>
      </c>
      <c r="U155" s="10">
        <v>1</v>
      </c>
      <c r="V155" s="10">
        <v>10</v>
      </c>
      <c r="W155" s="10">
        <v>315</v>
      </c>
    </row>
    <row r="156" spans="1:23" x14ac:dyDescent="0.3">
      <c r="A156" s="10">
        <v>155</v>
      </c>
      <c r="B156" s="330">
        <v>66</v>
      </c>
      <c r="C156" s="10" t="s">
        <v>1666</v>
      </c>
      <c r="D156" s="10">
        <v>612</v>
      </c>
      <c r="E156" s="10" t="s">
        <v>20</v>
      </c>
      <c r="F156" s="10">
        <v>574</v>
      </c>
      <c r="G156" s="10">
        <v>39</v>
      </c>
      <c r="H156" s="10">
        <v>66</v>
      </c>
      <c r="I156" s="10">
        <v>29</v>
      </c>
      <c r="J156" s="10">
        <v>10</v>
      </c>
      <c r="K156" s="10">
        <v>31</v>
      </c>
      <c r="L156" s="10">
        <v>12</v>
      </c>
      <c r="M156" s="10">
        <v>9</v>
      </c>
      <c r="N156" s="10">
        <v>4</v>
      </c>
      <c r="O156" s="10">
        <v>5</v>
      </c>
      <c r="P156" s="10">
        <v>89</v>
      </c>
      <c r="Q156" s="10">
        <v>5</v>
      </c>
      <c r="R156" s="10">
        <v>2</v>
      </c>
      <c r="S156" s="10">
        <v>0</v>
      </c>
      <c r="T156" s="10">
        <v>24</v>
      </c>
      <c r="U156" s="10">
        <v>1</v>
      </c>
      <c r="V156" s="10">
        <v>5</v>
      </c>
      <c r="W156" s="10">
        <v>331</v>
      </c>
    </row>
    <row r="157" spans="1:23" x14ac:dyDescent="0.3">
      <c r="A157" s="10">
        <v>156</v>
      </c>
      <c r="B157" s="330">
        <v>66</v>
      </c>
      <c r="C157" s="10" t="s">
        <v>1666</v>
      </c>
      <c r="D157" s="10">
        <v>613</v>
      </c>
      <c r="E157" s="10" t="s">
        <v>19</v>
      </c>
      <c r="F157" s="10">
        <v>491</v>
      </c>
      <c r="G157" s="10">
        <v>26</v>
      </c>
      <c r="H157" s="10">
        <v>67</v>
      </c>
      <c r="I157" s="10">
        <v>21</v>
      </c>
      <c r="J157" s="10">
        <v>4</v>
      </c>
      <c r="K157" s="10">
        <v>33</v>
      </c>
      <c r="L157" s="10">
        <v>17</v>
      </c>
      <c r="M157" s="10">
        <v>10</v>
      </c>
      <c r="N157" s="10">
        <v>16</v>
      </c>
      <c r="O157" s="10">
        <v>1</v>
      </c>
      <c r="P157" s="10">
        <v>59</v>
      </c>
      <c r="Q157" s="10">
        <v>3</v>
      </c>
      <c r="R157" s="10">
        <v>0</v>
      </c>
      <c r="S157" s="10">
        <v>0</v>
      </c>
      <c r="T157" s="10">
        <v>12</v>
      </c>
      <c r="U157" s="10">
        <v>0</v>
      </c>
      <c r="V157" s="10">
        <v>10</v>
      </c>
      <c r="W157" s="10">
        <v>279</v>
      </c>
    </row>
    <row r="158" spans="1:23" x14ac:dyDescent="0.3">
      <c r="A158" s="10">
        <v>157</v>
      </c>
      <c r="B158" s="330">
        <v>66</v>
      </c>
      <c r="C158" s="10" t="s">
        <v>1666</v>
      </c>
      <c r="D158" s="10">
        <v>613</v>
      </c>
      <c r="E158" s="10" t="s">
        <v>20</v>
      </c>
      <c r="F158" s="10">
        <v>491</v>
      </c>
      <c r="G158" s="10">
        <v>13</v>
      </c>
      <c r="H158" s="10">
        <v>63</v>
      </c>
      <c r="I158" s="10">
        <v>19</v>
      </c>
      <c r="J158" s="10">
        <v>6</v>
      </c>
      <c r="K158" s="10">
        <v>45</v>
      </c>
      <c r="L158" s="10">
        <v>4</v>
      </c>
      <c r="M158" s="10">
        <v>7</v>
      </c>
      <c r="N158" s="10">
        <v>7</v>
      </c>
      <c r="O158" s="10">
        <v>1</v>
      </c>
      <c r="P158" s="10">
        <v>60</v>
      </c>
      <c r="Q158" s="10">
        <v>3</v>
      </c>
      <c r="R158" s="10">
        <v>2</v>
      </c>
      <c r="S158" s="10">
        <v>0</v>
      </c>
      <c r="T158" s="10">
        <v>9</v>
      </c>
      <c r="U158" s="10">
        <v>1</v>
      </c>
      <c r="V158" s="10">
        <v>9</v>
      </c>
      <c r="W158" s="10">
        <v>249</v>
      </c>
    </row>
    <row r="159" spans="1:23" x14ac:dyDescent="0.3">
      <c r="A159" s="10">
        <v>158</v>
      </c>
      <c r="B159" s="330">
        <v>66</v>
      </c>
      <c r="C159" s="10" t="s">
        <v>1666</v>
      </c>
      <c r="D159" s="10">
        <v>614</v>
      </c>
      <c r="E159" s="10" t="s">
        <v>19</v>
      </c>
      <c r="F159" s="10">
        <v>541</v>
      </c>
      <c r="G159" s="10">
        <v>31</v>
      </c>
      <c r="H159" s="10">
        <v>58</v>
      </c>
      <c r="I159" s="10">
        <v>42</v>
      </c>
      <c r="J159" s="10">
        <v>2</v>
      </c>
      <c r="K159" s="10">
        <v>36</v>
      </c>
      <c r="L159" s="10">
        <v>5</v>
      </c>
      <c r="M159" s="10">
        <v>9</v>
      </c>
      <c r="N159" s="10">
        <v>7</v>
      </c>
      <c r="O159" s="10">
        <v>2</v>
      </c>
      <c r="P159" s="10">
        <v>79</v>
      </c>
      <c r="Q159" s="10">
        <v>9</v>
      </c>
      <c r="R159" s="10">
        <v>1</v>
      </c>
      <c r="S159" s="10">
        <v>2</v>
      </c>
      <c r="T159" s="10">
        <v>9</v>
      </c>
      <c r="U159" s="10">
        <v>0</v>
      </c>
      <c r="V159" s="10">
        <v>8</v>
      </c>
      <c r="W159" s="10">
        <v>300</v>
      </c>
    </row>
    <row r="160" spans="1:23" x14ac:dyDescent="0.3">
      <c r="A160" s="10">
        <v>159</v>
      </c>
      <c r="B160" s="330">
        <v>66</v>
      </c>
      <c r="C160" s="10" t="s">
        <v>1666</v>
      </c>
      <c r="D160" s="10">
        <v>614</v>
      </c>
      <c r="E160" s="10" t="s">
        <v>20</v>
      </c>
      <c r="F160" s="10">
        <v>541</v>
      </c>
      <c r="G160" s="10">
        <v>15</v>
      </c>
      <c r="H160" s="10">
        <v>66</v>
      </c>
      <c r="I160" s="10">
        <v>4</v>
      </c>
      <c r="J160" s="10">
        <v>5</v>
      </c>
      <c r="K160" s="10">
        <v>25</v>
      </c>
      <c r="L160" s="10">
        <v>5</v>
      </c>
      <c r="M160" s="10">
        <v>2</v>
      </c>
      <c r="N160" s="10">
        <v>5</v>
      </c>
      <c r="O160" s="10">
        <v>7</v>
      </c>
      <c r="P160" s="10">
        <v>92</v>
      </c>
      <c r="Q160" s="10">
        <v>3</v>
      </c>
      <c r="R160" s="10">
        <v>0</v>
      </c>
      <c r="S160" s="10">
        <v>3</v>
      </c>
      <c r="T160" s="10">
        <v>19</v>
      </c>
      <c r="U160" s="10">
        <v>0</v>
      </c>
      <c r="V160" s="10">
        <v>12</v>
      </c>
      <c r="W160" s="10">
        <v>263</v>
      </c>
    </row>
    <row r="161" spans="1:23" x14ac:dyDescent="0.3">
      <c r="A161" s="10">
        <v>160</v>
      </c>
      <c r="B161" s="330">
        <v>66</v>
      </c>
      <c r="C161" s="10" t="s">
        <v>1666</v>
      </c>
      <c r="D161" s="10">
        <v>615</v>
      </c>
      <c r="E161" s="10" t="s">
        <v>19</v>
      </c>
      <c r="F161" s="10">
        <v>572</v>
      </c>
      <c r="G161" s="10">
        <v>28</v>
      </c>
      <c r="H161" s="10">
        <v>69</v>
      </c>
      <c r="I161" s="10">
        <v>21</v>
      </c>
      <c r="J161" s="10">
        <v>5</v>
      </c>
      <c r="K161" s="10">
        <v>51</v>
      </c>
      <c r="L161" s="10">
        <v>2</v>
      </c>
      <c r="M161" s="10">
        <v>3</v>
      </c>
      <c r="N161" s="10">
        <v>10</v>
      </c>
      <c r="O161" s="10">
        <v>7</v>
      </c>
      <c r="P161" s="10">
        <v>67</v>
      </c>
      <c r="Q161" s="10">
        <v>13</v>
      </c>
      <c r="R161" s="10">
        <v>3</v>
      </c>
      <c r="S161" s="10">
        <v>1</v>
      </c>
      <c r="T161" s="10">
        <v>13</v>
      </c>
      <c r="U161" s="10">
        <v>0</v>
      </c>
      <c r="V161" s="10">
        <v>11</v>
      </c>
      <c r="W161" s="10">
        <v>304</v>
      </c>
    </row>
    <row r="162" spans="1:23" x14ac:dyDescent="0.3">
      <c r="A162" s="10">
        <v>161</v>
      </c>
      <c r="B162" s="330">
        <v>66</v>
      </c>
      <c r="C162" s="10" t="s">
        <v>1666</v>
      </c>
      <c r="D162" s="10">
        <v>615</v>
      </c>
      <c r="E162" s="10" t="s">
        <v>20</v>
      </c>
      <c r="F162" s="10">
        <v>571</v>
      </c>
      <c r="G162" s="10">
        <v>36</v>
      </c>
      <c r="H162" s="10">
        <v>52</v>
      </c>
      <c r="I162" s="10">
        <v>22</v>
      </c>
      <c r="J162" s="10">
        <v>4</v>
      </c>
      <c r="K162" s="10">
        <v>41</v>
      </c>
      <c r="L162" s="10">
        <v>3</v>
      </c>
      <c r="M162" s="10">
        <v>4</v>
      </c>
      <c r="N162" s="10">
        <v>8</v>
      </c>
      <c r="O162" s="10">
        <v>6</v>
      </c>
      <c r="P162" s="10">
        <v>52</v>
      </c>
      <c r="Q162" s="10">
        <v>8</v>
      </c>
      <c r="R162" s="10">
        <v>0</v>
      </c>
      <c r="S162" s="10">
        <v>2</v>
      </c>
      <c r="T162" s="10">
        <v>15</v>
      </c>
      <c r="U162" s="10">
        <v>0</v>
      </c>
      <c r="V162" s="10">
        <v>10</v>
      </c>
      <c r="W162" s="10">
        <v>263</v>
      </c>
    </row>
    <row r="163" spans="1:23" x14ac:dyDescent="0.3">
      <c r="A163" s="10">
        <v>162</v>
      </c>
      <c r="B163" s="330">
        <v>154</v>
      </c>
      <c r="C163" s="10" t="s">
        <v>1667</v>
      </c>
      <c r="D163" s="10">
        <v>917</v>
      </c>
      <c r="E163" s="10" t="s">
        <v>19</v>
      </c>
      <c r="F163" s="10">
        <v>728</v>
      </c>
      <c r="G163" s="10">
        <v>25</v>
      </c>
      <c r="H163" s="10">
        <v>82</v>
      </c>
      <c r="I163" s="10">
        <v>100</v>
      </c>
      <c r="J163" s="10">
        <v>9</v>
      </c>
      <c r="K163" s="10">
        <v>85</v>
      </c>
      <c r="L163" s="10">
        <v>13</v>
      </c>
      <c r="M163" s="10">
        <v>12</v>
      </c>
      <c r="N163" s="10">
        <v>8</v>
      </c>
      <c r="O163" s="10">
        <v>14</v>
      </c>
      <c r="P163" s="10">
        <v>73</v>
      </c>
      <c r="Q163" s="10">
        <v>5</v>
      </c>
      <c r="R163" s="10">
        <v>7</v>
      </c>
      <c r="S163" s="10">
        <v>1</v>
      </c>
      <c r="T163" s="10">
        <v>24</v>
      </c>
      <c r="U163" s="10">
        <v>0</v>
      </c>
      <c r="V163" s="10">
        <v>11</v>
      </c>
      <c r="W163" s="10">
        <v>469</v>
      </c>
    </row>
    <row r="164" spans="1:23" x14ac:dyDescent="0.3">
      <c r="A164" s="10">
        <v>163</v>
      </c>
      <c r="B164" s="330">
        <v>154</v>
      </c>
      <c r="C164" s="10" t="s">
        <v>1667</v>
      </c>
      <c r="D164" s="10">
        <v>917</v>
      </c>
      <c r="E164" s="10" t="s">
        <v>20</v>
      </c>
      <c r="F164" s="10">
        <v>728</v>
      </c>
      <c r="G164" s="10">
        <v>27</v>
      </c>
      <c r="H164" s="10">
        <v>78</v>
      </c>
      <c r="I164" s="10">
        <v>128</v>
      </c>
      <c r="J164" s="10">
        <v>5</v>
      </c>
      <c r="K164" s="10">
        <v>61</v>
      </c>
      <c r="L164" s="10">
        <v>12</v>
      </c>
      <c r="M164" s="10">
        <v>10</v>
      </c>
      <c r="N164" s="10">
        <v>6</v>
      </c>
      <c r="O164" s="10">
        <v>15</v>
      </c>
      <c r="P164" s="10">
        <v>68</v>
      </c>
      <c r="Q164" s="10">
        <v>3</v>
      </c>
      <c r="R164" s="10">
        <v>5</v>
      </c>
      <c r="S164" s="10">
        <v>0</v>
      </c>
      <c r="T164" s="10">
        <v>19</v>
      </c>
      <c r="U164" s="10">
        <v>0</v>
      </c>
      <c r="V164" s="10">
        <v>11</v>
      </c>
      <c r="W164" s="10">
        <v>448</v>
      </c>
    </row>
    <row r="165" spans="1:23" x14ac:dyDescent="0.3">
      <c r="A165" s="10">
        <v>164</v>
      </c>
      <c r="B165" s="330">
        <v>154</v>
      </c>
      <c r="C165" s="10" t="s">
        <v>1667</v>
      </c>
      <c r="D165" s="10">
        <v>917</v>
      </c>
      <c r="E165" s="10" t="s">
        <v>22</v>
      </c>
      <c r="F165" s="10">
        <v>728</v>
      </c>
      <c r="G165" s="10">
        <v>26</v>
      </c>
      <c r="H165" s="10">
        <v>88</v>
      </c>
      <c r="I165" s="10">
        <v>107</v>
      </c>
      <c r="J165" s="10">
        <v>12</v>
      </c>
      <c r="K165" s="10">
        <v>101</v>
      </c>
      <c r="L165" s="10">
        <v>11</v>
      </c>
      <c r="M165" s="10">
        <v>14</v>
      </c>
      <c r="N165" s="10">
        <v>6</v>
      </c>
      <c r="O165" s="10">
        <v>19</v>
      </c>
      <c r="P165" s="10">
        <v>49</v>
      </c>
      <c r="Q165" s="10">
        <v>4</v>
      </c>
      <c r="R165" s="10">
        <v>0</v>
      </c>
      <c r="S165" s="10">
        <v>1</v>
      </c>
      <c r="T165" s="10">
        <v>17</v>
      </c>
      <c r="U165" s="10">
        <v>0</v>
      </c>
      <c r="V165" s="10">
        <v>12</v>
      </c>
      <c r="W165" s="10">
        <v>467</v>
      </c>
    </row>
    <row r="166" spans="1:23" x14ac:dyDescent="0.3">
      <c r="A166" s="10">
        <v>165</v>
      </c>
      <c r="B166" s="330">
        <v>154</v>
      </c>
      <c r="C166" s="10" t="s">
        <v>1667</v>
      </c>
      <c r="D166" s="10">
        <v>917</v>
      </c>
      <c r="E166" s="10" t="s">
        <v>24</v>
      </c>
      <c r="F166" s="10">
        <v>727</v>
      </c>
      <c r="G166" s="10">
        <v>19</v>
      </c>
      <c r="H166" s="10">
        <v>108</v>
      </c>
      <c r="I166" s="10">
        <v>103</v>
      </c>
      <c r="J166" s="10">
        <v>6</v>
      </c>
      <c r="K166" s="10">
        <v>78</v>
      </c>
      <c r="L166" s="10">
        <v>5</v>
      </c>
      <c r="M166" s="10">
        <v>13</v>
      </c>
      <c r="N166" s="10">
        <v>2</v>
      </c>
      <c r="O166" s="10">
        <v>10</v>
      </c>
      <c r="P166" s="10">
        <v>72</v>
      </c>
      <c r="Q166" s="10">
        <v>8</v>
      </c>
      <c r="R166" s="10">
        <v>2</v>
      </c>
      <c r="S166" s="10">
        <v>0</v>
      </c>
      <c r="T166" s="10">
        <v>13</v>
      </c>
      <c r="U166" s="10">
        <v>1</v>
      </c>
      <c r="V166" s="10">
        <v>19</v>
      </c>
      <c r="W166" s="10">
        <v>459</v>
      </c>
    </row>
    <row r="167" spans="1:23" x14ac:dyDescent="0.3">
      <c r="A167" s="10">
        <v>166</v>
      </c>
      <c r="B167" s="330">
        <v>154</v>
      </c>
      <c r="C167" s="10" t="s">
        <v>1667</v>
      </c>
      <c r="D167" s="10">
        <v>918</v>
      </c>
      <c r="E167" s="10" t="s">
        <v>19</v>
      </c>
      <c r="F167" s="10">
        <v>703</v>
      </c>
      <c r="G167" s="10">
        <v>24</v>
      </c>
      <c r="H167" s="10">
        <v>79</v>
      </c>
      <c r="I167" s="10">
        <v>53</v>
      </c>
      <c r="J167" s="10">
        <v>6</v>
      </c>
      <c r="K167" s="10">
        <v>40</v>
      </c>
      <c r="L167" s="10">
        <v>7</v>
      </c>
      <c r="M167" s="10">
        <v>7</v>
      </c>
      <c r="N167" s="10">
        <v>7</v>
      </c>
      <c r="O167" s="10">
        <v>9</v>
      </c>
      <c r="P167" s="10">
        <v>109</v>
      </c>
      <c r="Q167" s="10">
        <v>7</v>
      </c>
      <c r="R167" s="10">
        <v>1</v>
      </c>
      <c r="S167" s="10">
        <v>3</v>
      </c>
      <c r="T167" s="10">
        <v>16</v>
      </c>
      <c r="U167" s="10">
        <v>0</v>
      </c>
      <c r="V167" s="10">
        <v>11</v>
      </c>
      <c r="W167" s="10">
        <v>379</v>
      </c>
    </row>
    <row r="168" spans="1:23" x14ac:dyDescent="0.3">
      <c r="A168" s="10">
        <v>167</v>
      </c>
      <c r="B168" s="330">
        <v>154</v>
      </c>
      <c r="C168" s="10" t="s">
        <v>1667</v>
      </c>
      <c r="D168" s="10">
        <v>918</v>
      </c>
      <c r="E168" s="10" t="s">
        <v>20</v>
      </c>
      <c r="F168" s="10">
        <v>703</v>
      </c>
      <c r="G168" s="10">
        <v>26</v>
      </c>
      <c r="H168" s="10">
        <v>79</v>
      </c>
      <c r="I168" s="10">
        <v>46</v>
      </c>
      <c r="J168" s="10">
        <v>13</v>
      </c>
      <c r="K168" s="10">
        <v>54</v>
      </c>
      <c r="L168" s="10">
        <v>6</v>
      </c>
      <c r="M168" s="10">
        <v>10</v>
      </c>
      <c r="N168" s="10">
        <v>12</v>
      </c>
      <c r="O168" s="10">
        <v>13</v>
      </c>
      <c r="P168" s="10">
        <v>90</v>
      </c>
      <c r="Q168" s="10">
        <v>8</v>
      </c>
      <c r="R168" s="10">
        <v>3</v>
      </c>
      <c r="S168" s="10">
        <v>0</v>
      </c>
      <c r="T168" s="10">
        <v>21</v>
      </c>
      <c r="U168" s="10">
        <v>1</v>
      </c>
      <c r="V168" s="10">
        <v>12</v>
      </c>
      <c r="W168" s="10">
        <v>394</v>
      </c>
    </row>
    <row r="169" spans="1:23" x14ac:dyDescent="0.3">
      <c r="A169" s="10">
        <v>168</v>
      </c>
      <c r="B169" s="330">
        <v>154</v>
      </c>
      <c r="C169" s="10" t="s">
        <v>1667</v>
      </c>
      <c r="D169" s="10">
        <v>918</v>
      </c>
      <c r="E169" s="10" t="s">
        <v>22</v>
      </c>
      <c r="F169" s="10">
        <v>703</v>
      </c>
      <c r="G169" s="10">
        <v>16</v>
      </c>
      <c r="H169" s="10">
        <v>77</v>
      </c>
      <c r="I169" s="10">
        <v>65</v>
      </c>
      <c r="J169" s="10">
        <v>9</v>
      </c>
      <c r="K169" s="10">
        <v>63</v>
      </c>
      <c r="L169" s="10">
        <v>13</v>
      </c>
      <c r="M169" s="10">
        <v>11</v>
      </c>
      <c r="N169" s="10">
        <v>7</v>
      </c>
      <c r="O169" s="10">
        <v>13</v>
      </c>
      <c r="P169" s="10">
        <v>101</v>
      </c>
      <c r="Q169" s="10">
        <v>10</v>
      </c>
      <c r="R169" s="10">
        <v>3</v>
      </c>
      <c r="S169" s="10">
        <v>3</v>
      </c>
      <c r="T169" s="10">
        <v>18</v>
      </c>
      <c r="U169" s="10">
        <v>1</v>
      </c>
      <c r="V169" s="10">
        <v>13</v>
      </c>
      <c r="W169" s="10">
        <v>423</v>
      </c>
    </row>
    <row r="170" spans="1:23" x14ac:dyDescent="0.3">
      <c r="A170" s="10">
        <v>169</v>
      </c>
      <c r="B170" s="330">
        <v>154</v>
      </c>
      <c r="C170" s="10" t="s">
        <v>1667</v>
      </c>
      <c r="D170" s="10">
        <v>918</v>
      </c>
      <c r="E170" s="10" t="s">
        <v>24</v>
      </c>
      <c r="F170" s="10">
        <v>702</v>
      </c>
      <c r="G170" s="10">
        <v>24</v>
      </c>
      <c r="H170" s="10">
        <v>67</v>
      </c>
      <c r="I170" s="10">
        <v>51</v>
      </c>
      <c r="J170" s="10">
        <v>11</v>
      </c>
      <c r="K170" s="10">
        <v>50</v>
      </c>
      <c r="L170" s="10">
        <v>9</v>
      </c>
      <c r="M170" s="10">
        <v>8</v>
      </c>
      <c r="N170" s="10">
        <v>13</v>
      </c>
      <c r="O170" s="10">
        <v>8</v>
      </c>
      <c r="P170" s="10">
        <v>95</v>
      </c>
      <c r="Q170" s="10">
        <v>8</v>
      </c>
      <c r="R170" s="10">
        <v>2</v>
      </c>
      <c r="S170" s="10">
        <v>1</v>
      </c>
      <c r="T170" s="10">
        <v>23</v>
      </c>
      <c r="U170" s="10">
        <v>0</v>
      </c>
      <c r="V170" s="10">
        <v>19</v>
      </c>
      <c r="W170" s="10">
        <v>389</v>
      </c>
    </row>
    <row r="171" spans="1:23" x14ac:dyDescent="0.3">
      <c r="A171" s="10">
        <v>170</v>
      </c>
      <c r="B171" s="330">
        <v>154</v>
      </c>
      <c r="C171" s="10" t="s">
        <v>1667</v>
      </c>
      <c r="D171" s="10">
        <v>919</v>
      </c>
      <c r="E171" s="10" t="s">
        <v>19</v>
      </c>
      <c r="F171" s="10">
        <v>727</v>
      </c>
      <c r="G171" s="10">
        <v>21</v>
      </c>
      <c r="H171" s="10">
        <v>53</v>
      </c>
      <c r="I171" s="10">
        <v>53</v>
      </c>
      <c r="J171" s="10">
        <v>4</v>
      </c>
      <c r="K171" s="10">
        <v>49</v>
      </c>
      <c r="L171" s="10">
        <v>18</v>
      </c>
      <c r="M171" s="10">
        <v>35</v>
      </c>
      <c r="N171" s="10">
        <v>7</v>
      </c>
      <c r="O171" s="10">
        <v>10</v>
      </c>
      <c r="P171" s="10">
        <v>107</v>
      </c>
      <c r="Q171" s="10">
        <v>5</v>
      </c>
      <c r="R171" s="10">
        <v>2</v>
      </c>
      <c r="S171" s="10">
        <v>1</v>
      </c>
      <c r="T171" s="10">
        <v>16</v>
      </c>
      <c r="U171" s="10">
        <v>0</v>
      </c>
      <c r="V171" s="10">
        <v>15</v>
      </c>
      <c r="W171" s="10">
        <v>396</v>
      </c>
    </row>
    <row r="172" spans="1:23" x14ac:dyDescent="0.3">
      <c r="A172" s="10">
        <v>171</v>
      </c>
      <c r="B172" s="330">
        <v>154</v>
      </c>
      <c r="C172" s="10" t="s">
        <v>1667</v>
      </c>
      <c r="D172" s="10">
        <v>919</v>
      </c>
      <c r="E172" s="10" t="s">
        <v>20</v>
      </c>
      <c r="F172" s="10">
        <v>727</v>
      </c>
      <c r="G172" s="10">
        <v>18</v>
      </c>
      <c r="H172" s="10">
        <v>58</v>
      </c>
      <c r="I172" s="10">
        <v>57</v>
      </c>
      <c r="J172" s="10">
        <v>9</v>
      </c>
      <c r="K172" s="10">
        <v>50</v>
      </c>
      <c r="L172" s="10">
        <v>15</v>
      </c>
      <c r="M172" s="10">
        <v>33</v>
      </c>
      <c r="N172" s="10">
        <v>8</v>
      </c>
      <c r="O172" s="10">
        <v>13</v>
      </c>
      <c r="P172" s="10">
        <v>100</v>
      </c>
      <c r="Q172" s="10">
        <v>11</v>
      </c>
      <c r="R172" s="10">
        <v>0</v>
      </c>
      <c r="S172" s="10">
        <v>0</v>
      </c>
      <c r="T172" s="10">
        <v>13</v>
      </c>
      <c r="U172" s="10">
        <v>0</v>
      </c>
      <c r="V172" s="10">
        <v>18</v>
      </c>
      <c r="W172" s="10">
        <v>403</v>
      </c>
    </row>
    <row r="173" spans="1:23" x14ac:dyDescent="0.3">
      <c r="A173" s="10">
        <v>172</v>
      </c>
      <c r="B173" s="330">
        <v>154</v>
      </c>
      <c r="C173" s="10" t="s">
        <v>1667</v>
      </c>
      <c r="D173" s="10">
        <v>919</v>
      </c>
      <c r="E173" s="10" t="s">
        <v>22</v>
      </c>
      <c r="F173" s="10">
        <v>727</v>
      </c>
      <c r="G173" s="10">
        <v>19</v>
      </c>
      <c r="H173" s="10">
        <v>71</v>
      </c>
      <c r="I173" s="10">
        <v>57</v>
      </c>
      <c r="J173" s="10">
        <v>7</v>
      </c>
      <c r="K173" s="10">
        <v>36</v>
      </c>
      <c r="L173" s="10">
        <v>21</v>
      </c>
      <c r="M173" s="10">
        <v>21</v>
      </c>
      <c r="N173" s="10">
        <v>7</v>
      </c>
      <c r="O173" s="10">
        <v>6</v>
      </c>
      <c r="P173" s="10">
        <v>127</v>
      </c>
      <c r="Q173" s="10">
        <v>9</v>
      </c>
      <c r="R173" s="10">
        <v>1</v>
      </c>
      <c r="S173" s="10">
        <v>1</v>
      </c>
      <c r="T173" s="10">
        <v>12</v>
      </c>
      <c r="U173" s="10">
        <v>1</v>
      </c>
      <c r="V173" s="10">
        <v>10</v>
      </c>
      <c r="W173" s="10">
        <v>406</v>
      </c>
    </row>
    <row r="174" spans="1:23" x14ac:dyDescent="0.3">
      <c r="A174" s="10">
        <v>173</v>
      </c>
      <c r="B174" s="330">
        <v>154</v>
      </c>
      <c r="C174" s="10" t="s">
        <v>1667</v>
      </c>
      <c r="D174" s="10">
        <v>919</v>
      </c>
      <c r="E174" s="10" t="s">
        <v>24</v>
      </c>
      <c r="F174" s="10">
        <v>727</v>
      </c>
      <c r="G174" s="10">
        <v>10</v>
      </c>
      <c r="H174" s="10">
        <v>79</v>
      </c>
      <c r="I174" s="10">
        <v>60</v>
      </c>
      <c r="J174" s="10">
        <v>1</v>
      </c>
      <c r="K174" s="10">
        <v>39</v>
      </c>
      <c r="L174" s="10">
        <v>19</v>
      </c>
      <c r="M174" s="10">
        <v>12</v>
      </c>
      <c r="N174" s="10">
        <v>10</v>
      </c>
      <c r="O174" s="10">
        <v>10</v>
      </c>
      <c r="P174" s="10">
        <v>104</v>
      </c>
      <c r="Q174" s="10">
        <v>7</v>
      </c>
      <c r="R174" s="10">
        <v>3</v>
      </c>
      <c r="S174" s="10">
        <v>0</v>
      </c>
      <c r="T174" s="10">
        <v>17</v>
      </c>
      <c r="U174" s="10">
        <v>0</v>
      </c>
      <c r="V174" s="10">
        <v>16</v>
      </c>
      <c r="W174" s="10">
        <v>387</v>
      </c>
    </row>
    <row r="175" spans="1:23" x14ac:dyDescent="0.3">
      <c r="A175" s="10">
        <v>174</v>
      </c>
      <c r="B175" s="330">
        <v>154</v>
      </c>
      <c r="C175" s="10" t="s">
        <v>1667</v>
      </c>
      <c r="D175" s="10">
        <v>919</v>
      </c>
      <c r="E175" s="10" t="s">
        <v>25</v>
      </c>
      <c r="F175" s="10">
        <v>727</v>
      </c>
      <c r="G175" s="10">
        <v>21</v>
      </c>
      <c r="H175" s="10">
        <v>55</v>
      </c>
      <c r="I175" s="10">
        <v>54</v>
      </c>
      <c r="J175" s="10">
        <v>7</v>
      </c>
      <c r="K175" s="10">
        <v>56</v>
      </c>
      <c r="L175" s="10">
        <v>15</v>
      </c>
      <c r="M175" s="10">
        <v>18</v>
      </c>
      <c r="N175" s="10">
        <v>9</v>
      </c>
      <c r="O175" s="10">
        <v>10</v>
      </c>
      <c r="P175" s="10">
        <v>84</v>
      </c>
      <c r="Q175" s="10">
        <v>12</v>
      </c>
      <c r="R175" s="10">
        <v>4</v>
      </c>
      <c r="S175" s="10">
        <v>1</v>
      </c>
      <c r="T175" s="10">
        <v>22</v>
      </c>
      <c r="U175" s="10">
        <v>0</v>
      </c>
      <c r="V175" s="10">
        <v>18</v>
      </c>
      <c r="W175" s="10">
        <v>386</v>
      </c>
    </row>
    <row r="176" spans="1:23" x14ac:dyDescent="0.3">
      <c r="A176" s="10">
        <v>175</v>
      </c>
      <c r="B176" s="330">
        <v>154</v>
      </c>
      <c r="C176" s="10" t="s">
        <v>1667</v>
      </c>
      <c r="D176" s="10">
        <v>919</v>
      </c>
      <c r="E176" s="10" t="s">
        <v>26</v>
      </c>
      <c r="F176" s="10">
        <v>726</v>
      </c>
      <c r="G176" s="10">
        <v>15</v>
      </c>
      <c r="H176" s="10">
        <v>88</v>
      </c>
      <c r="I176" s="10">
        <v>61</v>
      </c>
      <c r="J176" s="10">
        <v>10</v>
      </c>
      <c r="K176" s="10">
        <v>48</v>
      </c>
      <c r="L176" s="10">
        <v>9</v>
      </c>
      <c r="M176" s="10">
        <v>21</v>
      </c>
      <c r="N176" s="10">
        <v>2</v>
      </c>
      <c r="O176" s="10">
        <v>15</v>
      </c>
      <c r="P176" s="10">
        <v>114</v>
      </c>
      <c r="Q176" s="10">
        <v>7</v>
      </c>
      <c r="R176" s="10">
        <v>2</v>
      </c>
      <c r="S176" s="10">
        <v>3</v>
      </c>
      <c r="T176" s="10">
        <v>16</v>
      </c>
      <c r="U176" s="10">
        <v>1</v>
      </c>
      <c r="V176" s="10">
        <v>13</v>
      </c>
      <c r="W176" s="10">
        <v>425</v>
      </c>
    </row>
    <row r="177" spans="1:23" x14ac:dyDescent="0.3">
      <c r="A177" s="10">
        <v>176</v>
      </c>
      <c r="B177" s="330">
        <v>400</v>
      </c>
      <c r="C177" s="10" t="s">
        <v>1668</v>
      </c>
      <c r="D177" s="10">
        <v>1784</v>
      </c>
      <c r="E177" s="10" t="s">
        <v>19</v>
      </c>
      <c r="F177" s="10">
        <v>701</v>
      </c>
      <c r="G177" s="10">
        <v>17</v>
      </c>
      <c r="H177" s="10">
        <v>47</v>
      </c>
      <c r="I177" s="10">
        <v>33</v>
      </c>
      <c r="J177" s="10">
        <v>10</v>
      </c>
      <c r="K177" s="10">
        <v>32</v>
      </c>
      <c r="L177" s="10">
        <v>8</v>
      </c>
      <c r="M177" s="10">
        <v>13</v>
      </c>
      <c r="N177" s="10">
        <v>3</v>
      </c>
      <c r="O177" s="10">
        <v>4</v>
      </c>
      <c r="P177" s="10">
        <v>107</v>
      </c>
      <c r="Q177" s="10">
        <v>2</v>
      </c>
      <c r="R177" s="10">
        <v>0</v>
      </c>
      <c r="S177" s="10">
        <v>5</v>
      </c>
      <c r="T177" s="10">
        <v>17</v>
      </c>
      <c r="U177" s="10">
        <v>0</v>
      </c>
      <c r="V177" s="10">
        <v>2</v>
      </c>
      <c r="W177" s="10">
        <v>300</v>
      </c>
    </row>
    <row r="178" spans="1:23" x14ac:dyDescent="0.3">
      <c r="A178" s="10">
        <v>177</v>
      </c>
      <c r="B178" s="330">
        <v>400</v>
      </c>
      <c r="C178" s="10" t="s">
        <v>1668</v>
      </c>
      <c r="D178" s="10">
        <v>1784</v>
      </c>
      <c r="E178" s="10" t="s">
        <v>20</v>
      </c>
      <c r="F178" s="10">
        <v>701</v>
      </c>
      <c r="G178" s="10">
        <v>14</v>
      </c>
      <c r="H178" s="10">
        <v>50</v>
      </c>
      <c r="I178" s="10">
        <v>30</v>
      </c>
      <c r="J178" s="10">
        <v>6</v>
      </c>
      <c r="K178" s="10">
        <v>31</v>
      </c>
      <c r="L178" s="10">
        <v>4</v>
      </c>
      <c r="M178" s="10">
        <v>14</v>
      </c>
      <c r="N178" s="10">
        <v>6</v>
      </c>
      <c r="O178" s="10">
        <v>5</v>
      </c>
      <c r="P178" s="10">
        <v>98</v>
      </c>
      <c r="Q178" s="10">
        <v>3</v>
      </c>
      <c r="R178" s="10">
        <v>2</v>
      </c>
      <c r="S178" s="10">
        <v>0</v>
      </c>
      <c r="T178" s="10">
        <v>16</v>
      </c>
      <c r="U178" s="10">
        <v>0</v>
      </c>
      <c r="V178" s="10">
        <v>12</v>
      </c>
      <c r="W178" s="10">
        <v>291</v>
      </c>
    </row>
    <row r="179" spans="1:23" x14ac:dyDescent="0.3">
      <c r="A179" s="10">
        <v>178</v>
      </c>
      <c r="B179" s="330">
        <v>400</v>
      </c>
      <c r="C179" s="10" t="s">
        <v>1668</v>
      </c>
      <c r="D179" s="10">
        <v>1784</v>
      </c>
      <c r="E179" s="10" t="s">
        <v>22</v>
      </c>
      <c r="F179" s="10">
        <v>701</v>
      </c>
      <c r="G179" s="10">
        <v>17</v>
      </c>
      <c r="H179" s="10">
        <v>55</v>
      </c>
      <c r="I179" s="10">
        <v>25</v>
      </c>
      <c r="J179" s="10">
        <v>4</v>
      </c>
      <c r="K179" s="10">
        <v>58</v>
      </c>
      <c r="L179" s="10">
        <v>5</v>
      </c>
      <c r="M179" s="10">
        <v>11</v>
      </c>
      <c r="N179" s="10">
        <v>8</v>
      </c>
      <c r="O179" s="10">
        <v>3</v>
      </c>
      <c r="P179" s="10">
        <v>80</v>
      </c>
      <c r="Q179" s="10">
        <v>5</v>
      </c>
      <c r="R179" s="10">
        <v>2</v>
      </c>
      <c r="S179" s="10">
        <v>5</v>
      </c>
      <c r="T179" s="10">
        <v>10</v>
      </c>
      <c r="U179" s="10">
        <v>0</v>
      </c>
      <c r="V179" s="10">
        <v>15</v>
      </c>
      <c r="W179" s="10">
        <v>303</v>
      </c>
    </row>
    <row r="180" spans="1:23" x14ac:dyDescent="0.3">
      <c r="A180" s="10">
        <v>179</v>
      </c>
      <c r="B180" s="330">
        <v>400</v>
      </c>
      <c r="C180" s="10" t="s">
        <v>1668</v>
      </c>
      <c r="D180" s="10">
        <v>1784</v>
      </c>
      <c r="E180" s="10" t="s">
        <v>24</v>
      </c>
      <c r="F180" s="10">
        <v>701</v>
      </c>
      <c r="G180" s="10">
        <v>24</v>
      </c>
      <c r="H180" s="10">
        <v>62</v>
      </c>
      <c r="I180" s="10">
        <v>25</v>
      </c>
      <c r="J180" s="10">
        <v>5</v>
      </c>
      <c r="K180" s="10">
        <v>46</v>
      </c>
      <c r="L180" s="10">
        <v>9</v>
      </c>
      <c r="M180" s="10">
        <v>5</v>
      </c>
      <c r="N180" s="10">
        <v>5</v>
      </c>
      <c r="O180" s="10">
        <v>7</v>
      </c>
      <c r="P180" s="10">
        <v>88</v>
      </c>
      <c r="Q180" s="10">
        <v>6</v>
      </c>
      <c r="R180" s="10">
        <v>3</v>
      </c>
      <c r="S180" s="10">
        <v>1</v>
      </c>
      <c r="T180" s="10">
        <v>10</v>
      </c>
      <c r="U180" s="10">
        <v>0</v>
      </c>
      <c r="V180" s="10">
        <v>11</v>
      </c>
      <c r="W180" s="10">
        <v>307</v>
      </c>
    </row>
    <row r="181" spans="1:23" x14ac:dyDescent="0.3">
      <c r="A181" s="10">
        <v>180</v>
      </c>
      <c r="B181" s="330">
        <v>400</v>
      </c>
      <c r="C181" s="10" t="s">
        <v>1668</v>
      </c>
      <c r="D181" s="10">
        <v>1784</v>
      </c>
      <c r="E181" s="10" t="s">
        <v>25</v>
      </c>
      <c r="F181" s="10">
        <v>701</v>
      </c>
      <c r="G181" s="10">
        <v>20</v>
      </c>
      <c r="H181" s="10">
        <v>66</v>
      </c>
      <c r="I181" s="10">
        <v>27</v>
      </c>
      <c r="J181" s="10">
        <v>5</v>
      </c>
      <c r="K181" s="10">
        <v>33</v>
      </c>
      <c r="L181" s="10">
        <v>5</v>
      </c>
      <c r="M181" s="10">
        <v>14</v>
      </c>
      <c r="N181" s="10">
        <v>4</v>
      </c>
      <c r="O181" s="10">
        <v>6</v>
      </c>
      <c r="P181" s="10">
        <v>88</v>
      </c>
      <c r="Q181" s="10">
        <v>3</v>
      </c>
      <c r="R181" s="10">
        <v>4</v>
      </c>
      <c r="S181" s="10">
        <v>2</v>
      </c>
      <c r="T181" s="10">
        <v>12</v>
      </c>
      <c r="U181" s="10">
        <v>1</v>
      </c>
      <c r="V181" s="10">
        <v>11</v>
      </c>
      <c r="W181" s="10">
        <v>301</v>
      </c>
    </row>
    <row r="182" spans="1:23" x14ac:dyDescent="0.3">
      <c r="A182" s="10">
        <v>181</v>
      </c>
      <c r="B182" s="330">
        <v>400</v>
      </c>
      <c r="C182" s="10" t="s">
        <v>1668</v>
      </c>
      <c r="D182" s="10">
        <v>1784</v>
      </c>
      <c r="E182" s="10" t="s">
        <v>26</v>
      </c>
      <c r="F182" s="10">
        <v>700</v>
      </c>
      <c r="G182" s="10">
        <v>19</v>
      </c>
      <c r="H182" s="10">
        <v>41</v>
      </c>
      <c r="I182" s="10">
        <v>18</v>
      </c>
      <c r="J182" s="10">
        <v>5</v>
      </c>
      <c r="K182" s="10">
        <v>46</v>
      </c>
      <c r="L182" s="10">
        <v>11</v>
      </c>
      <c r="M182" s="10">
        <v>8</v>
      </c>
      <c r="N182" s="10">
        <v>4</v>
      </c>
      <c r="O182" s="10">
        <v>1</v>
      </c>
      <c r="P182" s="10">
        <v>100</v>
      </c>
      <c r="Q182" s="10">
        <v>10</v>
      </c>
      <c r="R182" s="10">
        <v>3</v>
      </c>
      <c r="S182" s="10">
        <v>6</v>
      </c>
      <c r="T182" s="10">
        <v>11</v>
      </c>
      <c r="U182" s="10">
        <v>0</v>
      </c>
      <c r="V182" s="10">
        <v>9</v>
      </c>
      <c r="W182" s="10">
        <v>292</v>
      </c>
    </row>
    <row r="183" spans="1:23" x14ac:dyDescent="0.3">
      <c r="A183" s="10">
        <v>182</v>
      </c>
      <c r="B183" s="330">
        <v>400</v>
      </c>
      <c r="C183" s="10" t="s">
        <v>1668</v>
      </c>
      <c r="D183" s="10">
        <v>1784</v>
      </c>
      <c r="E183" s="10" t="s">
        <v>28</v>
      </c>
      <c r="F183" s="10">
        <v>700</v>
      </c>
      <c r="G183" s="10">
        <v>20</v>
      </c>
      <c r="H183" s="10">
        <v>43</v>
      </c>
      <c r="I183" s="10">
        <v>19</v>
      </c>
      <c r="J183" s="10">
        <v>5</v>
      </c>
      <c r="K183" s="10">
        <v>43</v>
      </c>
      <c r="L183" s="10">
        <v>6</v>
      </c>
      <c r="M183" s="10">
        <v>11</v>
      </c>
      <c r="N183" s="10">
        <v>4</v>
      </c>
      <c r="O183" s="10">
        <v>5</v>
      </c>
      <c r="P183" s="10">
        <v>102</v>
      </c>
      <c r="Q183" s="10">
        <v>7</v>
      </c>
      <c r="R183" s="10">
        <v>1</v>
      </c>
      <c r="S183" s="10">
        <v>2</v>
      </c>
      <c r="T183" s="10">
        <v>12</v>
      </c>
      <c r="U183" s="10">
        <v>0</v>
      </c>
      <c r="V183" s="10">
        <v>8</v>
      </c>
      <c r="W183" s="10">
        <v>288</v>
      </c>
    </row>
    <row r="184" spans="1:23" x14ac:dyDescent="0.3">
      <c r="A184" s="10">
        <v>183</v>
      </c>
      <c r="B184" s="330">
        <v>400</v>
      </c>
      <c r="C184" s="10" t="s">
        <v>1668</v>
      </c>
      <c r="D184" s="10">
        <v>1784</v>
      </c>
      <c r="E184" s="10" t="s">
        <v>32</v>
      </c>
      <c r="F184" s="10">
        <v>700</v>
      </c>
      <c r="G184" s="10">
        <v>15</v>
      </c>
      <c r="H184" s="10">
        <v>61</v>
      </c>
      <c r="I184" s="10">
        <v>21</v>
      </c>
      <c r="J184" s="10">
        <v>6</v>
      </c>
      <c r="K184" s="10">
        <v>54</v>
      </c>
      <c r="L184" s="10">
        <v>6</v>
      </c>
      <c r="M184" s="10">
        <v>12</v>
      </c>
      <c r="N184" s="10">
        <v>2</v>
      </c>
      <c r="O184" s="10">
        <v>3</v>
      </c>
      <c r="P184" s="10">
        <v>107</v>
      </c>
      <c r="Q184" s="10">
        <v>3</v>
      </c>
      <c r="R184" s="10">
        <v>1</v>
      </c>
      <c r="S184" s="10">
        <v>2</v>
      </c>
      <c r="T184" s="10">
        <v>12</v>
      </c>
      <c r="U184" s="10">
        <v>1</v>
      </c>
      <c r="V184" s="10">
        <v>7</v>
      </c>
      <c r="W184" s="10">
        <v>313</v>
      </c>
    </row>
    <row r="185" spans="1:23" x14ac:dyDescent="0.3">
      <c r="A185" s="10">
        <v>184</v>
      </c>
      <c r="B185" s="330">
        <v>400</v>
      </c>
      <c r="C185" s="10" t="s">
        <v>1668</v>
      </c>
      <c r="D185" s="10">
        <v>1784</v>
      </c>
      <c r="E185" s="10" t="s">
        <v>34</v>
      </c>
      <c r="F185" s="10">
        <v>700</v>
      </c>
      <c r="G185" s="10">
        <v>21</v>
      </c>
      <c r="H185" s="10">
        <v>41</v>
      </c>
      <c r="I185" s="10">
        <v>31</v>
      </c>
      <c r="J185" s="10">
        <v>9</v>
      </c>
      <c r="K185" s="10">
        <v>46</v>
      </c>
      <c r="L185" s="10">
        <v>7</v>
      </c>
      <c r="M185" s="10">
        <v>7</v>
      </c>
      <c r="N185" s="10">
        <v>4</v>
      </c>
      <c r="O185" s="10">
        <v>3</v>
      </c>
      <c r="P185" s="10">
        <v>77</v>
      </c>
      <c r="Q185" s="10">
        <v>2</v>
      </c>
      <c r="R185" s="10">
        <v>5</v>
      </c>
      <c r="S185" s="10">
        <v>7</v>
      </c>
      <c r="T185" s="10">
        <v>7</v>
      </c>
      <c r="U185" s="10">
        <v>0</v>
      </c>
      <c r="V185" s="10">
        <v>10</v>
      </c>
      <c r="W185" s="10">
        <v>277</v>
      </c>
    </row>
    <row r="186" spans="1:23" x14ac:dyDescent="0.3">
      <c r="A186" s="10">
        <v>185</v>
      </c>
      <c r="B186" s="330">
        <v>400</v>
      </c>
      <c r="C186" s="10" t="s">
        <v>1668</v>
      </c>
      <c r="D186" s="10">
        <v>1784</v>
      </c>
      <c r="E186" s="10" t="s">
        <v>35</v>
      </c>
      <c r="F186" s="10">
        <v>700</v>
      </c>
      <c r="G186" s="10">
        <v>16</v>
      </c>
      <c r="H186" s="10">
        <v>53</v>
      </c>
      <c r="I186" s="10">
        <v>29</v>
      </c>
      <c r="J186" s="10">
        <v>7</v>
      </c>
      <c r="K186" s="10">
        <v>36</v>
      </c>
      <c r="L186" s="10">
        <v>6</v>
      </c>
      <c r="M186" s="10">
        <v>14</v>
      </c>
      <c r="N186" s="10">
        <v>8</v>
      </c>
      <c r="O186" s="10">
        <v>2</v>
      </c>
      <c r="P186" s="10">
        <v>104</v>
      </c>
      <c r="Q186" s="10">
        <v>2</v>
      </c>
      <c r="R186" s="10">
        <v>4</v>
      </c>
      <c r="S186" s="10">
        <v>1</v>
      </c>
      <c r="T186" s="10">
        <v>12</v>
      </c>
      <c r="U186" s="10">
        <v>0</v>
      </c>
      <c r="V186" s="10">
        <v>10</v>
      </c>
      <c r="W186" s="10">
        <v>304</v>
      </c>
    </row>
    <row r="187" spans="1:23" x14ac:dyDescent="0.3">
      <c r="A187" s="10">
        <v>186</v>
      </c>
      <c r="B187" s="330">
        <v>400</v>
      </c>
      <c r="C187" s="10" t="s">
        <v>1668</v>
      </c>
      <c r="D187" s="10">
        <v>1784</v>
      </c>
      <c r="E187" s="10" t="s">
        <v>29</v>
      </c>
      <c r="F187" s="10">
        <v>700</v>
      </c>
      <c r="G187" s="10">
        <v>9</v>
      </c>
      <c r="H187" s="10">
        <v>81</v>
      </c>
      <c r="I187" s="10">
        <v>21</v>
      </c>
      <c r="J187" s="10">
        <v>8</v>
      </c>
      <c r="K187" s="10">
        <v>43</v>
      </c>
      <c r="L187" s="10">
        <v>7</v>
      </c>
      <c r="M187" s="10">
        <v>18</v>
      </c>
      <c r="N187" s="10">
        <v>3</v>
      </c>
      <c r="O187" s="10">
        <v>6</v>
      </c>
      <c r="P187" s="10">
        <v>76</v>
      </c>
      <c r="Q187" s="10">
        <v>3</v>
      </c>
      <c r="R187" s="10">
        <v>6</v>
      </c>
      <c r="S187" s="10">
        <v>1</v>
      </c>
      <c r="T187" s="10">
        <v>18</v>
      </c>
      <c r="U187" s="10">
        <v>0</v>
      </c>
      <c r="V187" s="10">
        <v>5</v>
      </c>
      <c r="W187" s="10">
        <v>305</v>
      </c>
    </row>
    <row r="188" spans="1:23" x14ac:dyDescent="0.3">
      <c r="A188" s="10">
        <v>187</v>
      </c>
      <c r="B188" s="330">
        <v>400</v>
      </c>
      <c r="C188" s="10" t="s">
        <v>1668</v>
      </c>
      <c r="D188" s="10">
        <v>1785</v>
      </c>
      <c r="E188" s="10" t="s">
        <v>19</v>
      </c>
      <c r="F188" s="10">
        <v>704</v>
      </c>
      <c r="G188" s="10">
        <v>16</v>
      </c>
      <c r="H188" s="10">
        <v>45</v>
      </c>
      <c r="I188" s="10">
        <v>23</v>
      </c>
      <c r="J188" s="10">
        <v>5</v>
      </c>
      <c r="K188" s="10">
        <v>51</v>
      </c>
      <c r="L188" s="10">
        <v>14</v>
      </c>
      <c r="M188" s="10">
        <v>11</v>
      </c>
      <c r="N188" s="10">
        <v>9</v>
      </c>
      <c r="O188" s="10">
        <v>7</v>
      </c>
      <c r="P188" s="10">
        <v>86</v>
      </c>
      <c r="Q188" s="10">
        <v>5</v>
      </c>
      <c r="R188" s="10">
        <v>0</v>
      </c>
      <c r="S188" s="10">
        <v>2</v>
      </c>
      <c r="T188" s="10">
        <v>8</v>
      </c>
      <c r="U188" s="10">
        <v>1</v>
      </c>
      <c r="V188" s="10">
        <v>9</v>
      </c>
      <c r="W188" s="10">
        <v>292</v>
      </c>
    </row>
    <row r="189" spans="1:23" x14ac:dyDescent="0.3">
      <c r="A189" s="10">
        <v>188</v>
      </c>
      <c r="B189" s="330">
        <v>400</v>
      </c>
      <c r="C189" s="10" t="s">
        <v>1668</v>
      </c>
      <c r="D189" s="10">
        <v>1785</v>
      </c>
      <c r="E189" s="10" t="s">
        <v>20</v>
      </c>
      <c r="F189" s="10">
        <v>704</v>
      </c>
      <c r="G189" s="10">
        <v>17</v>
      </c>
      <c r="H189" s="10">
        <v>49</v>
      </c>
      <c r="I189" s="10">
        <v>26</v>
      </c>
      <c r="J189" s="10">
        <v>6</v>
      </c>
      <c r="K189" s="10">
        <v>37</v>
      </c>
      <c r="L189" s="10">
        <v>11</v>
      </c>
      <c r="M189" s="10">
        <v>9</v>
      </c>
      <c r="N189" s="10">
        <v>7</v>
      </c>
      <c r="O189" s="10">
        <v>9</v>
      </c>
      <c r="P189" s="10">
        <v>96</v>
      </c>
      <c r="Q189" s="10">
        <v>6</v>
      </c>
      <c r="R189" s="10">
        <v>1</v>
      </c>
      <c r="S189" s="10">
        <v>3</v>
      </c>
      <c r="T189" s="10">
        <v>13</v>
      </c>
      <c r="U189" s="10">
        <v>0</v>
      </c>
      <c r="V189" s="10">
        <v>9</v>
      </c>
      <c r="W189" s="10">
        <v>299</v>
      </c>
    </row>
    <row r="190" spans="1:23" x14ac:dyDescent="0.3">
      <c r="A190" s="10">
        <v>189</v>
      </c>
      <c r="B190" s="330">
        <v>400</v>
      </c>
      <c r="C190" s="10" t="s">
        <v>1668</v>
      </c>
      <c r="D190" s="10">
        <v>1785</v>
      </c>
      <c r="E190" s="10" t="s">
        <v>22</v>
      </c>
      <c r="F190" s="10">
        <v>704</v>
      </c>
      <c r="G190" s="10">
        <v>23</v>
      </c>
      <c r="H190" s="10">
        <v>58</v>
      </c>
      <c r="I190" s="10">
        <v>25</v>
      </c>
      <c r="J190" s="10">
        <v>13</v>
      </c>
      <c r="K190" s="10">
        <v>45</v>
      </c>
      <c r="L190" s="10">
        <v>6</v>
      </c>
      <c r="M190" s="10">
        <v>6</v>
      </c>
      <c r="N190" s="10">
        <v>2</v>
      </c>
      <c r="O190" s="10">
        <v>9</v>
      </c>
      <c r="P190" s="10">
        <v>85</v>
      </c>
      <c r="Q190" s="10">
        <v>13</v>
      </c>
      <c r="R190" s="10">
        <v>1</v>
      </c>
      <c r="S190" s="10">
        <v>3</v>
      </c>
      <c r="T190" s="10">
        <v>5</v>
      </c>
      <c r="U190" s="10">
        <v>0</v>
      </c>
      <c r="V190" s="10">
        <v>8</v>
      </c>
      <c r="W190" s="10">
        <v>302</v>
      </c>
    </row>
    <row r="191" spans="1:23" x14ac:dyDescent="0.3">
      <c r="A191" s="10">
        <v>190</v>
      </c>
      <c r="B191" s="330">
        <v>400</v>
      </c>
      <c r="C191" s="10" t="s">
        <v>1668</v>
      </c>
      <c r="D191" s="10">
        <v>1785</v>
      </c>
      <c r="E191" s="10" t="s">
        <v>24</v>
      </c>
      <c r="F191" s="10">
        <v>704</v>
      </c>
      <c r="G191" s="10">
        <v>16</v>
      </c>
      <c r="H191" s="10">
        <v>51</v>
      </c>
      <c r="I191" s="10">
        <v>23</v>
      </c>
      <c r="J191" s="10">
        <v>9</v>
      </c>
      <c r="K191" s="10">
        <v>37</v>
      </c>
      <c r="L191" s="10">
        <v>5</v>
      </c>
      <c r="M191" s="10">
        <v>17</v>
      </c>
      <c r="N191" s="10">
        <v>9</v>
      </c>
      <c r="O191" s="10">
        <v>7</v>
      </c>
      <c r="P191" s="10">
        <v>104</v>
      </c>
      <c r="Q191" s="10">
        <v>6</v>
      </c>
      <c r="R191" s="10">
        <v>4</v>
      </c>
      <c r="S191" s="10">
        <v>1</v>
      </c>
      <c r="T191" s="10">
        <v>6</v>
      </c>
      <c r="U191" s="10">
        <v>0</v>
      </c>
      <c r="V191" s="10">
        <v>15</v>
      </c>
      <c r="W191" s="10">
        <v>310</v>
      </c>
    </row>
    <row r="192" spans="1:23" x14ac:dyDescent="0.3">
      <c r="A192" s="10">
        <v>191</v>
      </c>
      <c r="B192" s="330">
        <v>400</v>
      </c>
      <c r="C192" s="10" t="s">
        <v>1668</v>
      </c>
      <c r="D192" s="10">
        <v>1785</v>
      </c>
      <c r="E192" s="10" t="s">
        <v>25</v>
      </c>
      <c r="F192" s="10">
        <v>704</v>
      </c>
      <c r="G192" s="10">
        <v>21</v>
      </c>
      <c r="H192" s="10">
        <v>48</v>
      </c>
      <c r="I192" s="10">
        <v>22</v>
      </c>
      <c r="J192" s="10">
        <v>4</v>
      </c>
      <c r="K192" s="10">
        <v>44</v>
      </c>
      <c r="L192" s="10">
        <v>10</v>
      </c>
      <c r="M192" s="10">
        <v>9</v>
      </c>
      <c r="N192" s="10">
        <v>6</v>
      </c>
      <c r="O192" s="10">
        <v>7</v>
      </c>
      <c r="P192" s="10">
        <v>92</v>
      </c>
      <c r="Q192" s="10">
        <v>8</v>
      </c>
      <c r="R192" s="10">
        <v>0</v>
      </c>
      <c r="S192" s="10">
        <v>0</v>
      </c>
      <c r="T192" s="10">
        <v>11</v>
      </c>
      <c r="U192" s="10">
        <v>0</v>
      </c>
      <c r="V192" s="10">
        <v>13</v>
      </c>
      <c r="W192" s="10">
        <v>295</v>
      </c>
    </row>
    <row r="193" spans="1:23" x14ac:dyDescent="0.3">
      <c r="A193" s="10">
        <v>192</v>
      </c>
      <c r="B193" s="330">
        <v>400</v>
      </c>
      <c r="C193" s="10" t="s">
        <v>1668</v>
      </c>
      <c r="D193" s="10">
        <v>1785</v>
      </c>
      <c r="E193" s="10" t="s">
        <v>26</v>
      </c>
      <c r="F193" s="10">
        <v>704</v>
      </c>
      <c r="G193" s="10">
        <v>28</v>
      </c>
      <c r="H193" s="10">
        <v>43</v>
      </c>
      <c r="I193" s="10">
        <v>30</v>
      </c>
      <c r="J193" s="10">
        <v>4</v>
      </c>
      <c r="K193" s="10">
        <v>42</v>
      </c>
      <c r="L193" s="10">
        <v>11</v>
      </c>
      <c r="M193" s="10">
        <v>12</v>
      </c>
      <c r="N193" s="10">
        <v>5</v>
      </c>
      <c r="O193" s="10">
        <v>4</v>
      </c>
      <c r="P193" s="10">
        <v>99</v>
      </c>
      <c r="Q193" s="10">
        <v>11</v>
      </c>
      <c r="R193" s="10">
        <v>2</v>
      </c>
      <c r="S193" s="10">
        <v>2</v>
      </c>
      <c r="T193" s="10">
        <v>10</v>
      </c>
      <c r="U193" s="10">
        <v>0</v>
      </c>
      <c r="V193" s="10">
        <v>12</v>
      </c>
      <c r="W193" s="10">
        <v>315</v>
      </c>
    </row>
    <row r="194" spans="1:23" x14ac:dyDescent="0.3">
      <c r="A194" s="10">
        <v>193</v>
      </c>
      <c r="B194" s="330">
        <v>400</v>
      </c>
      <c r="C194" s="10" t="s">
        <v>1668</v>
      </c>
      <c r="D194" s="10">
        <v>1785</v>
      </c>
      <c r="E194" s="10" t="s">
        <v>28</v>
      </c>
      <c r="F194" s="10">
        <v>704</v>
      </c>
      <c r="G194" s="10">
        <v>15</v>
      </c>
      <c r="H194" s="10">
        <v>49</v>
      </c>
      <c r="I194" s="10">
        <v>30</v>
      </c>
      <c r="J194" s="10">
        <v>9</v>
      </c>
      <c r="K194" s="10">
        <v>45</v>
      </c>
      <c r="L194" s="10">
        <v>11</v>
      </c>
      <c r="M194" s="10">
        <v>12</v>
      </c>
      <c r="N194" s="10">
        <v>9</v>
      </c>
      <c r="O194" s="10">
        <v>3</v>
      </c>
      <c r="P194" s="10">
        <v>93</v>
      </c>
      <c r="Q194" s="10">
        <v>4</v>
      </c>
      <c r="R194" s="10">
        <v>3</v>
      </c>
      <c r="S194" s="10">
        <v>3</v>
      </c>
      <c r="T194" s="10">
        <v>8</v>
      </c>
      <c r="U194" s="10">
        <v>0</v>
      </c>
      <c r="V194" s="10">
        <v>6</v>
      </c>
      <c r="W194" s="10">
        <v>300</v>
      </c>
    </row>
    <row r="195" spans="1:23" x14ac:dyDescent="0.3">
      <c r="A195" s="10">
        <v>194</v>
      </c>
      <c r="B195" s="330">
        <v>400</v>
      </c>
      <c r="C195" s="10" t="s">
        <v>1668</v>
      </c>
      <c r="D195" s="10">
        <v>1785</v>
      </c>
      <c r="E195" s="10" t="s">
        <v>32</v>
      </c>
      <c r="F195" s="10">
        <v>704</v>
      </c>
      <c r="G195" s="10">
        <v>23</v>
      </c>
      <c r="H195" s="10">
        <v>58</v>
      </c>
      <c r="I195" s="10">
        <v>15</v>
      </c>
      <c r="J195" s="10">
        <v>5</v>
      </c>
      <c r="K195" s="10">
        <v>54</v>
      </c>
      <c r="L195" s="10">
        <v>12</v>
      </c>
      <c r="M195" s="10">
        <v>15</v>
      </c>
      <c r="N195" s="10">
        <v>3</v>
      </c>
      <c r="O195" s="10">
        <v>4</v>
      </c>
      <c r="P195" s="10">
        <v>84</v>
      </c>
      <c r="Q195" s="10">
        <v>4</v>
      </c>
      <c r="R195" s="10">
        <v>0</v>
      </c>
      <c r="S195" s="10">
        <v>0</v>
      </c>
      <c r="T195" s="10">
        <v>8</v>
      </c>
      <c r="U195" s="10">
        <v>0</v>
      </c>
      <c r="V195" s="10">
        <v>7</v>
      </c>
      <c r="W195" s="10">
        <v>292</v>
      </c>
    </row>
    <row r="196" spans="1:23" x14ac:dyDescent="0.3">
      <c r="A196" s="10">
        <v>195</v>
      </c>
      <c r="B196" s="330">
        <v>400</v>
      </c>
      <c r="C196" s="10" t="s">
        <v>1668</v>
      </c>
      <c r="D196" s="10">
        <v>1785</v>
      </c>
      <c r="E196" s="10" t="s">
        <v>34</v>
      </c>
      <c r="F196" s="10">
        <v>704</v>
      </c>
      <c r="G196" s="10">
        <v>19</v>
      </c>
      <c r="H196" s="10">
        <v>29</v>
      </c>
      <c r="I196" s="10">
        <v>25</v>
      </c>
      <c r="J196" s="10">
        <v>4</v>
      </c>
      <c r="K196" s="10">
        <v>50</v>
      </c>
      <c r="L196" s="10">
        <v>9</v>
      </c>
      <c r="M196" s="10">
        <v>13</v>
      </c>
      <c r="N196" s="10">
        <v>5</v>
      </c>
      <c r="O196" s="10">
        <v>3</v>
      </c>
      <c r="P196" s="10">
        <v>110</v>
      </c>
      <c r="Q196" s="10">
        <v>3</v>
      </c>
      <c r="R196" s="10">
        <v>0</v>
      </c>
      <c r="S196" s="10">
        <v>0</v>
      </c>
      <c r="T196" s="10">
        <v>4</v>
      </c>
      <c r="U196" s="10">
        <v>0</v>
      </c>
      <c r="V196" s="10">
        <v>16</v>
      </c>
      <c r="W196" s="10">
        <v>290</v>
      </c>
    </row>
    <row r="197" spans="1:23" x14ac:dyDescent="0.3">
      <c r="A197" s="10">
        <v>196</v>
      </c>
      <c r="B197" s="330">
        <v>400</v>
      </c>
      <c r="C197" s="10" t="s">
        <v>1668</v>
      </c>
      <c r="D197" s="10">
        <v>1785</v>
      </c>
      <c r="E197" s="10" t="s">
        <v>35</v>
      </c>
      <c r="F197" s="10">
        <v>703</v>
      </c>
      <c r="G197" s="10">
        <v>24</v>
      </c>
      <c r="H197" s="10">
        <v>57</v>
      </c>
      <c r="I197" s="10">
        <v>37</v>
      </c>
      <c r="J197" s="10">
        <v>3</v>
      </c>
      <c r="K197" s="10">
        <v>37</v>
      </c>
      <c r="L197" s="10">
        <v>14</v>
      </c>
      <c r="M197" s="10">
        <v>7</v>
      </c>
      <c r="N197" s="10">
        <v>4</v>
      </c>
      <c r="O197" s="10">
        <v>5</v>
      </c>
      <c r="P197" s="10">
        <v>80</v>
      </c>
      <c r="Q197" s="10">
        <v>5</v>
      </c>
      <c r="R197" s="10">
        <v>0</v>
      </c>
      <c r="S197" s="10">
        <v>0</v>
      </c>
      <c r="T197" s="10">
        <v>2</v>
      </c>
      <c r="U197" s="10">
        <v>0</v>
      </c>
      <c r="V197" s="10">
        <v>15</v>
      </c>
      <c r="W197" s="10">
        <v>290</v>
      </c>
    </row>
    <row r="198" spans="1:23" x14ac:dyDescent="0.3">
      <c r="A198" s="10">
        <v>197</v>
      </c>
      <c r="B198" s="330">
        <v>400</v>
      </c>
      <c r="C198" s="10" t="s">
        <v>1668</v>
      </c>
      <c r="D198" s="10">
        <v>1785</v>
      </c>
      <c r="E198" s="10" t="s">
        <v>29</v>
      </c>
      <c r="F198" s="10">
        <v>703</v>
      </c>
      <c r="G198" s="10">
        <v>26</v>
      </c>
      <c r="H198" s="10">
        <v>45</v>
      </c>
      <c r="I198" s="10">
        <v>23</v>
      </c>
      <c r="J198" s="10">
        <v>5</v>
      </c>
      <c r="K198" s="10">
        <v>43</v>
      </c>
      <c r="L198" s="10">
        <v>7</v>
      </c>
      <c r="M198" s="10">
        <v>17</v>
      </c>
      <c r="N198" s="10">
        <v>10</v>
      </c>
      <c r="O198" s="10">
        <v>3</v>
      </c>
      <c r="P198" s="10">
        <v>101</v>
      </c>
      <c r="Q198" s="10">
        <v>4</v>
      </c>
      <c r="R198" s="10">
        <v>1</v>
      </c>
      <c r="S198" s="10">
        <v>0</v>
      </c>
      <c r="T198" s="10">
        <v>3</v>
      </c>
      <c r="U198" s="10">
        <v>0</v>
      </c>
      <c r="V198" s="10">
        <v>8</v>
      </c>
      <c r="W198" s="10">
        <v>296</v>
      </c>
    </row>
    <row r="199" spans="1:23" x14ac:dyDescent="0.3">
      <c r="A199" s="10">
        <v>198</v>
      </c>
      <c r="B199" s="330">
        <v>400</v>
      </c>
      <c r="C199" s="10" t="s">
        <v>1668</v>
      </c>
      <c r="D199" s="10">
        <v>1785</v>
      </c>
      <c r="E199" s="10" t="s">
        <v>30</v>
      </c>
      <c r="F199" s="10">
        <v>703</v>
      </c>
      <c r="G199" s="10">
        <v>23</v>
      </c>
      <c r="H199" s="10">
        <v>53</v>
      </c>
      <c r="I199" s="10">
        <v>15</v>
      </c>
      <c r="J199" s="10">
        <v>7</v>
      </c>
      <c r="K199" s="10">
        <v>44</v>
      </c>
      <c r="L199" s="10">
        <v>16</v>
      </c>
      <c r="M199" s="10">
        <v>11</v>
      </c>
      <c r="N199" s="10">
        <v>4</v>
      </c>
      <c r="O199" s="10">
        <v>9</v>
      </c>
      <c r="P199" s="10">
        <v>86</v>
      </c>
      <c r="Q199" s="10">
        <v>5</v>
      </c>
      <c r="R199" s="10">
        <v>0</v>
      </c>
      <c r="S199" s="10">
        <v>0</v>
      </c>
      <c r="T199" s="10">
        <v>9</v>
      </c>
      <c r="U199" s="10">
        <v>0</v>
      </c>
      <c r="V199" s="10">
        <v>13</v>
      </c>
      <c r="W199" s="10">
        <v>295</v>
      </c>
    </row>
    <row r="200" spans="1:23" x14ac:dyDescent="0.3">
      <c r="A200" s="10">
        <v>199</v>
      </c>
      <c r="B200" s="330">
        <v>400</v>
      </c>
      <c r="C200" s="10" t="s">
        <v>1668</v>
      </c>
      <c r="D200" s="10">
        <v>1785</v>
      </c>
      <c r="E200" s="10" t="s">
        <v>31</v>
      </c>
      <c r="F200" s="10">
        <v>703</v>
      </c>
      <c r="G200" s="10">
        <v>20</v>
      </c>
      <c r="H200" s="10">
        <v>70</v>
      </c>
      <c r="I200" s="10">
        <v>25</v>
      </c>
      <c r="J200" s="10">
        <v>3</v>
      </c>
      <c r="K200" s="10">
        <v>41</v>
      </c>
      <c r="L200" s="10">
        <v>6</v>
      </c>
      <c r="M200" s="10">
        <v>11</v>
      </c>
      <c r="N200" s="10">
        <v>5</v>
      </c>
      <c r="O200" s="10">
        <v>2</v>
      </c>
      <c r="P200" s="10">
        <v>74</v>
      </c>
      <c r="Q200" s="10">
        <v>1</v>
      </c>
      <c r="R200" s="10">
        <v>0</v>
      </c>
      <c r="S200" s="10">
        <v>1</v>
      </c>
      <c r="T200" s="10">
        <v>8</v>
      </c>
      <c r="U200" s="10">
        <v>0</v>
      </c>
      <c r="V200" s="10">
        <v>9</v>
      </c>
      <c r="W200" s="10">
        <v>276</v>
      </c>
    </row>
    <row r="201" spans="1:23" x14ac:dyDescent="0.3">
      <c r="A201" s="10">
        <v>200</v>
      </c>
      <c r="B201" s="330">
        <v>400</v>
      </c>
      <c r="C201" s="10" t="s">
        <v>1668</v>
      </c>
      <c r="D201" s="10">
        <v>1785</v>
      </c>
      <c r="E201" s="10" t="s">
        <v>640</v>
      </c>
      <c r="F201" s="10">
        <v>703</v>
      </c>
      <c r="G201" s="10">
        <v>18</v>
      </c>
      <c r="H201" s="10">
        <v>71</v>
      </c>
      <c r="I201" s="10">
        <v>20</v>
      </c>
      <c r="J201" s="10">
        <v>6</v>
      </c>
      <c r="K201" s="10">
        <v>63</v>
      </c>
      <c r="L201" s="10">
        <v>14</v>
      </c>
      <c r="M201" s="10">
        <v>14</v>
      </c>
      <c r="N201" s="10">
        <v>6</v>
      </c>
      <c r="O201" s="10">
        <v>5</v>
      </c>
      <c r="P201" s="10">
        <v>99</v>
      </c>
      <c r="Q201" s="10">
        <v>6</v>
      </c>
      <c r="R201" s="10">
        <v>4</v>
      </c>
      <c r="S201" s="10">
        <v>2</v>
      </c>
      <c r="T201" s="10">
        <v>5</v>
      </c>
      <c r="U201" s="10">
        <v>0</v>
      </c>
      <c r="V201" s="10">
        <v>7</v>
      </c>
      <c r="W201" s="10">
        <v>340</v>
      </c>
    </row>
    <row r="202" spans="1:23" x14ac:dyDescent="0.3">
      <c r="A202" s="10">
        <v>201</v>
      </c>
      <c r="B202" s="330">
        <v>400</v>
      </c>
      <c r="C202" s="10" t="s">
        <v>1668</v>
      </c>
      <c r="D202" s="10">
        <v>1785</v>
      </c>
      <c r="E202" s="10" t="s">
        <v>641</v>
      </c>
      <c r="F202" s="10">
        <v>703</v>
      </c>
      <c r="G202" s="10">
        <v>18</v>
      </c>
      <c r="H202" s="10">
        <v>55</v>
      </c>
      <c r="I202" s="10">
        <v>28</v>
      </c>
      <c r="J202" s="10">
        <v>2</v>
      </c>
      <c r="K202" s="10">
        <v>28</v>
      </c>
      <c r="L202" s="10">
        <v>8</v>
      </c>
      <c r="M202" s="10">
        <v>17</v>
      </c>
      <c r="N202" s="10">
        <v>5</v>
      </c>
      <c r="O202" s="10">
        <v>4</v>
      </c>
      <c r="P202" s="10">
        <v>87</v>
      </c>
      <c r="Q202" s="10">
        <v>3</v>
      </c>
      <c r="R202" s="10">
        <v>0</v>
      </c>
      <c r="S202" s="10">
        <v>0</v>
      </c>
      <c r="T202" s="10">
        <v>6</v>
      </c>
      <c r="U202" s="10">
        <v>1</v>
      </c>
      <c r="V202" s="10">
        <v>17</v>
      </c>
      <c r="W202" s="10">
        <v>279</v>
      </c>
    </row>
    <row r="203" spans="1:23" x14ac:dyDescent="0.3">
      <c r="A203" s="10">
        <v>202</v>
      </c>
      <c r="B203" s="330">
        <v>400</v>
      </c>
      <c r="C203" s="10" t="s">
        <v>1668</v>
      </c>
      <c r="D203" s="10">
        <v>1786</v>
      </c>
      <c r="E203" s="10" t="s">
        <v>19</v>
      </c>
      <c r="F203" s="10">
        <v>698</v>
      </c>
      <c r="G203" s="10">
        <v>27</v>
      </c>
      <c r="H203" s="10">
        <v>83</v>
      </c>
      <c r="I203" s="10">
        <v>28</v>
      </c>
      <c r="J203" s="10">
        <v>12</v>
      </c>
      <c r="K203" s="10">
        <v>50</v>
      </c>
      <c r="L203" s="10">
        <v>7</v>
      </c>
      <c r="M203" s="10">
        <v>16</v>
      </c>
      <c r="N203" s="10">
        <v>2</v>
      </c>
      <c r="O203" s="10">
        <v>10</v>
      </c>
      <c r="P203" s="10">
        <v>45</v>
      </c>
      <c r="Q203" s="10">
        <v>2</v>
      </c>
      <c r="R203" s="10">
        <v>2</v>
      </c>
      <c r="S203" s="10">
        <v>3</v>
      </c>
      <c r="T203" s="10">
        <v>6</v>
      </c>
      <c r="U203" s="10">
        <v>0</v>
      </c>
      <c r="V203" s="10">
        <v>11</v>
      </c>
      <c r="W203" s="10">
        <v>304</v>
      </c>
    </row>
    <row r="204" spans="1:23" x14ac:dyDescent="0.3">
      <c r="A204" s="10">
        <v>203</v>
      </c>
      <c r="B204" s="330">
        <v>400</v>
      </c>
      <c r="C204" s="10" t="s">
        <v>1668</v>
      </c>
      <c r="D204" s="10">
        <v>1786</v>
      </c>
      <c r="E204" s="10" t="s">
        <v>20</v>
      </c>
      <c r="F204" s="10">
        <v>698</v>
      </c>
      <c r="G204" s="10">
        <v>21</v>
      </c>
      <c r="H204" s="10">
        <v>44</v>
      </c>
      <c r="I204" s="10">
        <v>28</v>
      </c>
      <c r="J204" s="10">
        <v>6</v>
      </c>
      <c r="K204" s="10">
        <v>67</v>
      </c>
      <c r="L204" s="10">
        <v>8</v>
      </c>
      <c r="M204" s="10">
        <v>24</v>
      </c>
      <c r="N204" s="10">
        <v>1</v>
      </c>
      <c r="O204" s="10">
        <v>14</v>
      </c>
      <c r="P204" s="10">
        <v>44</v>
      </c>
      <c r="Q204" s="10">
        <v>0</v>
      </c>
      <c r="R204" s="10">
        <v>0</v>
      </c>
      <c r="S204" s="10">
        <v>3</v>
      </c>
      <c r="T204" s="10">
        <v>3</v>
      </c>
      <c r="U204" s="10">
        <v>0</v>
      </c>
      <c r="V204" s="10">
        <v>10</v>
      </c>
      <c r="W204" s="10">
        <v>273</v>
      </c>
    </row>
    <row r="205" spans="1:23" x14ac:dyDescent="0.3">
      <c r="A205" s="10">
        <v>204</v>
      </c>
      <c r="B205" s="330">
        <v>400</v>
      </c>
      <c r="C205" s="10" t="s">
        <v>1668</v>
      </c>
      <c r="D205" s="10">
        <v>1786</v>
      </c>
      <c r="E205" s="10" t="s">
        <v>22</v>
      </c>
      <c r="F205" s="10">
        <v>698</v>
      </c>
      <c r="G205" s="10">
        <v>20</v>
      </c>
      <c r="H205" s="10">
        <v>69</v>
      </c>
      <c r="I205" s="10">
        <v>27</v>
      </c>
      <c r="J205" s="10">
        <v>8</v>
      </c>
      <c r="K205" s="10">
        <v>60</v>
      </c>
      <c r="L205" s="10">
        <v>7</v>
      </c>
      <c r="M205" s="10">
        <v>21</v>
      </c>
      <c r="N205" s="10">
        <v>3</v>
      </c>
      <c r="O205" s="10">
        <v>6</v>
      </c>
      <c r="P205" s="10">
        <v>59</v>
      </c>
      <c r="Q205" s="10">
        <v>4</v>
      </c>
      <c r="R205" s="10">
        <v>1</v>
      </c>
      <c r="S205" s="10">
        <v>4</v>
      </c>
      <c r="T205" s="10">
        <v>5</v>
      </c>
      <c r="U205" s="10">
        <v>2</v>
      </c>
      <c r="V205" s="10">
        <v>19</v>
      </c>
      <c r="W205" s="10">
        <v>315</v>
      </c>
    </row>
    <row r="206" spans="1:23" x14ac:dyDescent="0.3">
      <c r="A206" s="10">
        <v>205</v>
      </c>
      <c r="B206" s="330">
        <v>400</v>
      </c>
      <c r="C206" s="10" t="s">
        <v>1668</v>
      </c>
      <c r="D206" s="10">
        <v>1786</v>
      </c>
      <c r="E206" s="10" t="s">
        <v>24</v>
      </c>
      <c r="F206" s="10">
        <v>698</v>
      </c>
      <c r="G206" s="10">
        <v>16</v>
      </c>
      <c r="H206" s="10">
        <v>61</v>
      </c>
      <c r="I206" s="10">
        <v>27</v>
      </c>
      <c r="J206" s="10">
        <v>8</v>
      </c>
      <c r="K206" s="10">
        <v>41</v>
      </c>
      <c r="L206" s="10">
        <v>8</v>
      </c>
      <c r="M206" s="10">
        <v>9</v>
      </c>
      <c r="N206" s="10">
        <v>3</v>
      </c>
      <c r="O206" s="10">
        <v>20</v>
      </c>
      <c r="P206" s="10">
        <v>59</v>
      </c>
      <c r="Q206" s="10">
        <v>3</v>
      </c>
      <c r="R206" s="10">
        <v>4</v>
      </c>
      <c r="S206" s="10">
        <v>4</v>
      </c>
      <c r="T206" s="10">
        <v>8</v>
      </c>
      <c r="U206" s="10">
        <v>0</v>
      </c>
      <c r="V206" s="10">
        <v>16</v>
      </c>
      <c r="W206" s="10">
        <v>287</v>
      </c>
    </row>
    <row r="207" spans="1:23" x14ac:dyDescent="0.3">
      <c r="A207" s="10">
        <v>206</v>
      </c>
      <c r="B207" s="330">
        <v>400</v>
      </c>
      <c r="C207" s="10" t="s">
        <v>1668</v>
      </c>
      <c r="D207" s="10">
        <v>1786</v>
      </c>
      <c r="E207" s="10" t="s">
        <v>21</v>
      </c>
      <c r="F207" s="10">
        <v>362</v>
      </c>
      <c r="G207" s="10">
        <v>11</v>
      </c>
      <c r="H207" s="10">
        <v>44</v>
      </c>
      <c r="I207" s="10">
        <v>21</v>
      </c>
      <c r="J207" s="10">
        <v>2</v>
      </c>
      <c r="K207" s="10">
        <v>12</v>
      </c>
      <c r="L207" s="10">
        <v>2</v>
      </c>
      <c r="M207" s="10">
        <v>0</v>
      </c>
      <c r="N207" s="10">
        <v>3</v>
      </c>
      <c r="O207" s="10">
        <v>0</v>
      </c>
      <c r="P207" s="10">
        <v>14</v>
      </c>
      <c r="Q207" s="10">
        <v>0</v>
      </c>
      <c r="R207" s="10">
        <v>0</v>
      </c>
      <c r="S207" s="10">
        <v>2</v>
      </c>
      <c r="T207" s="10">
        <v>3</v>
      </c>
      <c r="U207" s="10">
        <v>0</v>
      </c>
      <c r="V207" s="10">
        <v>11</v>
      </c>
      <c r="W207" s="10">
        <v>125</v>
      </c>
    </row>
    <row r="208" spans="1:23" x14ac:dyDescent="0.3">
      <c r="D208" s="385"/>
      <c r="E208" s="385" t="s">
        <v>1542</v>
      </c>
      <c r="F208" s="222">
        <f>SUM(F2:F207)</f>
        <v>125119</v>
      </c>
      <c r="G208" s="222">
        <f t="shared" ref="G208:W208" si="0">SUM(G3:G207)</f>
        <v>5957</v>
      </c>
      <c r="H208" s="222">
        <f t="shared" si="0"/>
        <v>13034</v>
      </c>
      <c r="I208" s="222">
        <f t="shared" si="0"/>
        <v>5459</v>
      </c>
      <c r="J208" s="222">
        <f t="shared" si="0"/>
        <v>1498</v>
      </c>
      <c r="K208" s="222">
        <f t="shared" si="0"/>
        <v>6837</v>
      </c>
      <c r="L208" s="222">
        <f t="shared" si="0"/>
        <v>1428</v>
      </c>
      <c r="M208" s="222">
        <f t="shared" si="0"/>
        <v>1729</v>
      </c>
      <c r="N208" s="222">
        <f t="shared" si="0"/>
        <v>1608</v>
      </c>
      <c r="O208" s="222">
        <f t="shared" si="0"/>
        <v>1074</v>
      </c>
      <c r="P208" s="222">
        <f t="shared" si="0"/>
        <v>17138</v>
      </c>
      <c r="Q208" s="222">
        <f t="shared" si="0"/>
        <v>1602</v>
      </c>
      <c r="R208" s="222">
        <f t="shared" si="0"/>
        <v>420</v>
      </c>
      <c r="S208" s="222">
        <f t="shared" si="0"/>
        <v>374</v>
      </c>
      <c r="T208" s="222">
        <f t="shared" si="0"/>
        <v>2912</v>
      </c>
      <c r="U208" s="222">
        <f t="shared" si="0"/>
        <v>71</v>
      </c>
      <c r="V208" s="222">
        <f t="shared" si="0"/>
        <v>2685</v>
      </c>
      <c r="W208" s="222">
        <f t="shared" si="0"/>
        <v>63826</v>
      </c>
    </row>
    <row r="209" spans="3:23" x14ac:dyDescent="0.3">
      <c r="G209" s="214"/>
      <c r="H209" s="214"/>
      <c r="I209" s="214"/>
      <c r="J209" s="214"/>
      <c r="K209" s="214"/>
      <c r="L209" s="214"/>
      <c r="M209" s="214"/>
      <c r="N209" s="214"/>
      <c r="O209" s="214"/>
      <c r="P209" s="214"/>
      <c r="Q209" s="214"/>
      <c r="R209" s="214">
        <f>R208/2</f>
        <v>210</v>
      </c>
      <c r="S209" s="214">
        <f>S208/2</f>
        <v>187</v>
      </c>
      <c r="T209" s="214"/>
      <c r="U209" s="214"/>
      <c r="V209" s="214"/>
      <c r="W209" s="214"/>
    </row>
    <row r="210" spans="3:23" x14ac:dyDescent="0.3">
      <c r="D210" s="543" t="s">
        <v>1543</v>
      </c>
      <c r="E210" s="543"/>
      <c r="F210" s="337"/>
      <c r="G210" s="215" t="s">
        <v>3</v>
      </c>
      <c r="H210" s="215" t="s">
        <v>4</v>
      </c>
      <c r="I210" s="215" t="s">
        <v>5</v>
      </c>
      <c r="J210" s="215" t="s">
        <v>6</v>
      </c>
      <c r="K210" s="215" t="s">
        <v>7</v>
      </c>
      <c r="L210" s="215" t="s">
        <v>8</v>
      </c>
      <c r="M210" s="215" t="s">
        <v>9</v>
      </c>
      <c r="N210" s="215" t="s">
        <v>10</v>
      </c>
      <c r="O210" s="215" t="s">
        <v>11</v>
      </c>
      <c r="P210" s="215" t="s">
        <v>12</v>
      </c>
      <c r="Q210" s="215" t="s">
        <v>13</v>
      </c>
      <c r="R210" s="215" t="s">
        <v>648</v>
      </c>
      <c r="S210" s="215" t="s">
        <v>16</v>
      </c>
      <c r="T210" s="215" t="s">
        <v>17</v>
      </c>
      <c r="U210" s="215" t="s">
        <v>18</v>
      </c>
      <c r="V210" s="214"/>
      <c r="W210" s="214"/>
    </row>
    <row r="211" spans="3:23" x14ac:dyDescent="0.3">
      <c r="D211" s="543"/>
      <c r="E211" s="543"/>
      <c r="F211" s="337"/>
      <c r="G211" s="215">
        <f>G208+210</f>
        <v>6167</v>
      </c>
      <c r="H211" s="215">
        <f>H208+187</f>
        <v>13221</v>
      </c>
      <c r="I211" s="215">
        <f>I208+210</f>
        <v>5669</v>
      </c>
      <c r="J211" s="215">
        <f>J208+187</f>
        <v>1685</v>
      </c>
      <c r="K211" s="215">
        <f>K208</f>
        <v>6837</v>
      </c>
      <c r="L211" s="215">
        <f t="shared" ref="L211:Q211" si="1">L208</f>
        <v>1428</v>
      </c>
      <c r="M211" s="215">
        <f t="shared" si="1"/>
        <v>1729</v>
      </c>
      <c r="N211" s="215">
        <f t="shared" si="1"/>
        <v>1608</v>
      </c>
      <c r="O211" s="215">
        <f t="shared" si="1"/>
        <v>1074</v>
      </c>
      <c r="P211" s="215">
        <f t="shared" si="1"/>
        <v>17138</v>
      </c>
      <c r="Q211" s="215">
        <f t="shared" si="1"/>
        <v>1602</v>
      </c>
      <c r="R211" s="215">
        <f>T208</f>
        <v>2912</v>
      </c>
      <c r="S211" s="215">
        <f t="shared" ref="S211:T211" si="2">U208</f>
        <v>71</v>
      </c>
      <c r="T211" s="215">
        <f t="shared" si="2"/>
        <v>2685</v>
      </c>
      <c r="U211" s="215">
        <f>SUM(G211:T211)</f>
        <v>63826</v>
      </c>
      <c r="V211" s="214"/>
      <c r="W211" s="214"/>
    </row>
    <row r="212" spans="3:23" x14ac:dyDescent="0.3">
      <c r="G212" s="214"/>
      <c r="H212" s="214"/>
      <c r="I212" s="214"/>
      <c r="J212" s="214"/>
      <c r="K212" s="214"/>
      <c r="L212" s="214"/>
      <c r="M212" s="214"/>
      <c r="N212" s="214"/>
      <c r="O212" s="214"/>
      <c r="P212" s="214"/>
      <c r="Q212" s="214"/>
      <c r="R212" s="214"/>
      <c r="S212" s="214"/>
      <c r="T212" s="214"/>
      <c r="U212" s="214"/>
      <c r="V212" s="214"/>
      <c r="W212" s="214"/>
    </row>
    <row r="213" spans="3:23" x14ac:dyDescent="0.3">
      <c r="D213" s="543" t="s">
        <v>1544</v>
      </c>
      <c r="E213" s="543"/>
      <c r="F213" s="337"/>
      <c r="G213" s="484" t="s">
        <v>14</v>
      </c>
      <c r="H213" s="484"/>
      <c r="I213" s="484" t="s">
        <v>650</v>
      </c>
      <c r="J213" s="484"/>
      <c r="K213" s="215" t="s">
        <v>7</v>
      </c>
      <c r="L213" s="215" t="s">
        <v>8</v>
      </c>
      <c r="M213" s="215" t="s">
        <v>9</v>
      </c>
      <c r="N213" s="215" t="s">
        <v>10</v>
      </c>
      <c r="O213" s="215" t="s">
        <v>11</v>
      </c>
      <c r="P213" s="215" t="s">
        <v>12</v>
      </c>
      <c r="Q213" s="215" t="s">
        <v>13</v>
      </c>
      <c r="R213" s="215" t="s">
        <v>648</v>
      </c>
      <c r="S213" s="215" t="s">
        <v>16</v>
      </c>
      <c r="T213" s="215" t="s">
        <v>17</v>
      </c>
      <c r="U213" s="215" t="s">
        <v>18</v>
      </c>
      <c r="V213" s="214"/>
      <c r="W213" s="214"/>
    </row>
    <row r="214" spans="3:23" x14ac:dyDescent="0.3">
      <c r="D214" s="543"/>
      <c r="E214" s="543"/>
      <c r="F214" s="337"/>
      <c r="G214" s="484">
        <f>G211+I211</f>
        <v>11836</v>
      </c>
      <c r="H214" s="484"/>
      <c r="I214" s="484">
        <f>H211+J211</f>
        <v>14906</v>
      </c>
      <c r="J214" s="484"/>
      <c r="K214" s="215">
        <f>K211</f>
        <v>6837</v>
      </c>
      <c r="L214" s="215">
        <f t="shared" ref="L214:T214" si="3">L211</f>
        <v>1428</v>
      </c>
      <c r="M214" s="215">
        <f t="shared" si="3"/>
        <v>1729</v>
      </c>
      <c r="N214" s="215">
        <f t="shared" si="3"/>
        <v>1608</v>
      </c>
      <c r="O214" s="215">
        <f t="shared" si="3"/>
        <v>1074</v>
      </c>
      <c r="P214" s="215">
        <f t="shared" si="3"/>
        <v>17138</v>
      </c>
      <c r="Q214" s="215">
        <f t="shared" si="3"/>
        <v>1602</v>
      </c>
      <c r="R214" s="215">
        <f t="shared" si="3"/>
        <v>2912</v>
      </c>
      <c r="S214" s="215">
        <f t="shared" si="3"/>
        <v>71</v>
      </c>
      <c r="T214" s="215">
        <f t="shared" si="3"/>
        <v>2685</v>
      </c>
      <c r="U214" s="215">
        <f>SUM(G214:T214)</f>
        <v>63826</v>
      </c>
      <c r="V214" s="214"/>
      <c r="W214" s="214"/>
    </row>
    <row r="215" spans="3:23" x14ac:dyDescent="0.3">
      <c r="G215" s="214"/>
      <c r="H215" s="214"/>
      <c r="I215" s="214"/>
      <c r="J215" s="214"/>
      <c r="K215" s="214"/>
      <c r="L215" s="214"/>
      <c r="M215" s="214"/>
      <c r="N215" s="214"/>
      <c r="O215" s="214"/>
      <c r="P215" s="214"/>
      <c r="Q215" s="214"/>
      <c r="R215" s="214"/>
      <c r="S215" s="214"/>
      <c r="T215" s="214"/>
      <c r="U215" s="214"/>
      <c r="V215" s="214"/>
      <c r="W215" s="214"/>
    </row>
    <row r="216" spans="3:23" x14ac:dyDescent="0.3">
      <c r="C216" s="498" t="s">
        <v>1540</v>
      </c>
      <c r="D216" s="498"/>
      <c r="E216" s="498"/>
      <c r="F216" s="498"/>
      <c r="G216" s="214"/>
      <c r="H216" s="214"/>
      <c r="I216" s="214"/>
      <c r="J216" s="214"/>
      <c r="K216" s="214"/>
      <c r="L216" s="214"/>
      <c r="M216" s="214"/>
      <c r="N216" s="214"/>
      <c r="O216" s="214"/>
      <c r="P216" s="214"/>
      <c r="Q216" s="214"/>
      <c r="R216" s="214"/>
      <c r="S216" s="214"/>
      <c r="T216" s="214"/>
      <c r="U216" s="214"/>
      <c r="V216" s="214"/>
      <c r="W216" s="214"/>
    </row>
    <row r="217" spans="3:23" x14ac:dyDescent="0.3">
      <c r="D217" s="10" t="s">
        <v>1</v>
      </c>
      <c r="E217" s="10" t="s">
        <v>651</v>
      </c>
      <c r="F217" s="10"/>
      <c r="G217" s="215" t="s">
        <v>3</v>
      </c>
      <c r="H217" s="215" t="s">
        <v>4</v>
      </c>
      <c r="I217" s="215" t="s">
        <v>5</v>
      </c>
      <c r="J217" s="215" t="s">
        <v>6</v>
      </c>
      <c r="K217" s="215" t="s">
        <v>7</v>
      </c>
      <c r="L217" s="215" t="s">
        <v>8</v>
      </c>
      <c r="M217" s="215" t="s">
        <v>9</v>
      </c>
      <c r="N217" s="215" t="s">
        <v>10</v>
      </c>
      <c r="O217" s="215" t="s">
        <v>11</v>
      </c>
      <c r="P217" s="215" t="s">
        <v>12</v>
      </c>
      <c r="Q217" s="215" t="s">
        <v>13</v>
      </c>
      <c r="R217" s="215" t="s">
        <v>648</v>
      </c>
      <c r="S217" s="215" t="s">
        <v>16</v>
      </c>
      <c r="T217" s="215" t="s">
        <v>17</v>
      </c>
      <c r="U217" s="215" t="s">
        <v>18</v>
      </c>
      <c r="V217" s="214"/>
      <c r="W217" s="214"/>
    </row>
    <row r="218" spans="3:23" x14ac:dyDescent="0.3">
      <c r="D218" s="10">
        <v>545</v>
      </c>
      <c r="E218" s="10" t="s">
        <v>27</v>
      </c>
      <c r="F218" s="10"/>
      <c r="G218" s="215">
        <v>46</v>
      </c>
      <c r="H218" s="215">
        <v>85</v>
      </c>
      <c r="I218" s="215">
        <v>56</v>
      </c>
      <c r="J218" s="215">
        <v>14</v>
      </c>
      <c r="K218" s="215">
        <v>40</v>
      </c>
      <c r="L218" s="215">
        <v>9</v>
      </c>
      <c r="M218" s="215">
        <v>20</v>
      </c>
      <c r="N218" s="215">
        <v>5</v>
      </c>
      <c r="O218" s="215">
        <v>12</v>
      </c>
      <c r="P218" s="215">
        <v>451</v>
      </c>
      <c r="Q218" s="215">
        <v>7</v>
      </c>
      <c r="R218" s="215">
        <v>11</v>
      </c>
      <c r="S218" s="215">
        <v>0</v>
      </c>
      <c r="T218" s="215">
        <v>26</v>
      </c>
      <c r="U218" s="215">
        <f>SUM(G218:T218)</f>
        <v>782</v>
      </c>
      <c r="V218" s="214"/>
      <c r="W218" s="214"/>
    </row>
    <row r="219" spans="3:23" x14ac:dyDescent="0.3">
      <c r="D219" s="10">
        <v>581</v>
      </c>
      <c r="E219" s="10" t="s">
        <v>27</v>
      </c>
      <c r="F219" s="10"/>
      <c r="G219" s="215">
        <v>47</v>
      </c>
      <c r="H219" s="215">
        <v>111</v>
      </c>
      <c r="I219" s="215">
        <v>63</v>
      </c>
      <c r="J219" s="215">
        <v>7</v>
      </c>
      <c r="K219" s="215">
        <v>80</v>
      </c>
      <c r="L219" s="215">
        <v>8</v>
      </c>
      <c r="M219" s="215">
        <v>28</v>
      </c>
      <c r="N219" s="215">
        <v>2</v>
      </c>
      <c r="O219" s="215">
        <v>5</v>
      </c>
      <c r="P219" s="215">
        <v>389</v>
      </c>
      <c r="Q219" s="215">
        <v>8</v>
      </c>
      <c r="R219" s="215">
        <v>8</v>
      </c>
      <c r="S219" s="215">
        <v>0</v>
      </c>
      <c r="T219" s="215">
        <v>30</v>
      </c>
      <c r="U219" s="215">
        <f>SUM(G219:T219)</f>
        <v>786</v>
      </c>
      <c r="V219" s="214"/>
      <c r="W219" s="214"/>
    </row>
    <row r="220" spans="3:23" x14ac:dyDescent="0.3">
      <c r="D220" s="481" t="s">
        <v>1545</v>
      </c>
      <c r="E220" s="482"/>
      <c r="F220" s="329"/>
      <c r="G220" s="215">
        <f>G218+G219</f>
        <v>93</v>
      </c>
      <c r="H220" s="215">
        <f t="shared" ref="H220:U220" si="4">H218+H219</f>
        <v>196</v>
      </c>
      <c r="I220" s="215">
        <f t="shared" si="4"/>
        <v>119</v>
      </c>
      <c r="J220" s="215">
        <f t="shared" si="4"/>
        <v>21</v>
      </c>
      <c r="K220" s="215">
        <f t="shared" si="4"/>
        <v>120</v>
      </c>
      <c r="L220" s="215">
        <f t="shared" si="4"/>
        <v>17</v>
      </c>
      <c r="M220" s="215">
        <f t="shared" si="4"/>
        <v>48</v>
      </c>
      <c r="N220" s="215">
        <f t="shared" si="4"/>
        <v>7</v>
      </c>
      <c r="O220" s="215">
        <f t="shared" si="4"/>
        <v>17</v>
      </c>
      <c r="P220" s="215">
        <f t="shared" si="4"/>
        <v>840</v>
      </c>
      <c r="Q220" s="215">
        <f t="shared" si="4"/>
        <v>15</v>
      </c>
      <c r="R220" s="215">
        <f t="shared" si="4"/>
        <v>19</v>
      </c>
      <c r="S220" s="215">
        <f t="shared" si="4"/>
        <v>0</v>
      </c>
      <c r="T220" s="215">
        <f t="shared" si="4"/>
        <v>56</v>
      </c>
      <c r="U220" s="215">
        <f t="shared" si="4"/>
        <v>1568</v>
      </c>
      <c r="V220" s="214"/>
      <c r="W220" s="214"/>
    </row>
    <row r="221" spans="3:23" x14ac:dyDescent="0.3">
      <c r="G221" s="214"/>
      <c r="H221" s="214"/>
      <c r="I221" s="214"/>
      <c r="J221" s="214"/>
      <c r="K221" s="214"/>
      <c r="L221" s="214"/>
      <c r="M221" s="214"/>
      <c r="N221" s="214"/>
      <c r="O221" s="214"/>
      <c r="P221" s="214"/>
      <c r="Q221" s="214"/>
      <c r="R221" s="214"/>
      <c r="S221" s="214"/>
      <c r="T221" s="214"/>
      <c r="U221" s="214"/>
      <c r="V221" s="214"/>
      <c r="W221" s="214"/>
    </row>
    <row r="222" spans="3:23" x14ac:dyDescent="0.3">
      <c r="E222" s="10" t="s">
        <v>536</v>
      </c>
      <c r="F222" s="10"/>
      <c r="G222" s="215">
        <f>G220+G211</f>
        <v>6260</v>
      </c>
      <c r="H222" s="215">
        <f t="shared" ref="H222:T222" si="5">H220+H211</f>
        <v>13417</v>
      </c>
      <c r="I222" s="215">
        <f t="shared" si="5"/>
        <v>5788</v>
      </c>
      <c r="J222" s="215">
        <f t="shared" si="5"/>
        <v>1706</v>
      </c>
      <c r="K222" s="215">
        <f t="shared" si="5"/>
        <v>6957</v>
      </c>
      <c r="L222" s="215">
        <f t="shared" si="5"/>
        <v>1445</v>
      </c>
      <c r="M222" s="215">
        <f t="shared" si="5"/>
        <v>1777</v>
      </c>
      <c r="N222" s="215">
        <f t="shared" si="5"/>
        <v>1615</v>
      </c>
      <c r="O222" s="215">
        <f t="shared" si="5"/>
        <v>1091</v>
      </c>
      <c r="P222" s="215">
        <f t="shared" si="5"/>
        <v>17978</v>
      </c>
      <c r="Q222" s="215">
        <f t="shared" si="5"/>
        <v>1617</v>
      </c>
      <c r="R222" s="215"/>
      <c r="S222" s="215">
        <f t="shared" si="5"/>
        <v>71</v>
      </c>
      <c r="T222" s="215">
        <f t="shared" si="5"/>
        <v>2741</v>
      </c>
      <c r="U222" s="215">
        <f>SUM(G222:T222)</f>
        <v>62463</v>
      </c>
      <c r="V222" s="214"/>
      <c r="W222" s="214"/>
    </row>
    <row r="226" spans="1:22" x14ac:dyDescent="0.3">
      <c r="A226" s="538" t="s">
        <v>652</v>
      </c>
      <c r="B226" s="538"/>
      <c r="C226" s="538"/>
      <c r="D226" s="538"/>
      <c r="E226" s="538"/>
      <c r="F226" s="538"/>
      <c r="G226" s="538"/>
      <c r="H226" s="538"/>
      <c r="I226" s="538"/>
      <c r="J226" s="538"/>
      <c r="K226" s="538"/>
      <c r="L226" s="538"/>
      <c r="M226" s="538"/>
      <c r="N226" s="538"/>
      <c r="O226" s="538"/>
      <c r="P226" s="538"/>
      <c r="Q226" s="538"/>
      <c r="R226" s="538"/>
      <c r="S226" s="538"/>
      <c r="T226" s="538"/>
      <c r="U226" s="538"/>
      <c r="V226" s="538"/>
    </row>
  </sheetData>
  <mergeCells count="9">
    <mergeCell ref="A226:V226"/>
    <mergeCell ref="D210:E211"/>
    <mergeCell ref="D213:E214"/>
    <mergeCell ref="D220:E220"/>
    <mergeCell ref="G213:H213"/>
    <mergeCell ref="I213:J213"/>
    <mergeCell ref="G214:H214"/>
    <mergeCell ref="I214:J214"/>
    <mergeCell ref="C216:F216"/>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40"/>
  <sheetViews>
    <sheetView zoomScaleNormal="100" workbookViewId="0">
      <pane ySplit="1" topLeftCell="A216" activePane="bottomLeft" state="frozen"/>
      <selection activeCell="N31" sqref="N31"/>
      <selection pane="bottomLeft" activeCell="W213" sqref="W213:X213"/>
    </sheetView>
  </sheetViews>
  <sheetFormatPr baseColWidth="10" defaultColWidth="11.42578125" defaultRowHeight="16.5" x14ac:dyDescent="0.25"/>
  <cols>
    <col min="1" max="1" width="4" style="179" bestFit="1" customWidth="1"/>
    <col min="2" max="2" width="6.28515625" style="179" bestFit="1" customWidth="1"/>
    <col min="3" max="3" width="4.42578125" style="179" bestFit="1" customWidth="1"/>
    <col min="4" max="5" width="18.42578125" style="191" bestFit="1" customWidth="1"/>
    <col min="6" max="6" width="9" style="179" bestFit="1" customWidth="1"/>
    <col min="7" max="7" width="10" style="179" bestFit="1" customWidth="1"/>
    <col min="8" max="8" width="11.85546875" style="191" bestFit="1" customWidth="1"/>
    <col min="9" max="9" width="11.140625" style="179" bestFit="1" customWidth="1"/>
    <col min="10" max="10" width="8.85546875" style="179" bestFit="1" customWidth="1"/>
    <col min="11" max="11" width="9.42578125" style="179" bestFit="1" customWidth="1"/>
    <col min="12" max="12" width="5.42578125" style="179" bestFit="1" customWidth="1"/>
    <col min="13" max="13" width="6" style="179" bestFit="1" customWidth="1"/>
    <col min="14" max="16" width="5.42578125" style="179" bestFit="1" customWidth="1"/>
    <col min="17" max="17" width="8.85546875" style="179" bestFit="1" customWidth="1"/>
    <col min="18" max="18" width="5.42578125" style="179" bestFit="1" customWidth="1"/>
    <col min="19" max="19" width="8.85546875" style="179" bestFit="1" customWidth="1"/>
    <col min="20" max="20" width="6.140625" style="179" bestFit="1" customWidth="1"/>
    <col min="21" max="21" width="8.85546875" style="179" bestFit="1" customWidth="1"/>
    <col min="22" max="22" width="9.42578125" style="179" bestFit="1" customWidth="1"/>
    <col min="23" max="23" width="7.140625" style="179" bestFit="1" customWidth="1"/>
    <col min="24" max="24" width="7.28515625" style="179" bestFit="1" customWidth="1"/>
    <col min="25" max="25" width="7.140625" style="179" bestFit="1" customWidth="1"/>
    <col min="26" max="26" width="7.28515625" style="179" bestFit="1" customWidth="1"/>
    <col min="27" max="27" width="11.85546875" style="179" bestFit="1" customWidth="1"/>
    <col min="28" max="16384" width="11.42578125" style="179"/>
  </cols>
  <sheetData>
    <row r="1" spans="1:27" s="389" customFormat="1" ht="15.75" customHeight="1" x14ac:dyDescent="0.25">
      <c r="A1" s="176" t="s">
        <v>0</v>
      </c>
      <c r="B1" s="386" t="s">
        <v>61</v>
      </c>
      <c r="C1" s="386" t="s">
        <v>62</v>
      </c>
      <c r="D1" s="176" t="s">
        <v>63</v>
      </c>
      <c r="E1" s="176" t="s">
        <v>64</v>
      </c>
      <c r="F1" s="176" t="s">
        <v>65</v>
      </c>
      <c r="G1" s="176" t="s">
        <v>66</v>
      </c>
      <c r="H1" s="176" t="s">
        <v>521</v>
      </c>
      <c r="I1" s="176" t="s">
        <v>44</v>
      </c>
      <c r="J1" s="387" t="s">
        <v>3</v>
      </c>
      <c r="K1" s="387" t="s">
        <v>4</v>
      </c>
      <c r="L1" s="387" t="s">
        <v>5</v>
      </c>
      <c r="M1" s="387" t="s">
        <v>6</v>
      </c>
      <c r="N1" s="387" t="s">
        <v>7</v>
      </c>
      <c r="O1" s="387" t="s">
        <v>8</v>
      </c>
      <c r="P1" s="387" t="s">
        <v>9</v>
      </c>
      <c r="Q1" s="387" t="s">
        <v>46</v>
      </c>
      <c r="R1" s="387" t="s">
        <v>11</v>
      </c>
      <c r="S1" s="387" t="s">
        <v>12</v>
      </c>
      <c r="T1" s="387" t="s">
        <v>13</v>
      </c>
      <c r="U1" s="388" t="s">
        <v>14</v>
      </c>
      <c r="V1" s="388" t="s">
        <v>15</v>
      </c>
      <c r="W1" s="387" t="s">
        <v>70</v>
      </c>
      <c r="X1" s="387" t="s">
        <v>71</v>
      </c>
      <c r="Y1" s="387" t="s">
        <v>16</v>
      </c>
      <c r="Z1" s="387" t="s">
        <v>47</v>
      </c>
      <c r="AA1" s="387" t="s">
        <v>48</v>
      </c>
    </row>
    <row r="2" spans="1:27" x14ac:dyDescent="0.3">
      <c r="A2" s="180">
        <v>1</v>
      </c>
      <c r="B2" s="181">
        <v>14</v>
      </c>
      <c r="C2" s="182">
        <v>66</v>
      </c>
      <c r="D2" s="183" t="s">
        <v>1526</v>
      </c>
      <c r="E2" s="183" t="s">
        <v>1526</v>
      </c>
      <c r="F2" s="184">
        <v>470</v>
      </c>
      <c r="G2" s="181" t="s">
        <v>73</v>
      </c>
      <c r="H2" s="185" t="s">
        <v>19</v>
      </c>
      <c r="I2" s="43">
        <v>691</v>
      </c>
      <c r="J2" s="177">
        <v>52</v>
      </c>
      <c r="K2" s="177">
        <v>55</v>
      </c>
      <c r="L2" s="177">
        <v>27</v>
      </c>
      <c r="M2" s="177">
        <v>15</v>
      </c>
      <c r="N2" s="177">
        <v>21</v>
      </c>
      <c r="O2" s="177">
        <v>0</v>
      </c>
      <c r="P2" s="177">
        <v>9</v>
      </c>
      <c r="Q2" s="177">
        <v>5</v>
      </c>
      <c r="R2" s="177">
        <v>3</v>
      </c>
      <c r="S2" s="177">
        <v>125</v>
      </c>
      <c r="T2" s="177">
        <v>3</v>
      </c>
      <c r="U2" s="177">
        <v>3</v>
      </c>
      <c r="V2" s="177">
        <v>2</v>
      </c>
      <c r="W2" s="177">
        <v>12</v>
      </c>
      <c r="X2" s="177">
        <v>3</v>
      </c>
      <c r="Y2" s="177">
        <v>0</v>
      </c>
      <c r="Z2" s="177">
        <v>13</v>
      </c>
      <c r="AA2" s="177">
        <f t="shared" ref="AA2:AA65" si="0">SUM(J2:Z2)</f>
        <v>348</v>
      </c>
    </row>
    <row r="3" spans="1:27" x14ac:dyDescent="0.3">
      <c r="A3" s="180">
        <v>2</v>
      </c>
      <c r="B3" s="181">
        <v>14</v>
      </c>
      <c r="C3" s="182">
        <v>66</v>
      </c>
      <c r="D3" s="183" t="s">
        <v>1526</v>
      </c>
      <c r="E3" s="183" t="s">
        <v>1526</v>
      </c>
      <c r="F3" s="184">
        <v>470</v>
      </c>
      <c r="G3" s="181" t="s">
        <v>73</v>
      </c>
      <c r="H3" s="185" t="s">
        <v>20</v>
      </c>
      <c r="I3" s="43">
        <v>691</v>
      </c>
      <c r="J3" s="177">
        <v>41</v>
      </c>
      <c r="K3" s="177">
        <v>64</v>
      </c>
      <c r="L3" s="177">
        <v>13</v>
      </c>
      <c r="M3" s="177">
        <v>29</v>
      </c>
      <c r="N3" s="177">
        <v>19</v>
      </c>
      <c r="O3" s="177">
        <v>3</v>
      </c>
      <c r="P3" s="177">
        <v>5</v>
      </c>
      <c r="Q3" s="177">
        <v>13</v>
      </c>
      <c r="R3" s="177">
        <v>4</v>
      </c>
      <c r="S3" s="177">
        <v>101</v>
      </c>
      <c r="T3" s="177">
        <v>5</v>
      </c>
      <c r="U3" s="177">
        <v>3</v>
      </c>
      <c r="V3" s="177">
        <v>8</v>
      </c>
      <c r="W3" s="177">
        <v>5</v>
      </c>
      <c r="X3" s="177">
        <v>11</v>
      </c>
      <c r="Y3" s="177">
        <v>1</v>
      </c>
      <c r="Z3" s="177">
        <v>14</v>
      </c>
      <c r="AA3" s="177">
        <f t="shared" si="0"/>
        <v>339</v>
      </c>
    </row>
    <row r="4" spans="1:27" x14ac:dyDescent="0.3">
      <c r="A4" s="180">
        <v>3</v>
      </c>
      <c r="B4" s="181">
        <v>14</v>
      </c>
      <c r="C4" s="182">
        <v>66</v>
      </c>
      <c r="D4" s="183" t="s">
        <v>1526</v>
      </c>
      <c r="E4" s="183" t="s">
        <v>1526</v>
      </c>
      <c r="F4" s="184">
        <v>470</v>
      </c>
      <c r="G4" s="181" t="s">
        <v>73</v>
      </c>
      <c r="H4" s="185" t="s">
        <v>22</v>
      </c>
      <c r="I4" s="43">
        <v>691</v>
      </c>
      <c r="J4" s="177">
        <v>49</v>
      </c>
      <c r="K4" s="177">
        <v>59</v>
      </c>
      <c r="L4" s="177">
        <v>17</v>
      </c>
      <c r="M4" s="177">
        <v>10</v>
      </c>
      <c r="N4" s="177">
        <v>25</v>
      </c>
      <c r="O4" s="177">
        <v>4</v>
      </c>
      <c r="P4" s="177">
        <v>3</v>
      </c>
      <c r="Q4" s="177">
        <v>14</v>
      </c>
      <c r="R4" s="177">
        <v>4</v>
      </c>
      <c r="S4" s="177">
        <v>120</v>
      </c>
      <c r="T4" s="177">
        <v>3</v>
      </c>
      <c r="U4" s="177">
        <v>3</v>
      </c>
      <c r="V4" s="177">
        <v>1</v>
      </c>
      <c r="W4" s="177">
        <v>4</v>
      </c>
      <c r="X4" s="177">
        <v>10</v>
      </c>
      <c r="Y4" s="177">
        <v>0</v>
      </c>
      <c r="Z4" s="177">
        <v>11</v>
      </c>
      <c r="AA4" s="177">
        <f t="shared" si="0"/>
        <v>337</v>
      </c>
    </row>
    <row r="5" spans="1:27" x14ac:dyDescent="0.3">
      <c r="A5" s="180">
        <v>4</v>
      </c>
      <c r="B5" s="181">
        <v>14</v>
      </c>
      <c r="C5" s="182">
        <v>66</v>
      </c>
      <c r="D5" s="183" t="s">
        <v>1526</v>
      </c>
      <c r="E5" s="183" t="s">
        <v>1526</v>
      </c>
      <c r="F5" s="184">
        <v>470</v>
      </c>
      <c r="G5" s="181" t="s">
        <v>73</v>
      </c>
      <c r="H5" s="185" t="s">
        <v>24</v>
      </c>
      <c r="I5" s="43">
        <v>690</v>
      </c>
      <c r="J5" s="177">
        <v>52</v>
      </c>
      <c r="K5" s="177">
        <v>63</v>
      </c>
      <c r="L5" s="177">
        <v>28</v>
      </c>
      <c r="M5" s="177">
        <v>9</v>
      </c>
      <c r="N5" s="177">
        <v>25</v>
      </c>
      <c r="O5" s="177">
        <v>4</v>
      </c>
      <c r="P5" s="177">
        <v>5</v>
      </c>
      <c r="Q5" s="177">
        <v>8</v>
      </c>
      <c r="R5" s="177">
        <v>4</v>
      </c>
      <c r="S5" s="177">
        <v>97</v>
      </c>
      <c r="T5" s="177">
        <v>6</v>
      </c>
      <c r="U5" s="177">
        <v>3</v>
      </c>
      <c r="V5" s="177">
        <v>4</v>
      </c>
      <c r="W5" s="177">
        <v>4</v>
      </c>
      <c r="X5" s="177">
        <v>5</v>
      </c>
      <c r="Y5" s="177">
        <v>0</v>
      </c>
      <c r="Z5" s="177">
        <v>10</v>
      </c>
      <c r="AA5" s="177">
        <f t="shared" si="0"/>
        <v>327</v>
      </c>
    </row>
    <row r="6" spans="1:27" x14ac:dyDescent="0.3">
      <c r="A6" s="180">
        <v>5</v>
      </c>
      <c r="B6" s="181">
        <v>14</v>
      </c>
      <c r="C6" s="182">
        <v>66</v>
      </c>
      <c r="D6" s="183" t="s">
        <v>1526</v>
      </c>
      <c r="E6" s="183" t="s">
        <v>1526</v>
      </c>
      <c r="F6" s="184">
        <v>470</v>
      </c>
      <c r="G6" s="181" t="s">
        <v>73</v>
      </c>
      <c r="H6" s="185" t="s">
        <v>25</v>
      </c>
      <c r="I6" s="43">
        <v>690</v>
      </c>
      <c r="J6" s="177">
        <v>35</v>
      </c>
      <c r="K6" s="177">
        <v>51</v>
      </c>
      <c r="L6" s="177">
        <v>12</v>
      </c>
      <c r="M6" s="177">
        <v>17</v>
      </c>
      <c r="N6" s="177">
        <v>29</v>
      </c>
      <c r="O6" s="177">
        <v>7</v>
      </c>
      <c r="P6" s="177">
        <v>0</v>
      </c>
      <c r="Q6" s="177">
        <v>11</v>
      </c>
      <c r="R6" s="177">
        <v>1</v>
      </c>
      <c r="S6" s="177">
        <v>96</v>
      </c>
      <c r="T6" s="177">
        <v>8</v>
      </c>
      <c r="U6" s="177">
        <v>2</v>
      </c>
      <c r="V6" s="177">
        <v>4</v>
      </c>
      <c r="W6" s="177">
        <v>8</v>
      </c>
      <c r="X6" s="177">
        <v>13</v>
      </c>
      <c r="Y6" s="177">
        <v>1</v>
      </c>
      <c r="Z6" s="177">
        <v>12</v>
      </c>
      <c r="AA6" s="177">
        <f t="shared" si="0"/>
        <v>307</v>
      </c>
    </row>
    <row r="7" spans="1:27" x14ac:dyDescent="0.3">
      <c r="A7" s="180">
        <v>6</v>
      </c>
      <c r="B7" s="181">
        <v>14</v>
      </c>
      <c r="C7" s="182">
        <v>66</v>
      </c>
      <c r="D7" s="183" t="s">
        <v>1526</v>
      </c>
      <c r="E7" s="183" t="s">
        <v>1526</v>
      </c>
      <c r="F7" s="184">
        <v>470</v>
      </c>
      <c r="G7" s="181" t="s">
        <v>73</v>
      </c>
      <c r="H7" s="185" t="s">
        <v>26</v>
      </c>
      <c r="I7" s="43">
        <v>690</v>
      </c>
      <c r="J7" s="177">
        <v>44</v>
      </c>
      <c r="K7" s="177">
        <v>39</v>
      </c>
      <c r="L7" s="177">
        <v>20</v>
      </c>
      <c r="M7" s="177">
        <v>13</v>
      </c>
      <c r="N7" s="177">
        <v>31</v>
      </c>
      <c r="O7" s="177">
        <v>2</v>
      </c>
      <c r="P7" s="177">
        <v>8</v>
      </c>
      <c r="Q7" s="177">
        <v>8</v>
      </c>
      <c r="R7" s="177">
        <v>5</v>
      </c>
      <c r="S7" s="177">
        <v>106</v>
      </c>
      <c r="T7" s="177">
        <v>8</v>
      </c>
      <c r="U7" s="177">
        <v>6</v>
      </c>
      <c r="V7" s="177">
        <v>3</v>
      </c>
      <c r="W7" s="177">
        <v>11</v>
      </c>
      <c r="X7" s="177">
        <v>8</v>
      </c>
      <c r="Y7" s="177">
        <v>0</v>
      </c>
      <c r="Z7" s="177">
        <v>18</v>
      </c>
      <c r="AA7" s="177">
        <f t="shared" si="0"/>
        <v>330</v>
      </c>
    </row>
    <row r="8" spans="1:27" x14ac:dyDescent="0.3">
      <c r="A8" s="180">
        <v>7</v>
      </c>
      <c r="B8" s="181">
        <v>14</v>
      </c>
      <c r="C8" s="182">
        <v>66</v>
      </c>
      <c r="D8" s="183" t="s">
        <v>1526</v>
      </c>
      <c r="E8" s="183" t="s">
        <v>1526</v>
      </c>
      <c r="F8" s="184">
        <v>470</v>
      </c>
      <c r="G8" s="181" t="s">
        <v>73</v>
      </c>
      <c r="H8" s="185" t="s">
        <v>28</v>
      </c>
      <c r="I8" s="43">
        <v>690</v>
      </c>
      <c r="J8" s="177">
        <v>49</v>
      </c>
      <c r="K8" s="177">
        <v>54</v>
      </c>
      <c r="L8" s="177">
        <v>26</v>
      </c>
      <c r="M8" s="177">
        <v>9</v>
      </c>
      <c r="N8" s="177">
        <v>21</v>
      </c>
      <c r="O8" s="177">
        <v>5</v>
      </c>
      <c r="P8" s="177">
        <v>6</v>
      </c>
      <c r="Q8" s="177">
        <v>10</v>
      </c>
      <c r="R8" s="177">
        <v>7</v>
      </c>
      <c r="S8" s="177">
        <v>107</v>
      </c>
      <c r="T8" s="177">
        <v>9</v>
      </c>
      <c r="U8" s="177">
        <v>2</v>
      </c>
      <c r="V8" s="177">
        <v>1</v>
      </c>
      <c r="W8" s="177">
        <v>5</v>
      </c>
      <c r="X8" s="177">
        <v>7</v>
      </c>
      <c r="Y8" s="177">
        <v>1</v>
      </c>
      <c r="Z8" s="177">
        <v>13</v>
      </c>
      <c r="AA8" s="177">
        <f t="shared" si="0"/>
        <v>332</v>
      </c>
    </row>
    <row r="9" spans="1:27" x14ac:dyDescent="0.3">
      <c r="A9" s="180">
        <v>8</v>
      </c>
      <c r="B9" s="181">
        <v>14</v>
      </c>
      <c r="C9" s="182">
        <v>66</v>
      </c>
      <c r="D9" s="183" t="s">
        <v>1526</v>
      </c>
      <c r="E9" s="183" t="s">
        <v>1526</v>
      </c>
      <c r="F9" s="184">
        <v>470</v>
      </c>
      <c r="G9" s="181" t="s">
        <v>73</v>
      </c>
      <c r="H9" s="185" t="s">
        <v>32</v>
      </c>
      <c r="I9" s="43">
        <v>690</v>
      </c>
      <c r="J9" s="177">
        <v>58</v>
      </c>
      <c r="K9" s="177">
        <v>51</v>
      </c>
      <c r="L9" s="177">
        <v>26</v>
      </c>
      <c r="M9" s="177">
        <v>14</v>
      </c>
      <c r="N9" s="177">
        <v>17</v>
      </c>
      <c r="O9" s="177">
        <v>1</v>
      </c>
      <c r="P9" s="177">
        <v>5</v>
      </c>
      <c r="Q9" s="177">
        <v>9</v>
      </c>
      <c r="R9" s="177">
        <v>3</v>
      </c>
      <c r="S9" s="177">
        <v>97</v>
      </c>
      <c r="T9" s="177">
        <v>4</v>
      </c>
      <c r="U9" s="177">
        <v>2</v>
      </c>
      <c r="V9" s="177">
        <v>3</v>
      </c>
      <c r="W9" s="177">
        <v>4</v>
      </c>
      <c r="X9" s="177">
        <v>10</v>
      </c>
      <c r="Y9" s="177">
        <v>0</v>
      </c>
      <c r="Z9" s="177">
        <v>13</v>
      </c>
      <c r="AA9" s="177">
        <f t="shared" si="0"/>
        <v>317</v>
      </c>
    </row>
    <row r="10" spans="1:27" x14ac:dyDescent="0.3">
      <c r="A10" s="180">
        <v>9</v>
      </c>
      <c r="B10" s="181">
        <v>14</v>
      </c>
      <c r="C10" s="182">
        <v>66</v>
      </c>
      <c r="D10" s="183" t="s">
        <v>1526</v>
      </c>
      <c r="E10" s="183" t="s">
        <v>1526</v>
      </c>
      <c r="F10" s="184">
        <v>470</v>
      </c>
      <c r="G10" s="181" t="s">
        <v>73</v>
      </c>
      <c r="H10" s="185" t="s">
        <v>34</v>
      </c>
      <c r="I10" s="43">
        <v>690</v>
      </c>
      <c r="J10" s="177">
        <v>42</v>
      </c>
      <c r="K10" s="177">
        <v>47</v>
      </c>
      <c r="L10" s="177">
        <v>19</v>
      </c>
      <c r="M10" s="177">
        <v>19</v>
      </c>
      <c r="N10" s="177">
        <v>41</v>
      </c>
      <c r="O10" s="177">
        <v>4</v>
      </c>
      <c r="P10" s="177">
        <v>6</v>
      </c>
      <c r="Q10" s="177">
        <v>6</v>
      </c>
      <c r="R10" s="177">
        <v>3</v>
      </c>
      <c r="S10" s="177">
        <v>135</v>
      </c>
      <c r="T10" s="177">
        <v>8</v>
      </c>
      <c r="U10" s="177">
        <v>3</v>
      </c>
      <c r="V10" s="177">
        <v>1</v>
      </c>
      <c r="W10" s="177">
        <v>6</v>
      </c>
      <c r="X10" s="177">
        <v>8</v>
      </c>
      <c r="Y10" s="177">
        <v>0</v>
      </c>
      <c r="Z10" s="177">
        <v>11</v>
      </c>
      <c r="AA10" s="177">
        <f t="shared" si="0"/>
        <v>359</v>
      </c>
    </row>
    <row r="11" spans="1:27" x14ac:dyDescent="0.3">
      <c r="A11" s="180">
        <v>10</v>
      </c>
      <c r="B11" s="181">
        <v>14</v>
      </c>
      <c r="C11" s="182">
        <v>66</v>
      </c>
      <c r="D11" s="183" t="s">
        <v>1526</v>
      </c>
      <c r="E11" s="183" t="s">
        <v>1526</v>
      </c>
      <c r="F11" s="184">
        <v>470</v>
      </c>
      <c r="G11" s="181" t="s">
        <v>73</v>
      </c>
      <c r="H11" s="185" t="s">
        <v>35</v>
      </c>
      <c r="I11" s="43">
        <v>690</v>
      </c>
      <c r="J11" s="177">
        <v>53</v>
      </c>
      <c r="K11" s="177">
        <v>53</v>
      </c>
      <c r="L11" s="177">
        <v>24</v>
      </c>
      <c r="M11" s="177">
        <v>15</v>
      </c>
      <c r="N11" s="177">
        <v>36</v>
      </c>
      <c r="O11" s="177">
        <v>2</v>
      </c>
      <c r="P11" s="177">
        <v>2</v>
      </c>
      <c r="Q11" s="177">
        <v>7</v>
      </c>
      <c r="R11" s="177">
        <v>4</v>
      </c>
      <c r="S11" s="177">
        <v>114</v>
      </c>
      <c r="T11" s="177">
        <v>4</v>
      </c>
      <c r="U11" s="177">
        <v>5</v>
      </c>
      <c r="V11" s="177">
        <v>1</v>
      </c>
      <c r="W11" s="177">
        <v>6</v>
      </c>
      <c r="X11" s="177">
        <v>5</v>
      </c>
      <c r="Y11" s="177">
        <v>1</v>
      </c>
      <c r="Z11" s="177">
        <v>21</v>
      </c>
      <c r="AA11" s="177">
        <f t="shared" si="0"/>
        <v>353</v>
      </c>
    </row>
    <row r="12" spans="1:27" x14ac:dyDescent="0.3">
      <c r="A12" s="180">
        <v>11</v>
      </c>
      <c r="B12" s="181">
        <v>14</v>
      </c>
      <c r="C12" s="182">
        <v>66</v>
      </c>
      <c r="D12" s="183" t="s">
        <v>1526</v>
      </c>
      <c r="E12" s="183" t="s">
        <v>1526</v>
      </c>
      <c r="F12" s="184">
        <v>471</v>
      </c>
      <c r="G12" s="181" t="s">
        <v>73</v>
      </c>
      <c r="H12" s="185" t="s">
        <v>19</v>
      </c>
      <c r="I12" s="43">
        <v>670</v>
      </c>
      <c r="J12" s="177">
        <v>41</v>
      </c>
      <c r="K12" s="177">
        <v>55</v>
      </c>
      <c r="L12" s="177">
        <v>28</v>
      </c>
      <c r="M12" s="177">
        <v>24</v>
      </c>
      <c r="N12" s="177">
        <v>22</v>
      </c>
      <c r="O12" s="177">
        <v>3</v>
      </c>
      <c r="P12" s="177">
        <v>7</v>
      </c>
      <c r="Q12" s="177">
        <v>11</v>
      </c>
      <c r="R12" s="177">
        <v>3</v>
      </c>
      <c r="S12" s="177">
        <v>94</v>
      </c>
      <c r="T12" s="177">
        <v>9</v>
      </c>
      <c r="U12" s="177">
        <v>3</v>
      </c>
      <c r="V12" s="177">
        <v>5</v>
      </c>
      <c r="W12" s="177">
        <v>8</v>
      </c>
      <c r="X12" s="177">
        <v>5</v>
      </c>
      <c r="Y12" s="177">
        <v>0</v>
      </c>
      <c r="Z12" s="177">
        <v>10</v>
      </c>
      <c r="AA12" s="177">
        <f t="shared" si="0"/>
        <v>328</v>
      </c>
    </row>
    <row r="13" spans="1:27" x14ac:dyDescent="0.3">
      <c r="A13" s="180">
        <v>12</v>
      </c>
      <c r="B13" s="181">
        <v>14</v>
      </c>
      <c r="C13" s="182">
        <v>66</v>
      </c>
      <c r="D13" s="183" t="s">
        <v>1526</v>
      </c>
      <c r="E13" s="183" t="s">
        <v>1526</v>
      </c>
      <c r="F13" s="184">
        <v>471</v>
      </c>
      <c r="G13" s="181" t="s">
        <v>73</v>
      </c>
      <c r="H13" s="185" t="s">
        <v>20</v>
      </c>
      <c r="I13" s="43">
        <v>670</v>
      </c>
      <c r="J13" s="177">
        <v>50</v>
      </c>
      <c r="K13" s="177">
        <v>47</v>
      </c>
      <c r="L13" s="177">
        <v>24</v>
      </c>
      <c r="M13" s="177">
        <v>18</v>
      </c>
      <c r="N13" s="177">
        <v>34</v>
      </c>
      <c r="O13" s="177">
        <v>2</v>
      </c>
      <c r="P13" s="177">
        <v>3</v>
      </c>
      <c r="Q13" s="177">
        <v>13</v>
      </c>
      <c r="R13" s="177">
        <v>9</v>
      </c>
      <c r="S13" s="177">
        <v>69</v>
      </c>
      <c r="T13" s="177">
        <v>7</v>
      </c>
      <c r="U13" s="177">
        <v>2</v>
      </c>
      <c r="V13" s="177">
        <v>4</v>
      </c>
      <c r="W13" s="177">
        <v>7</v>
      </c>
      <c r="X13" s="177">
        <v>7</v>
      </c>
      <c r="Y13" s="177">
        <v>0</v>
      </c>
      <c r="Z13" s="177">
        <v>10</v>
      </c>
      <c r="AA13" s="177">
        <f t="shared" si="0"/>
        <v>306</v>
      </c>
    </row>
    <row r="14" spans="1:27" x14ac:dyDescent="0.3">
      <c r="A14" s="180">
        <v>13</v>
      </c>
      <c r="B14" s="181">
        <v>14</v>
      </c>
      <c r="C14" s="182">
        <v>66</v>
      </c>
      <c r="D14" s="183" t="s">
        <v>1526</v>
      </c>
      <c r="E14" s="183" t="s">
        <v>1526</v>
      </c>
      <c r="F14" s="184">
        <v>471</v>
      </c>
      <c r="G14" s="181" t="s">
        <v>73</v>
      </c>
      <c r="H14" s="185" t="s">
        <v>22</v>
      </c>
      <c r="I14" s="43">
        <v>670</v>
      </c>
      <c r="J14" s="177">
        <v>52</v>
      </c>
      <c r="K14" s="177">
        <v>65</v>
      </c>
      <c r="L14" s="177">
        <v>29</v>
      </c>
      <c r="M14" s="177">
        <v>17</v>
      </c>
      <c r="N14" s="177">
        <v>28</v>
      </c>
      <c r="O14" s="177">
        <v>1</v>
      </c>
      <c r="P14" s="177">
        <v>5</v>
      </c>
      <c r="Q14" s="177">
        <v>19</v>
      </c>
      <c r="R14" s="177">
        <v>1</v>
      </c>
      <c r="S14" s="177">
        <v>72</v>
      </c>
      <c r="T14" s="177">
        <v>4</v>
      </c>
      <c r="U14" s="177">
        <v>7</v>
      </c>
      <c r="V14" s="177">
        <v>1</v>
      </c>
      <c r="W14" s="177">
        <v>6</v>
      </c>
      <c r="X14" s="177">
        <v>3</v>
      </c>
      <c r="Y14" s="177">
        <v>0</v>
      </c>
      <c r="Z14" s="177">
        <v>11</v>
      </c>
      <c r="AA14" s="177">
        <f t="shared" si="0"/>
        <v>321</v>
      </c>
    </row>
    <row r="15" spans="1:27" x14ac:dyDescent="0.3">
      <c r="A15" s="180">
        <v>14</v>
      </c>
      <c r="B15" s="181">
        <v>14</v>
      </c>
      <c r="C15" s="182">
        <v>66</v>
      </c>
      <c r="D15" s="183" t="s">
        <v>1526</v>
      </c>
      <c r="E15" s="183" t="s">
        <v>1526</v>
      </c>
      <c r="F15" s="184">
        <v>471</v>
      </c>
      <c r="G15" s="181" t="s">
        <v>73</v>
      </c>
      <c r="H15" s="185" t="s">
        <v>24</v>
      </c>
      <c r="I15" s="43">
        <v>670</v>
      </c>
      <c r="J15" s="177">
        <v>37</v>
      </c>
      <c r="K15" s="177">
        <v>76</v>
      </c>
      <c r="L15" s="177">
        <v>26</v>
      </c>
      <c r="M15" s="177">
        <v>21</v>
      </c>
      <c r="N15" s="177">
        <v>23</v>
      </c>
      <c r="O15" s="177">
        <v>4</v>
      </c>
      <c r="P15" s="177">
        <v>12</v>
      </c>
      <c r="Q15" s="177">
        <v>18</v>
      </c>
      <c r="R15" s="177">
        <v>1</v>
      </c>
      <c r="S15" s="177">
        <v>73</v>
      </c>
      <c r="T15" s="177">
        <v>8</v>
      </c>
      <c r="U15" s="177">
        <v>3</v>
      </c>
      <c r="V15" s="177">
        <v>5</v>
      </c>
      <c r="W15" s="177">
        <v>2</v>
      </c>
      <c r="X15" s="177">
        <v>5</v>
      </c>
      <c r="Y15" s="177">
        <v>0</v>
      </c>
      <c r="Z15" s="177">
        <v>17</v>
      </c>
      <c r="AA15" s="177">
        <f t="shared" si="0"/>
        <v>331</v>
      </c>
    </row>
    <row r="16" spans="1:27" x14ac:dyDescent="0.3">
      <c r="A16" s="180">
        <v>15</v>
      </c>
      <c r="B16" s="181">
        <v>14</v>
      </c>
      <c r="C16" s="182">
        <v>66</v>
      </c>
      <c r="D16" s="183" t="s">
        <v>1526</v>
      </c>
      <c r="E16" s="183" t="s">
        <v>1526</v>
      </c>
      <c r="F16" s="184">
        <v>471</v>
      </c>
      <c r="G16" s="181" t="s">
        <v>73</v>
      </c>
      <c r="H16" s="185" t="s">
        <v>25</v>
      </c>
      <c r="I16" s="43">
        <v>669</v>
      </c>
      <c r="J16" s="177">
        <v>50</v>
      </c>
      <c r="K16" s="177">
        <v>76</v>
      </c>
      <c r="L16" s="177">
        <v>24</v>
      </c>
      <c r="M16" s="177">
        <v>20</v>
      </c>
      <c r="N16" s="177">
        <v>32</v>
      </c>
      <c r="O16" s="177">
        <v>9</v>
      </c>
      <c r="P16" s="177">
        <v>0</v>
      </c>
      <c r="Q16" s="177">
        <v>15</v>
      </c>
      <c r="R16" s="177">
        <v>4</v>
      </c>
      <c r="S16" s="177">
        <v>81</v>
      </c>
      <c r="T16" s="177">
        <v>5</v>
      </c>
      <c r="U16" s="177">
        <v>4</v>
      </c>
      <c r="V16" s="177">
        <v>6</v>
      </c>
      <c r="W16" s="177">
        <v>6</v>
      </c>
      <c r="X16" s="177">
        <v>8</v>
      </c>
      <c r="Y16" s="177">
        <v>0</v>
      </c>
      <c r="Z16" s="177">
        <v>6</v>
      </c>
      <c r="AA16" s="177">
        <f t="shared" si="0"/>
        <v>346</v>
      </c>
    </row>
    <row r="17" spans="1:27" x14ac:dyDescent="0.3">
      <c r="A17" s="180">
        <v>16</v>
      </c>
      <c r="B17" s="181">
        <v>14</v>
      </c>
      <c r="C17" s="182">
        <v>66</v>
      </c>
      <c r="D17" s="183" t="s">
        <v>1526</v>
      </c>
      <c r="E17" s="183" t="s">
        <v>1526</v>
      </c>
      <c r="F17" s="184">
        <v>471</v>
      </c>
      <c r="G17" s="181" t="s">
        <v>73</v>
      </c>
      <c r="H17" s="185" t="s">
        <v>26</v>
      </c>
      <c r="I17" s="43">
        <v>669</v>
      </c>
      <c r="J17" s="177">
        <v>42</v>
      </c>
      <c r="K17" s="177">
        <v>46</v>
      </c>
      <c r="L17" s="177">
        <v>22</v>
      </c>
      <c r="M17" s="177">
        <v>23</v>
      </c>
      <c r="N17" s="177">
        <v>34</v>
      </c>
      <c r="O17" s="177">
        <v>1</v>
      </c>
      <c r="P17" s="177">
        <v>9</v>
      </c>
      <c r="Q17" s="177">
        <v>17</v>
      </c>
      <c r="R17" s="177">
        <v>3</v>
      </c>
      <c r="S17" s="177">
        <v>88</v>
      </c>
      <c r="T17" s="177">
        <v>8</v>
      </c>
      <c r="U17" s="177">
        <v>2</v>
      </c>
      <c r="V17" s="177">
        <v>10</v>
      </c>
      <c r="W17" s="177">
        <v>10</v>
      </c>
      <c r="X17" s="177">
        <v>12</v>
      </c>
      <c r="Y17" s="177">
        <v>0</v>
      </c>
      <c r="Z17" s="177">
        <v>11</v>
      </c>
      <c r="AA17" s="177">
        <f t="shared" si="0"/>
        <v>338</v>
      </c>
    </row>
    <row r="18" spans="1:27" x14ac:dyDescent="0.3">
      <c r="A18" s="180">
        <v>17</v>
      </c>
      <c r="B18" s="181">
        <v>14</v>
      </c>
      <c r="C18" s="182">
        <v>66</v>
      </c>
      <c r="D18" s="183" t="s">
        <v>1526</v>
      </c>
      <c r="E18" s="183" t="s">
        <v>1526</v>
      </c>
      <c r="F18" s="184">
        <v>471</v>
      </c>
      <c r="G18" s="181" t="s">
        <v>73</v>
      </c>
      <c r="H18" s="185" t="s">
        <v>28</v>
      </c>
      <c r="I18" s="43">
        <v>669</v>
      </c>
      <c r="J18" s="177">
        <v>56</v>
      </c>
      <c r="K18" s="177">
        <v>56</v>
      </c>
      <c r="L18" s="177">
        <v>23</v>
      </c>
      <c r="M18" s="177">
        <v>26</v>
      </c>
      <c r="N18" s="177">
        <v>24</v>
      </c>
      <c r="O18" s="177">
        <v>2</v>
      </c>
      <c r="P18" s="177">
        <v>3</v>
      </c>
      <c r="Q18" s="177">
        <v>8</v>
      </c>
      <c r="R18" s="177">
        <v>2</v>
      </c>
      <c r="S18" s="177">
        <v>80</v>
      </c>
      <c r="T18" s="177">
        <v>4</v>
      </c>
      <c r="U18" s="177">
        <v>3</v>
      </c>
      <c r="V18" s="177">
        <v>5</v>
      </c>
      <c r="W18" s="177">
        <v>6</v>
      </c>
      <c r="X18" s="177">
        <v>7</v>
      </c>
      <c r="Y18" s="177">
        <v>0</v>
      </c>
      <c r="Z18" s="177">
        <v>13</v>
      </c>
      <c r="AA18" s="177">
        <f t="shared" si="0"/>
        <v>318</v>
      </c>
    </row>
    <row r="19" spans="1:27" x14ac:dyDescent="0.3">
      <c r="A19" s="180">
        <v>18</v>
      </c>
      <c r="B19" s="181">
        <v>14</v>
      </c>
      <c r="C19" s="182">
        <v>66</v>
      </c>
      <c r="D19" s="183" t="s">
        <v>1526</v>
      </c>
      <c r="E19" s="183" t="s">
        <v>1526</v>
      </c>
      <c r="F19" s="184">
        <v>471</v>
      </c>
      <c r="G19" s="181" t="s">
        <v>73</v>
      </c>
      <c r="H19" s="185" t="s">
        <v>32</v>
      </c>
      <c r="I19" s="43">
        <v>669</v>
      </c>
      <c r="J19" s="177">
        <v>48</v>
      </c>
      <c r="K19" s="177">
        <v>70</v>
      </c>
      <c r="L19" s="177">
        <v>23</v>
      </c>
      <c r="M19" s="177">
        <v>23</v>
      </c>
      <c r="N19" s="177">
        <v>23</v>
      </c>
      <c r="O19" s="177">
        <v>3</v>
      </c>
      <c r="P19" s="177">
        <v>4</v>
      </c>
      <c r="Q19" s="177">
        <v>13</v>
      </c>
      <c r="R19" s="177">
        <v>3</v>
      </c>
      <c r="S19" s="177">
        <v>84</v>
      </c>
      <c r="T19" s="177">
        <v>7</v>
      </c>
      <c r="U19" s="177">
        <v>2</v>
      </c>
      <c r="V19" s="177">
        <v>3</v>
      </c>
      <c r="W19" s="177">
        <v>6</v>
      </c>
      <c r="X19" s="177">
        <v>5</v>
      </c>
      <c r="Y19" s="177">
        <v>2</v>
      </c>
      <c r="Z19" s="177">
        <v>15</v>
      </c>
      <c r="AA19" s="177">
        <f t="shared" si="0"/>
        <v>334</v>
      </c>
    </row>
    <row r="20" spans="1:27" x14ac:dyDescent="0.3">
      <c r="A20" s="180">
        <v>19</v>
      </c>
      <c r="B20" s="181">
        <v>14</v>
      </c>
      <c r="C20" s="182">
        <v>66</v>
      </c>
      <c r="D20" s="183" t="s">
        <v>1526</v>
      </c>
      <c r="E20" s="183" t="s">
        <v>1526</v>
      </c>
      <c r="F20" s="184">
        <v>471</v>
      </c>
      <c r="G20" s="181" t="s">
        <v>73</v>
      </c>
      <c r="H20" s="185" t="s">
        <v>34</v>
      </c>
      <c r="I20" s="43">
        <v>669</v>
      </c>
      <c r="J20" s="177">
        <v>33</v>
      </c>
      <c r="K20" s="177">
        <v>66</v>
      </c>
      <c r="L20" s="177">
        <v>22</v>
      </c>
      <c r="M20" s="177">
        <v>21</v>
      </c>
      <c r="N20" s="177">
        <v>19</v>
      </c>
      <c r="O20" s="177">
        <v>3</v>
      </c>
      <c r="P20" s="177">
        <v>8</v>
      </c>
      <c r="Q20" s="177">
        <v>13</v>
      </c>
      <c r="R20" s="177">
        <v>5</v>
      </c>
      <c r="S20" s="177">
        <v>75</v>
      </c>
      <c r="T20" s="177">
        <v>7</v>
      </c>
      <c r="U20" s="177">
        <v>1</v>
      </c>
      <c r="V20" s="177">
        <v>6</v>
      </c>
      <c r="W20" s="177">
        <v>12</v>
      </c>
      <c r="X20" s="177">
        <v>9</v>
      </c>
      <c r="Y20" s="177">
        <v>0</v>
      </c>
      <c r="Z20" s="177">
        <v>17</v>
      </c>
      <c r="AA20" s="177">
        <f t="shared" si="0"/>
        <v>317</v>
      </c>
    </row>
    <row r="21" spans="1:27" x14ac:dyDescent="0.3">
      <c r="A21" s="180">
        <v>20</v>
      </c>
      <c r="B21" s="181">
        <v>14</v>
      </c>
      <c r="C21" s="182">
        <v>66</v>
      </c>
      <c r="D21" s="183" t="s">
        <v>1526</v>
      </c>
      <c r="E21" s="183" t="s">
        <v>1526</v>
      </c>
      <c r="F21" s="184">
        <v>472</v>
      </c>
      <c r="G21" s="181" t="s">
        <v>73</v>
      </c>
      <c r="H21" s="185" t="s">
        <v>19</v>
      </c>
      <c r="I21" s="43">
        <v>696</v>
      </c>
      <c r="J21" s="177">
        <v>46</v>
      </c>
      <c r="K21" s="177">
        <v>89</v>
      </c>
      <c r="L21" s="177">
        <v>22</v>
      </c>
      <c r="M21" s="177">
        <v>11</v>
      </c>
      <c r="N21" s="177">
        <v>45</v>
      </c>
      <c r="O21" s="177">
        <v>5</v>
      </c>
      <c r="P21" s="177">
        <v>9</v>
      </c>
      <c r="Q21" s="177">
        <v>11</v>
      </c>
      <c r="R21" s="177">
        <v>3</v>
      </c>
      <c r="S21" s="177">
        <v>86</v>
      </c>
      <c r="T21" s="177">
        <v>6</v>
      </c>
      <c r="U21" s="177">
        <v>2</v>
      </c>
      <c r="V21" s="177">
        <v>1</v>
      </c>
      <c r="W21" s="177">
        <v>11</v>
      </c>
      <c r="X21" s="177">
        <v>12</v>
      </c>
      <c r="Y21" s="177">
        <v>3</v>
      </c>
      <c r="Z21" s="177">
        <v>15</v>
      </c>
      <c r="AA21" s="177">
        <f t="shared" si="0"/>
        <v>377</v>
      </c>
    </row>
    <row r="22" spans="1:27" x14ac:dyDescent="0.3">
      <c r="A22" s="180">
        <v>21</v>
      </c>
      <c r="B22" s="181">
        <v>14</v>
      </c>
      <c r="C22" s="182">
        <v>66</v>
      </c>
      <c r="D22" s="183" t="s">
        <v>1526</v>
      </c>
      <c r="E22" s="183" t="s">
        <v>1526</v>
      </c>
      <c r="F22" s="184">
        <v>472</v>
      </c>
      <c r="G22" s="181" t="s">
        <v>73</v>
      </c>
      <c r="H22" s="185" t="s">
        <v>20</v>
      </c>
      <c r="I22" s="43">
        <v>696</v>
      </c>
      <c r="J22" s="177">
        <v>48</v>
      </c>
      <c r="K22" s="177">
        <v>76</v>
      </c>
      <c r="L22" s="177">
        <v>15</v>
      </c>
      <c r="M22" s="177">
        <v>17</v>
      </c>
      <c r="N22" s="177">
        <v>33</v>
      </c>
      <c r="O22" s="177">
        <v>5</v>
      </c>
      <c r="P22" s="177">
        <v>5</v>
      </c>
      <c r="Q22" s="177">
        <v>17</v>
      </c>
      <c r="R22" s="177">
        <v>6</v>
      </c>
      <c r="S22" s="177">
        <v>85</v>
      </c>
      <c r="T22" s="177">
        <v>9</v>
      </c>
      <c r="U22" s="177">
        <v>3</v>
      </c>
      <c r="V22" s="177">
        <v>3</v>
      </c>
      <c r="W22" s="177">
        <v>6</v>
      </c>
      <c r="X22" s="177">
        <v>10</v>
      </c>
      <c r="Y22" s="177">
        <v>1</v>
      </c>
      <c r="Z22" s="177">
        <v>11</v>
      </c>
      <c r="AA22" s="177">
        <f t="shared" si="0"/>
        <v>350</v>
      </c>
    </row>
    <row r="23" spans="1:27" x14ac:dyDescent="0.3">
      <c r="A23" s="180">
        <v>22</v>
      </c>
      <c r="B23" s="181">
        <v>14</v>
      </c>
      <c r="C23" s="182">
        <v>66</v>
      </c>
      <c r="D23" s="183" t="s">
        <v>1526</v>
      </c>
      <c r="E23" s="183" t="s">
        <v>1526</v>
      </c>
      <c r="F23" s="184">
        <v>472</v>
      </c>
      <c r="G23" s="181" t="s">
        <v>73</v>
      </c>
      <c r="H23" s="185" t="s">
        <v>22</v>
      </c>
      <c r="I23" s="43">
        <v>695</v>
      </c>
      <c r="J23" s="177">
        <v>37</v>
      </c>
      <c r="K23" s="177">
        <v>80</v>
      </c>
      <c r="L23" s="177">
        <v>17</v>
      </c>
      <c r="M23" s="177">
        <v>19</v>
      </c>
      <c r="N23" s="177">
        <v>30</v>
      </c>
      <c r="O23" s="177">
        <v>4</v>
      </c>
      <c r="P23" s="177">
        <v>5</v>
      </c>
      <c r="Q23" s="177">
        <v>17</v>
      </c>
      <c r="R23" s="177">
        <v>2</v>
      </c>
      <c r="S23" s="177">
        <v>116</v>
      </c>
      <c r="T23" s="177">
        <v>4</v>
      </c>
      <c r="U23" s="177">
        <v>2</v>
      </c>
      <c r="V23" s="177">
        <v>1</v>
      </c>
      <c r="W23" s="177">
        <v>7</v>
      </c>
      <c r="X23" s="177">
        <v>8</v>
      </c>
      <c r="Y23" s="177">
        <v>0</v>
      </c>
      <c r="Z23" s="177">
        <v>9</v>
      </c>
      <c r="AA23" s="177">
        <f t="shared" si="0"/>
        <v>358</v>
      </c>
    </row>
    <row r="24" spans="1:27" x14ac:dyDescent="0.3">
      <c r="A24" s="180">
        <v>23</v>
      </c>
      <c r="B24" s="181">
        <v>14</v>
      </c>
      <c r="C24" s="182">
        <v>66</v>
      </c>
      <c r="D24" s="183" t="s">
        <v>1526</v>
      </c>
      <c r="E24" s="183" t="s">
        <v>1526</v>
      </c>
      <c r="F24" s="184">
        <v>472</v>
      </c>
      <c r="G24" s="181" t="s">
        <v>73</v>
      </c>
      <c r="H24" s="185" t="s">
        <v>24</v>
      </c>
      <c r="I24" s="43">
        <v>695</v>
      </c>
      <c r="J24" s="177">
        <v>42</v>
      </c>
      <c r="K24" s="177">
        <v>82</v>
      </c>
      <c r="L24" s="177">
        <v>23</v>
      </c>
      <c r="M24" s="177">
        <v>19</v>
      </c>
      <c r="N24" s="177">
        <v>38</v>
      </c>
      <c r="O24" s="177">
        <v>7</v>
      </c>
      <c r="P24" s="177">
        <v>7</v>
      </c>
      <c r="Q24" s="177">
        <v>13</v>
      </c>
      <c r="R24" s="177">
        <v>4</v>
      </c>
      <c r="S24" s="177">
        <v>104</v>
      </c>
      <c r="T24" s="177">
        <v>9</v>
      </c>
      <c r="U24" s="177">
        <v>3</v>
      </c>
      <c r="V24" s="177">
        <v>4</v>
      </c>
      <c r="W24" s="177">
        <v>17</v>
      </c>
      <c r="X24" s="177">
        <v>16</v>
      </c>
      <c r="Y24" s="177">
        <v>0</v>
      </c>
      <c r="Z24" s="177">
        <v>18</v>
      </c>
      <c r="AA24" s="177">
        <f t="shared" si="0"/>
        <v>406</v>
      </c>
    </row>
    <row r="25" spans="1:27" x14ac:dyDescent="0.3">
      <c r="A25" s="180">
        <v>24</v>
      </c>
      <c r="B25" s="181">
        <v>14</v>
      </c>
      <c r="C25" s="182">
        <v>66</v>
      </c>
      <c r="D25" s="183" t="s">
        <v>1526</v>
      </c>
      <c r="E25" s="183" t="s">
        <v>1526</v>
      </c>
      <c r="F25" s="184">
        <v>473</v>
      </c>
      <c r="G25" s="181" t="s">
        <v>73</v>
      </c>
      <c r="H25" s="185" t="s">
        <v>19</v>
      </c>
      <c r="I25" s="43">
        <v>551</v>
      </c>
      <c r="J25" s="177">
        <v>38</v>
      </c>
      <c r="K25" s="177">
        <v>63</v>
      </c>
      <c r="L25" s="177">
        <v>23</v>
      </c>
      <c r="M25" s="177">
        <v>6</v>
      </c>
      <c r="N25" s="177">
        <v>28</v>
      </c>
      <c r="O25" s="177">
        <v>6</v>
      </c>
      <c r="P25" s="177">
        <v>5</v>
      </c>
      <c r="Q25" s="177">
        <v>11</v>
      </c>
      <c r="R25" s="177">
        <v>3</v>
      </c>
      <c r="S25" s="177">
        <v>93</v>
      </c>
      <c r="T25" s="177">
        <v>5</v>
      </c>
      <c r="U25" s="177">
        <v>0</v>
      </c>
      <c r="V25" s="177">
        <v>2</v>
      </c>
      <c r="W25" s="177">
        <v>12</v>
      </c>
      <c r="X25" s="177">
        <v>5</v>
      </c>
      <c r="Y25" s="177">
        <v>0</v>
      </c>
      <c r="Z25" s="177">
        <v>12</v>
      </c>
      <c r="AA25" s="177">
        <f t="shared" si="0"/>
        <v>312</v>
      </c>
    </row>
    <row r="26" spans="1:27" x14ac:dyDescent="0.3">
      <c r="A26" s="180">
        <v>25</v>
      </c>
      <c r="B26" s="181">
        <v>14</v>
      </c>
      <c r="C26" s="182">
        <v>66</v>
      </c>
      <c r="D26" s="183" t="s">
        <v>1526</v>
      </c>
      <c r="E26" s="183" t="s">
        <v>1526</v>
      </c>
      <c r="F26" s="184">
        <v>473</v>
      </c>
      <c r="G26" s="181" t="s">
        <v>73</v>
      </c>
      <c r="H26" s="185" t="s">
        <v>20</v>
      </c>
      <c r="I26" s="43">
        <v>551</v>
      </c>
      <c r="J26" s="177">
        <v>24</v>
      </c>
      <c r="K26" s="177">
        <v>42</v>
      </c>
      <c r="L26" s="177">
        <v>23</v>
      </c>
      <c r="M26" s="177">
        <v>6</v>
      </c>
      <c r="N26" s="177">
        <v>43</v>
      </c>
      <c r="O26" s="177">
        <v>1</v>
      </c>
      <c r="P26" s="177">
        <v>11</v>
      </c>
      <c r="Q26" s="177">
        <v>8</v>
      </c>
      <c r="R26" s="177">
        <v>6</v>
      </c>
      <c r="S26" s="177">
        <v>74</v>
      </c>
      <c r="T26" s="177">
        <v>6</v>
      </c>
      <c r="U26" s="177">
        <v>2</v>
      </c>
      <c r="V26" s="177">
        <v>3</v>
      </c>
      <c r="W26" s="177">
        <v>7</v>
      </c>
      <c r="X26" s="177">
        <v>9</v>
      </c>
      <c r="Y26" s="177">
        <v>0</v>
      </c>
      <c r="Z26" s="177">
        <v>14</v>
      </c>
      <c r="AA26" s="177">
        <f t="shared" si="0"/>
        <v>279</v>
      </c>
    </row>
    <row r="27" spans="1:27" x14ac:dyDescent="0.3">
      <c r="A27" s="180">
        <v>26</v>
      </c>
      <c r="B27" s="181">
        <v>14</v>
      </c>
      <c r="C27" s="182">
        <v>66</v>
      </c>
      <c r="D27" s="183" t="s">
        <v>1526</v>
      </c>
      <c r="E27" s="183" t="s">
        <v>1526</v>
      </c>
      <c r="F27" s="184">
        <v>473</v>
      </c>
      <c r="G27" s="181" t="s">
        <v>73</v>
      </c>
      <c r="H27" s="185" t="s">
        <v>22</v>
      </c>
      <c r="I27" s="43">
        <v>551</v>
      </c>
      <c r="J27" s="177">
        <v>37</v>
      </c>
      <c r="K27" s="177">
        <v>1</v>
      </c>
      <c r="L27" s="177">
        <v>27</v>
      </c>
      <c r="M27" s="177">
        <v>8</v>
      </c>
      <c r="N27" s="177">
        <v>37</v>
      </c>
      <c r="O27" s="177">
        <v>0</v>
      </c>
      <c r="P27" s="177">
        <v>3</v>
      </c>
      <c r="Q27" s="177">
        <v>4</v>
      </c>
      <c r="R27" s="177">
        <v>3</v>
      </c>
      <c r="S27" s="177">
        <v>85</v>
      </c>
      <c r="T27" s="177">
        <v>6</v>
      </c>
      <c r="U27" s="177">
        <v>4</v>
      </c>
      <c r="V27" s="177">
        <v>1</v>
      </c>
      <c r="W27" s="177">
        <v>0</v>
      </c>
      <c r="X27" s="177">
        <v>0</v>
      </c>
      <c r="Y27" s="177">
        <v>0</v>
      </c>
      <c r="Z27" s="177">
        <v>13</v>
      </c>
      <c r="AA27" s="177">
        <f t="shared" si="0"/>
        <v>229</v>
      </c>
    </row>
    <row r="28" spans="1:27" x14ac:dyDescent="0.3">
      <c r="A28" s="180">
        <v>27</v>
      </c>
      <c r="B28" s="181">
        <v>14</v>
      </c>
      <c r="C28" s="182">
        <v>66</v>
      </c>
      <c r="D28" s="183" t="s">
        <v>1526</v>
      </c>
      <c r="E28" s="183" t="s">
        <v>1526</v>
      </c>
      <c r="F28" s="184">
        <v>474</v>
      </c>
      <c r="G28" s="181" t="s">
        <v>73</v>
      </c>
      <c r="H28" s="185" t="s">
        <v>19</v>
      </c>
      <c r="I28" s="43">
        <v>576</v>
      </c>
      <c r="J28" s="177">
        <v>41</v>
      </c>
      <c r="K28" s="177">
        <v>78</v>
      </c>
      <c r="L28" s="177">
        <v>19</v>
      </c>
      <c r="M28" s="177">
        <v>8</v>
      </c>
      <c r="N28" s="177">
        <v>20</v>
      </c>
      <c r="O28" s="177">
        <v>3</v>
      </c>
      <c r="P28" s="177">
        <v>6</v>
      </c>
      <c r="Q28" s="177">
        <v>10</v>
      </c>
      <c r="R28" s="177">
        <v>5</v>
      </c>
      <c r="S28" s="177">
        <v>72</v>
      </c>
      <c r="T28" s="177">
        <v>4</v>
      </c>
      <c r="U28" s="177">
        <v>5</v>
      </c>
      <c r="V28" s="177">
        <v>4</v>
      </c>
      <c r="W28" s="177">
        <v>4</v>
      </c>
      <c r="X28" s="177">
        <v>8</v>
      </c>
      <c r="Y28" s="177">
        <v>0</v>
      </c>
      <c r="Z28" s="177">
        <v>13</v>
      </c>
      <c r="AA28" s="177">
        <f t="shared" si="0"/>
        <v>300</v>
      </c>
    </row>
    <row r="29" spans="1:27" x14ac:dyDescent="0.3">
      <c r="A29" s="180">
        <v>28</v>
      </c>
      <c r="B29" s="181">
        <v>14</v>
      </c>
      <c r="C29" s="182">
        <v>66</v>
      </c>
      <c r="D29" s="183" t="s">
        <v>1526</v>
      </c>
      <c r="E29" s="183" t="s">
        <v>1526</v>
      </c>
      <c r="F29" s="184">
        <v>474</v>
      </c>
      <c r="G29" s="181" t="s">
        <v>73</v>
      </c>
      <c r="H29" s="185" t="s">
        <v>20</v>
      </c>
      <c r="I29" s="43">
        <v>576</v>
      </c>
      <c r="J29" s="177">
        <v>60</v>
      </c>
      <c r="K29" s="177">
        <v>45</v>
      </c>
      <c r="L29" s="177">
        <v>29</v>
      </c>
      <c r="M29" s="177">
        <v>7</v>
      </c>
      <c r="N29" s="177">
        <v>41</v>
      </c>
      <c r="O29" s="177">
        <v>1</v>
      </c>
      <c r="P29" s="177">
        <v>8</v>
      </c>
      <c r="Q29" s="177">
        <v>12</v>
      </c>
      <c r="R29" s="177">
        <v>7</v>
      </c>
      <c r="S29" s="177">
        <v>68</v>
      </c>
      <c r="T29" s="177">
        <v>7</v>
      </c>
      <c r="U29" s="177">
        <v>4</v>
      </c>
      <c r="V29" s="177">
        <v>3</v>
      </c>
      <c r="W29" s="177">
        <v>6</v>
      </c>
      <c r="X29" s="177">
        <v>3</v>
      </c>
      <c r="Y29" s="177">
        <v>0</v>
      </c>
      <c r="Z29" s="177">
        <v>10</v>
      </c>
      <c r="AA29" s="177">
        <f t="shared" si="0"/>
        <v>311</v>
      </c>
    </row>
    <row r="30" spans="1:27" x14ac:dyDescent="0.3">
      <c r="A30" s="180">
        <v>29</v>
      </c>
      <c r="B30" s="181">
        <v>14</v>
      </c>
      <c r="C30" s="182">
        <v>66</v>
      </c>
      <c r="D30" s="183" t="s">
        <v>1526</v>
      </c>
      <c r="E30" s="183" t="s">
        <v>1526</v>
      </c>
      <c r="F30" s="184">
        <v>474</v>
      </c>
      <c r="G30" s="181" t="s">
        <v>73</v>
      </c>
      <c r="H30" s="185" t="s">
        <v>22</v>
      </c>
      <c r="I30" s="43">
        <v>576</v>
      </c>
      <c r="J30" s="177">
        <v>55</v>
      </c>
      <c r="K30" s="177">
        <v>54</v>
      </c>
      <c r="L30" s="177">
        <v>22</v>
      </c>
      <c r="M30" s="177">
        <v>13</v>
      </c>
      <c r="N30" s="177">
        <v>30</v>
      </c>
      <c r="O30" s="177">
        <v>2</v>
      </c>
      <c r="P30" s="177">
        <v>8</v>
      </c>
      <c r="Q30" s="177">
        <v>10</v>
      </c>
      <c r="R30" s="177">
        <v>1</v>
      </c>
      <c r="S30" s="177">
        <v>73</v>
      </c>
      <c r="T30" s="177">
        <v>5</v>
      </c>
      <c r="U30" s="177">
        <v>5</v>
      </c>
      <c r="V30" s="177">
        <v>1</v>
      </c>
      <c r="W30" s="177">
        <v>11</v>
      </c>
      <c r="X30" s="177">
        <v>6</v>
      </c>
      <c r="Y30" s="177">
        <v>0</v>
      </c>
      <c r="Z30" s="177">
        <v>10</v>
      </c>
      <c r="AA30" s="177">
        <f t="shared" si="0"/>
        <v>306</v>
      </c>
    </row>
    <row r="31" spans="1:27" x14ac:dyDescent="0.3">
      <c r="A31" s="180">
        <v>30</v>
      </c>
      <c r="B31" s="181">
        <v>14</v>
      </c>
      <c r="C31" s="182">
        <v>66</v>
      </c>
      <c r="D31" s="183" t="s">
        <v>1526</v>
      </c>
      <c r="E31" s="183" t="s">
        <v>1526</v>
      </c>
      <c r="F31" s="184">
        <v>475</v>
      </c>
      <c r="G31" s="181" t="s">
        <v>73</v>
      </c>
      <c r="H31" s="185" t="s">
        <v>19</v>
      </c>
      <c r="I31" s="43">
        <v>597</v>
      </c>
      <c r="J31" s="177">
        <v>23</v>
      </c>
      <c r="K31" s="177">
        <v>60</v>
      </c>
      <c r="L31" s="177">
        <v>20</v>
      </c>
      <c r="M31" s="177">
        <v>12</v>
      </c>
      <c r="N31" s="177">
        <v>45</v>
      </c>
      <c r="O31" s="177">
        <v>4</v>
      </c>
      <c r="P31" s="177">
        <v>11</v>
      </c>
      <c r="Q31" s="177">
        <v>6</v>
      </c>
      <c r="R31" s="177">
        <v>7</v>
      </c>
      <c r="S31" s="177">
        <v>88</v>
      </c>
      <c r="T31" s="177">
        <v>16</v>
      </c>
      <c r="U31" s="177">
        <v>2</v>
      </c>
      <c r="V31" s="177">
        <v>4</v>
      </c>
      <c r="W31" s="177">
        <v>5</v>
      </c>
      <c r="X31" s="177">
        <v>4</v>
      </c>
      <c r="Y31" s="177">
        <v>0</v>
      </c>
      <c r="Z31" s="177">
        <v>7</v>
      </c>
      <c r="AA31" s="177">
        <f t="shared" si="0"/>
        <v>314</v>
      </c>
    </row>
    <row r="32" spans="1:27" x14ac:dyDescent="0.3">
      <c r="A32" s="180">
        <v>31</v>
      </c>
      <c r="B32" s="181">
        <v>14</v>
      </c>
      <c r="C32" s="182">
        <v>66</v>
      </c>
      <c r="D32" s="183" t="s">
        <v>1526</v>
      </c>
      <c r="E32" s="183" t="s">
        <v>1526</v>
      </c>
      <c r="F32" s="184">
        <v>475</v>
      </c>
      <c r="G32" s="181" t="s">
        <v>73</v>
      </c>
      <c r="H32" s="185" t="s">
        <v>20</v>
      </c>
      <c r="I32" s="43">
        <v>597</v>
      </c>
      <c r="J32" s="177">
        <v>33</v>
      </c>
      <c r="K32" s="177">
        <v>55</v>
      </c>
      <c r="L32" s="177">
        <v>20</v>
      </c>
      <c r="M32" s="177">
        <v>10</v>
      </c>
      <c r="N32" s="177">
        <v>29</v>
      </c>
      <c r="O32" s="177">
        <v>3</v>
      </c>
      <c r="P32" s="177">
        <v>12</v>
      </c>
      <c r="Q32" s="177">
        <v>11</v>
      </c>
      <c r="R32" s="177">
        <v>8</v>
      </c>
      <c r="S32" s="177">
        <v>77</v>
      </c>
      <c r="T32" s="177">
        <v>7</v>
      </c>
      <c r="U32" s="177">
        <v>1</v>
      </c>
      <c r="V32" s="177">
        <v>3</v>
      </c>
      <c r="W32" s="177">
        <v>10</v>
      </c>
      <c r="X32" s="177">
        <v>4</v>
      </c>
      <c r="Y32" s="177">
        <v>0</v>
      </c>
      <c r="Z32" s="177">
        <v>12</v>
      </c>
      <c r="AA32" s="177">
        <f t="shared" si="0"/>
        <v>295</v>
      </c>
    </row>
    <row r="33" spans="1:27" x14ac:dyDescent="0.3">
      <c r="A33" s="180">
        <v>32</v>
      </c>
      <c r="B33" s="181">
        <v>14</v>
      </c>
      <c r="C33" s="182">
        <v>66</v>
      </c>
      <c r="D33" s="183" t="s">
        <v>1526</v>
      </c>
      <c r="E33" s="183" t="s">
        <v>1526</v>
      </c>
      <c r="F33" s="184">
        <v>475</v>
      </c>
      <c r="G33" s="181" t="s">
        <v>73</v>
      </c>
      <c r="H33" s="185" t="s">
        <v>22</v>
      </c>
      <c r="I33" s="43">
        <v>597</v>
      </c>
      <c r="J33" s="177">
        <v>32</v>
      </c>
      <c r="K33" s="177">
        <v>62</v>
      </c>
      <c r="L33" s="177">
        <v>17</v>
      </c>
      <c r="M33" s="177">
        <v>8</v>
      </c>
      <c r="N33" s="177">
        <v>34</v>
      </c>
      <c r="O33" s="177">
        <v>3</v>
      </c>
      <c r="P33" s="177">
        <v>8</v>
      </c>
      <c r="Q33" s="177">
        <v>8</v>
      </c>
      <c r="R33" s="177">
        <v>3</v>
      </c>
      <c r="S33" s="177">
        <v>109</v>
      </c>
      <c r="T33" s="177">
        <v>7</v>
      </c>
      <c r="U33" s="177">
        <v>3</v>
      </c>
      <c r="V33" s="177">
        <v>3</v>
      </c>
      <c r="W33" s="177">
        <v>7</v>
      </c>
      <c r="X33" s="177">
        <v>7</v>
      </c>
      <c r="Y33" s="177">
        <v>0</v>
      </c>
      <c r="Z33" s="177">
        <v>12</v>
      </c>
      <c r="AA33" s="177">
        <f t="shared" si="0"/>
        <v>323</v>
      </c>
    </row>
    <row r="34" spans="1:27" x14ac:dyDescent="0.3">
      <c r="A34" s="180">
        <v>33</v>
      </c>
      <c r="B34" s="181">
        <v>14</v>
      </c>
      <c r="C34" s="182">
        <v>66</v>
      </c>
      <c r="D34" s="183" t="s">
        <v>1526</v>
      </c>
      <c r="E34" s="183" t="s">
        <v>1526</v>
      </c>
      <c r="F34" s="184">
        <v>476</v>
      </c>
      <c r="G34" s="181" t="s">
        <v>73</v>
      </c>
      <c r="H34" s="185" t="s">
        <v>19</v>
      </c>
      <c r="I34" s="43">
        <v>552</v>
      </c>
      <c r="J34" s="177">
        <v>46</v>
      </c>
      <c r="K34" s="177">
        <v>101</v>
      </c>
      <c r="L34" s="177">
        <v>23</v>
      </c>
      <c r="M34" s="177">
        <v>7</v>
      </c>
      <c r="N34" s="177">
        <v>28</v>
      </c>
      <c r="O34" s="177">
        <v>5</v>
      </c>
      <c r="P34" s="177">
        <v>7</v>
      </c>
      <c r="Q34" s="177">
        <v>12</v>
      </c>
      <c r="R34" s="177">
        <v>2</v>
      </c>
      <c r="S34" s="177">
        <v>53</v>
      </c>
      <c r="T34" s="177">
        <v>8</v>
      </c>
      <c r="U34" s="177">
        <v>3</v>
      </c>
      <c r="V34" s="177">
        <v>5</v>
      </c>
      <c r="W34" s="177">
        <v>13</v>
      </c>
      <c r="X34" s="177">
        <v>12</v>
      </c>
      <c r="Y34" s="177">
        <v>0</v>
      </c>
      <c r="Z34" s="177">
        <v>16</v>
      </c>
      <c r="AA34" s="177">
        <f t="shared" si="0"/>
        <v>341</v>
      </c>
    </row>
    <row r="35" spans="1:27" x14ac:dyDescent="0.3">
      <c r="A35" s="180">
        <v>34</v>
      </c>
      <c r="B35" s="181">
        <v>14</v>
      </c>
      <c r="C35" s="182">
        <v>66</v>
      </c>
      <c r="D35" s="183" t="s">
        <v>1526</v>
      </c>
      <c r="E35" s="183" t="s">
        <v>1526</v>
      </c>
      <c r="F35" s="184">
        <v>476</v>
      </c>
      <c r="G35" s="181" t="s">
        <v>73</v>
      </c>
      <c r="H35" s="185" t="s">
        <v>20</v>
      </c>
      <c r="I35" s="43">
        <v>552</v>
      </c>
      <c r="J35" s="177">
        <v>68</v>
      </c>
      <c r="K35" s="177">
        <v>90</v>
      </c>
      <c r="L35" s="177">
        <v>19</v>
      </c>
      <c r="M35" s="177">
        <v>4</v>
      </c>
      <c r="N35" s="177">
        <v>27</v>
      </c>
      <c r="O35" s="177">
        <v>5</v>
      </c>
      <c r="P35" s="177">
        <v>8</v>
      </c>
      <c r="Q35" s="177">
        <v>14</v>
      </c>
      <c r="R35" s="177">
        <v>4</v>
      </c>
      <c r="S35" s="177">
        <v>36</v>
      </c>
      <c r="T35" s="177">
        <v>1</v>
      </c>
      <c r="U35" s="177">
        <v>5</v>
      </c>
      <c r="V35" s="177">
        <v>2</v>
      </c>
      <c r="W35" s="177">
        <v>13</v>
      </c>
      <c r="X35" s="177">
        <v>8</v>
      </c>
      <c r="Y35" s="177">
        <v>0</v>
      </c>
      <c r="Z35" s="177">
        <v>19</v>
      </c>
      <c r="AA35" s="177">
        <f t="shared" si="0"/>
        <v>323</v>
      </c>
    </row>
    <row r="36" spans="1:27" x14ac:dyDescent="0.25">
      <c r="A36" s="180">
        <v>35</v>
      </c>
      <c r="B36" s="181">
        <v>14</v>
      </c>
      <c r="C36" s="182">
        <v>66</v>
      </c>
      <c r="D36" s="183" t="s">
        <v>1526</v>
      </c>
      <c r="E36" s="183" t="s">
        <v>1526</v>
      </c>
      <c r="F36" s="184">
        <v>476</v>
      </c>
      <c r="G36" s="181" t="s">
        <v>73</v>
      </c>
      <c r="H36" s="185" t="s">
        <v>22</v>
      </c>
      <c r="I36" s="177">
        <v>551</v>
      </c>
      <c r="J36" s="177">
        <v>63</v>
      </c>
      <c r="K36" s="177">
        <v>104</v>
      </c>
      <c r="L36" s="177">
        <v>18</v>
      </c>
      <c r="M36" s="177">
        <v>5</v>
      </c>
      <c r="N36" s="177">
        <v>26</v>
      </c>
      <c r="O36" s="177">
        <v>3</v>
      </c>
      <c r="P36" s="177">
        <v>9</v>
      </c>
      <c r="Q36" s="177">
        <v>15</v>
      </c>
      <c r="R36" s="177">
        <v>1</v>
      </c>
      <c r="S36" s="177">
        <v>38</v>
      </c>
      <c r="T36" s="177">
        <v>7</v>
      </c>
      <c r="U36" s="177">
        <v>2</v>
      </c>
      <c r="V36" s="177">
        <v>3</v>
      </c>
      <c r="W36" s="177">
        <v>13</v>
      </c>
      <c r="X36" s="177">
        <v>17</v>
      </c>
      <c r="Y36" s="177">
        <v>0</v>
      </c>
      <c r="Z36" s="177">
        <v>14</v>
      </c>
      <c r="AA36" s="177">
        <f t="shared" si="0"/>
        <v>338</v>
      </c>
    </row>
    <row r="37" spans="1:27" x14ac:dyDescent="0.25">
      <c r="A37" s="180">
        <v>36</v>
      </c>
      <c r="B37" s="181">
        <v>14</v>
      </c>
      <c r="C37" s="182">
        <v>66</v>
      </c>
      <c r="D37" s="183" t="s">
        <v>1526</v>
      </c>
      <c r="E37" s="183" t="s">
        <v>1526</v>
      </c>
      <c r="F37" s="184">
        <v>477</v>
      </c>
      <c r="G37" s="181" t="s">
        <v>73</v>
      </c>
      <c r="H37" s="185" t="s">
        <v>19</v>
      </c>
      <c r="I37" s="177">
        <v>651</v>
      </c>
      <c r="J37" s="177">
        <v>34</v>
      </c>
      <c r="K37" s="177">
        <v>110</v>
      </c>
      <c r="L37" s="177">
        <v>14</v>
      </c>
      <c r="M37" s="177">
        <v>6</v>
      </c>
      <c r="N37" s="177">
        <v>27</v>
      </c>
      <c r="O37" s="177">
        <v>4</v>
      </c>
      <c r="P37" s="177">
        <v>9</v>
      </c>
      <c r="Q37" s="177">
        <v>12</v>
      </c>
      <c r="R37" s="177">
        <v>4</v>
      </c>
      <c r="S37" s="177">
        <v>53</v>
      </c>
      <c r="T37" s="177">
        <v>4</v>
      </c>
      <c r="U37" s="177">
        <v>2</v>
      </c>
      <c r="V37" s="177">
        <v>4</v>
      </c>
      <c r="W37" s="177">
        <v>11</v>
      </c>
      <c r="X37" s="177">
        <v>18</v>
      </c>
      <c r="Y37" s="177">
        <v>0</v>
      </c>
      <c r="Z37" s="177">
        <v>5</v>
      </c>
      <c r="AA37" s="177">
        <f t="shared" si="0"/>
        <v>317</v>
      </c>
    </row>
    <row r="38" spans="1:27" x14ac:dyDescent="0.25">
      <c r="A38" s="180">
        <v>37</v>
      </c>
      <c r="B38" s="181">
        <v>14</v>
      </c>
      <c r="C38" s="182">
        <v>66</v>
      </c>
      <c r="D38" s="183" t="s">
        <v>1526</v>
      </c>
      <c r="E38" s="183" t="s">
        <v>1526</v>
      </c>
      <c r="F38" s="184">
        <v>477</v>
      </c>
      <c r="G38" s="181" t="s">
        <v>73</v>
      </c>
      <c r="H38" s="185" t="s">
        <v>20</v>
      </c>
      <c r="I38" s="177">
        <v>651</v>
      </c>
      <c r="J38" s="177">
        <v>25</v>
      </c>
      <c r="K38" s="177">
        <v>123</v>
      </c>
      <c r="L38" s="177">
        <v>15</v>
      </c>
      <c r="M38" s="177">
        <v>11</v>
      </c>
      <c r="N38" s="177">
        <v>30</v>
      </c>
      <c r="O38" s="177">
        <v>0</v>
      </c>
      <c r="P38" s="177">
        <v>2</v>
      </c>
      <c r="Q38" s="177">
        <v>12</v>
      </c>
      <c r="R38" s="177">
        <v>2</v>
      </c>
      <c r="S38" s="177">
        <v>50</v>
      </c>
      <c r="T38" s="177">
        <v>6</v>
      </c>
      <c r="U38" s="177">
        <v>4</v>
      </c>
      <c r="V38" s="177">
        <v>8</v>
      </c>
      <c r="W38" s="177">
        <v>10</v>
      </c>
      <c r="X38" s="177">
        <v>11</v>
      </c>
      <c r="Y38" s="177">
        <v>0</v>
      </c>
      <c r="Z38" s="177">
        <v>19</v>
      </c>
      <c r="AA38" s="177">
        <f t="shared" si="0"/>
        <v>328</v>
      </c>
    </row>
    <row r="39" spans="1:27" x14ac:dyDescent="0.25">
      <c r="A39" s="180">
        <v>38</v>
      </c>
      <c r="B39" s="181">
        <v>14</v>
      </c>
      <c r="C39" s="182">
        <v>66</v>
      </c>
      <c r="D39" s="183" t="s">
        <v>1526</v>
      </c>
      <c r="E39" s="183" t="s">
        <v>1526</v>
      </c>
      <c r="F39" s="184">
        <v>477</v>
      </c>
      <c r="G39" s="181" t="s">
        <v>73</v>
      </c>
      <c r="H39" s="185" t="s">
        <v>22</v>
      </c>
      <c r="I39" s="177">
        <v>651</v>
      </c>
      <c r="J39" s="177">
        <v>45</v>
      </c>
      <c r="K39" s="177">
        <v>98</v>
      </c>
      <c r="L39" s="177">
        <v>12</v>
      </c>
      <c r="M39" s="177">
        <v>12</v>
      </c>
      <c r="N39" s="177">
        <v>24</v>
      </c>
      <c r="O39" s="177">
        <v>0</v>
      </c>
      <c r="P39" s="177">
        <v>11</v>
      </c>
      <c r="Q39" s="177">
        <v>14</v>
      </c>
      <c r="R39" s="177">
        <v>4</v>
      </c>
      <c r="S39" s="177">
        <v>97</v>
      </c>
      <c r="T39" s="177">
        <v>16</v>
      </c>
      <c r="U39" s="177">
        <v>3</v>
      </c>
      <c r="V39" s="177">
        <v>2</v>
      </c>
      <c r="W39" s="177">
        <v>6</v>
      </c>
      <c r="X39" s="177">
        <v>13</v>
      </c>
      <c r="Y39" s="177">
        <v>0</v>
      </c>
      <c r="Z39" s="177">
        <v>6</v>
      </c>
      <c r="AA39" s="177">
        <f t="shared" si="0"/>
        <v>363</v>
      </c>
    </row>
    <row r="40" spans="1:27" x14ac:dyDescent="0.25">
      <c r="A40" s="180">
        <v>39</v>
      </c>
      <c r="B40" s="181">
        <v>14</v>
      </c>
      <c r="C40" s="182">
        <v>66</v>
      </c>
      <c r="D40" s="183" t="s">
        <v>1526</v>
      </c>
      <c r="E40" s="183" t="s">
        <v>1526</v>
      </c>
      <c r="F40" s="184">
        <v>478</v>
      </c>
      <c r="G40" s="181" t="s">
        <v>73</v>
      </c>
      <c r="H40" s="185" t="s">
        <v>19</v>
      </c>
      <c r="I40" s="177">
        <v>644</v>
      </c>
      <c r="J40" s="177">
        <v>40</v>
      </c>
      <c r="K40" s="177">
        <v>86</v>
      </c>
      <c r="L40" s="177">
        <v>27</v>
      </c>
      <c r="M40" s="177">
        <v>9</v>
      </c>
      <c r="N40" s="177">
        <v>17</v>
      </c>
      <c r="O40" s="177">
        <v>3</v>
      </c>
      <c r="P40" s="177">
        <v>11</v>
      </c>
      <c r="Q40" s="177">
        <v>17</v>
      </c>
      <c r="R40" s="177">
        <v>2</v>
      </c>
      <c r="S40" s="177">
        <v>83</v>
      </c>
      <c r="T40" s="177">
        <v>4</v>
      </c>
      <c r="U40" s="177">
        <v>2</v>
      </c>
      <c r="V40" s="177">
        <v>2</v>
      </c>
      <c r="W40" s="177">
        <v>16</v>
      </c>
      <c r="X40" s="177">
        <v>7</v>
      </c>
      <c r="Y40" s="177">
        <v>1</v>
      </c>
      <c r="Z40" s="177">
        <v>11</v>
      </c>
      <c r="AA40" s="177">
        <f t="shared" si="0"/>
        <v>338</v>
      </c>
    </row>
    <row r="41" spans="1:27" x14ac:dyDescent="0.25">
      <c r="A41" s="180">
        <v>40</v>
      </c>
      <c r="B41" s="181">
        <v>14</v>
      </c>
      <c r="C41" s="182">
        <v>66</v>
      </c>
      <c r="D41" s="183" t="s">
        <v>1526</v>
      </c>
      <c r="E41" s="183" t="s">
        <v>1526</v>
      </c>
      <c r="F41" s="184">
        <v>478</v>
      </c>
      <c r="G41" s="181" t="s">
        <v>73</v>
      </c>
      <c r="H41" s="185" t="s">
        <v>20</v>
      </c>
      <c r="I41" s="177">
        <v>643</v>
      </c>
      <c r="J41" s="177">
        <v>37</v>
      </c>
      <c r="K41" s="177">
        <v>73</v>
      </c>
      <c r="L41" s="177">
        <v>22</v>
      </c>
      <c r="M41" s="177">
        <v>6</v>
      </c>
      <c r="N41" s="177">
        <v>34</v>
      </c>
      <c r="O41" s="177">
        <v>2</v>
      </c>
      <c r="P41" s="177">
        <v>10</v>
      </c>
      <c r="Q41" s="177">
        <v>21</v>
      </c>
      <c r="R41" s="177">
        <v>4</v>
      </c>
      <c r="S41" s="177">
        <v>91</v>
      </c>
      <c r="T41" s="177">
        <v>9</v>
      </c>
      <c r="U41" s="177">
        <v>3</v>
      </c>
      <c r="V41" s="177">
        <v>0</v>
      </c>
      <c r="W41" s="177">
        <v>7</v>
      </c>
      <c r="X41" s="177">
        <v>11</v>
      </c>
      <c r="Y41" s="177">
        <v>0</v>
      </c>
      <c r="Z41" s="177">
        <v>6</v>
      </c>
      <c r="AA41" s="177">
        <f t="shared" si="0"/>
        <v>336</v>
      </c>
    </row>
    <row r="42" spans="1:27" x14ac:dyDescent="0.25">
      <c r="A42" s="180">
        <v>41</v>
      </c>
      <c r="B42" s="181">
        <v>14</v>
      </c>
      <c r="C42" s="182">
        <v>66</v>
      </c>
      <c r="D42" s="183" t="s">
        <v>1526</v>
      </c>
      <c r="E42" s="183" t="s">
        <v>1526</v>
      </c>
      <c r="F42" s="184">
        <v>478</v>
      </c>
      <c r="G42" s="181" t="s">
        <v>73</v>
      </c>
      <c r="H42" s="185" t="s">
        <v>22</v>
      </c>
      <c r="I42" s="177">
        <v>643</v>
      </c>
      <c r="J42" s="177">
        <v>28</v>
      </c>
      <c r="K42" s="177">
        <v>74</v>
      </c>
      <c r="L42" s="177">
        <v>18</v>
      </c>
      <c r="M42" s="177">
        <v>7</v>
      </c>
      <c r="N42" s="177">
        <v>32</v>
      </c>
      <c r="O42" s="177">
        <v>1</v>
      </c>
      <c r="P42" s="177">
        <v>8</v>
      </c>
      <c r="Q42" s="177">
        <v>15</v>
      </c>
      <c r="R42" s="177">
        <v>1</v>
      </c>
      <c r="S42" s="177">
        <v>94</v>
      </c>
      <c r="T42" s="177">
        <v>6</v>
      </c>
      <c r="U42" s="177">
        <v>0</v>
      </c>
      <c r="V42" s="177">
        <v>0</v>
      </c>
      <c r="W42" s="177">
        <v>5</v>
      </c>
      <c r="X42" s="177">
        <v>6</v>
      </c>
      <c r="Y42" s="177">
        <v>0</v>
      </c>
      <c r="Z42" s="177">
        <v>9</v>
      </c>
      <c r="AA42" s="177">
        <f t="shared" si="0"/>
        <v>304</v>
      </c>
    </row>
    <row r="43" spans="1:27" x14ac:dyDescent="0.25">
      <c r="A43" s="180">
        <v>42</v>
      </c>
      <c r="B43" s="181">
        <v>14</v>
      </c>
      <c r="C43" s="182">
        <v>66</v>
      </c>
      <c r="D43" s="183" t="s">
        <v>1526</v>
      </c>
      <c r="E43" s="183" t="s">
        <v>1526</v>
      </c>
      <c r="F43" s="184">
        <v>478</v>
      </c>
      <c r="G43" s="181" t="s">
        <v>73</v>
      </c>
      <c r="H43" s="185" t="s">
        <v>24</v>
      </c>
      <c r="I43" s="177">
        <v>643</v>
      </c>
      <c r="J43" s="177">
        <v>43</v>
      </c>
      <c r="K43" s="177">
        <v>74</v>
      </c>
      <c r="L43" s="177">
        <v>22</v>
      </c>
      <c r="M43" s="177">
        <v>7</v>
      </c>
      <c r="N43" s="177">
        <v>29</v>
      </c>
      <c r="O43" s="177">
        <v>1</v>
      </c>
      <c r="P43" s="177">
        <v>4</v>
      </c>
      <c r="Q43" s="177">
        <v>18</v>
      </c>
      <c r="R43" s="177">
        <v>2</v>
      </c>
      <c r="S43" s="177">
        <v>88</v>
      </c>
      <c r="T43" s="177">
        <v>11</v>
      </c>
      <c r="U43" s="177">
        <v>5</v>
      </c>
      <c r="V43" s="177">
        <v>0</v>
      </c>
      <c r="W43" s="177">
        <v>10</v>
      </c>
      <c r="X43" s="177">
        <v>11</v>
      </c>
      <c r="Y43" s="177">
        <v>0</v>
      </c>
      <c r="Z43" s="177">
        <v>18</v>
      </c>
      <c r="AA43" s="177">
        <f t="shared" si="0"/>
        <v>343</v>
      </c>
    </row>
    <row r="44" spans="1:27" x14ac:dyDescent="0.25">
      <c r="A44" s="180">
        <v>43</v>
      </c>
      <c r="B44" s="181">
        <v>14</v>
      </c>
      <c r="C44" s="182">
        <v>66</v>
      </c>
      <c r="D44" s="183" t="s">
        <v>1526</v>
      </c>
      <c r="E44" s="183" t="s">
        <v>1526</v>
      </c>
      <c r="F44" s="186">
        <v>478</v>
      </c>
      <c r="G44" s="181" t="s">
        <v>73</v>
      </c>
      <c r="H44" s="187" t="s">
        <v>25</v>
      </c>
      <c r="I44" s="177">
        <v>643</v>
      </c>
      <c r="J44" s="177">
        <v>48</v>
      </c>
      <c r="K44" s="177">
        <v>71</v>
      </c>
      <c r="L44" s="177">
        <v>22</v>
      </c>
      <c r="M44" s="177">
        <v>9</v>
      </c>
      <c r="N44" s="177">
        <v>42</v>
      </c>
      <c r="O44" s="177">
        <v>1</v>
      </c>
      <c r="P44" s="177">
        <v>2</v>
      </c>
      <c r="Q44" s="177">
        <v>14</v>
      </c>
      <c r="R44" s="177">
        <v>3</v>
      </c>
      <c r="S44" s="177">
        <v>82</v>
      </c>
      <c r="T44" s="177">
        <v>8</v>
      </c>
      <c r="U44" s="177">
        <v>0</v>
      </c>
      <c r="V44" s="177">
        <v>1</v>
      </c>
      <c r="W44" s="177">
        <v>8</v>
      </c>
      <c r="X44" s="177">
        <v>9</v>
      </c>
      <c r="Y44" s="177">
        <v>1</v>
      </c>
      <c r="Z44" s="177">
        <v>11</v>
      </c>
      <c r="AA44" s="177">
        <f t="shared" si="0"/>
        <v>332</v>
      </c>
    </row>
    <row r="45" spans="1:27" x14ac:dyDescent="0.25">
      <c r="A45" s="180">
        <v>44</v>
      </c>
      <c r="B45" s="181">
        <v>14</v>
      </c>
      <c r="C45" s="182">
        <v>66</v>
      </c>
      <c r="D45" s="183" t="s">
        <v>1526</v>
      </c>
      <c r="E45" s="183" t="s">
        <v>1526</v>
      </c>
      <c r="F45" s="186">
        <v>479</v>
      </c>
      <c r="G45" s="181" t="s">
        <v>73</v>
      </c>
      <c r="H45" s="187" t="s">
        <v>19</v>
      </c>
      <c r="I45" s="177">
        <v>583</v>
      </c>
      <c r="J45" s="177">
        <v>42</v>
      </c>
      <c r="K45" s="177">
        <v>56</v>
      </c>
      <c r="L45" s="177">
        <v>31</v>
      </c>
      <c r="M45" s="177">
        <v>6</v>
      </c>
      <c r="N45" s="177">
        <v>31</v>
      </c>
      <c r="O45" s="177">
        <v>0</v>
      </c>
      <c r="P45" s="177">
        <v>5</v>
      </c>
      <c r="Q45" s="177">
        <v>18</v>
      </c>
      <c r="R45" s="177">
        <v>8</v>
      </c>
      <c r="S45" s="177">
        <v>77</v>
      </c>
      <c r="T45" s="177">
        <v>3</v>
      </c>
      <c r="U45" s="177">
        <v>2</v>
      </c>
      <c r="V45" s="177">
        <v>1</v>
      </c>
      <c r="W45" s="177">
        <v>12</v>
      </c>
      <c r="X45" s="177">
        <v>5</v>
      </c>
      <c r="Y45" s="177">
        <v>0</v>
      </c>
      <c r="Z45" s="177">
        <v>15</v>
      </c>
      <c r="AA45" s="177">
        <f t="shared" si="0"/>
        <v>312</v>
      </c>
    </row>
    <row r="46" spans="1:27" x14ac:dyDescent="0.25">
      <c r="A46" s="180">
        <v>45</v>
      </c>
      <c r="B46" s="181">
        <v>14</v>
      </c>
      <c r="C46" s="182">
        <v>66</v>
      </c>
      <c r="D46" s="183" t="s">
        <v>1526</v>
      </c>
      <c r="E46" s="183" t="s">
        <v>1526</v>
      </c>
      <c r="F46" s="186">
        <v>479</v>
      </c>
      <c r="G46" s="181" t="s">
        <v>73</v>
      </c>
      <c r="H46" s="187" t="s">
        <v>20</v>
      </c>
      <c r="I46" s="177">
        <v>582</v>
      </c>
      <c r="J46" s="177">
        <v>42</v>
      </c>
      <c r="K46" s="177">
        <v>55</v>
      </c>
      <c r="L46" s="177">
        <v>15</v>
      </c>
      <c r="M46" s="177">
        <v>5</v>
      </c>
      <c r="N46" s="177">
        <v>38</v>
      </c>
      <c r="O46" s="177">
        <v>3</v>
      </c>
      <c r="P46" s="177">
        <v>10</v>
      </c>
      <c r="Q46" s="177">
        <v>15</v>
      </c>
      <c r="R46" s="177">
        <v>4</v>
      </c>
      <c r="S46" s="177">
        <v>72</v>
      </c>
      <c r="T46" s="177">
        <v>10</v>
      </c>
      <c r="U46" s="177">
        <v>5</v>
      </c>
      <c r="V46" s="177">
        <v>2</v>
      </c>
      <c r="W46" s="177">
        <v>3</v>
      </c>
      <c r="X46" s="177">
        <v>7</v>
      </c>
      <c r="Y46" s="177">
        <v>0</v>
      </c>
      <c r="Z46" s="177">
        <v>3</v>
      </c>
      <c r="AA46" s="177">
        <f t="shared" si="0"/>
        <v>289</v>
      </c>
    </row>
    <row r="47" spans="1:27" x14ac:dyDescent="0.25">
      <c r="A47" s="180">
        <v>46</v>
      </c>
      <c r="B47" s="181">
        <v>14</v>
      </c>
      <c r="C47" s="182">
        <v>66</v>
      </c>
      <c r="D47" s="183" t="s">
        <v>1526</v>
      </c>
      <c r="E47" s="183" t="s">
        <v>1526</v>
      </c>
      <c r="F47" s="186">
        <v>479</v>
      </c>
      <c r="G47" s="181" t="s">
        <v>73</v>
      </c>
      <c r="H47" s="187" t="s">
        <v>22</v>
      </c>
      <c r="I47" s="177">
        <v>582</v>
      </c>
      <c r="J47" s="177">
        <v>49</v>
      </c>
      <c r="K47" s="177">
        <v>52</v>
      </c>
      <c r="L47" s="177">
        <v>19</v>
      </c>
      <c r="M47" s="177">
        <v>8</v>
      </c>
      <c r="N47" s="177">
        <v>25</v>
      </c>
      <c r="O47" s="177">
        <v>2</v>
      </c>
      <c r="P47" s="177">
        <v>4</v>
      </c>
      <c r="Q47" s="177">
        <v>16</v>
      </c>
      <c r="R47" s="177">
        <v>8</v>
      </c>
      <c r="S47" s="177">
        <v>69</v>
      </c>
      <c r="T47" s="177">
        <v>6</v>
      </c>
      <c r="U47" s="177">
        <v>4</v>
      </c>
      <c r="V47" s="177">
        <v>2</v>
      </c>
      <c r="W47" s="177">
        <v>14</v>
      </c>
      <c r="X47" s="177">
        <v>10</v>
      </c>
      <c r="Y47" s="177">
        <v>0</v>
      </c>
      <c r="Z47" s="177">
        <v>14</v>
      </c>
      <c r="AA47" s="177">
        <f t="shared" si="0"/>
        <v>302</v>
      </c>
    </row>
    <row r="48" spans="1:27" x14ac:dyDescent="0.25">
      <c r="A48" s="180">
        <v>47</v>
      </c>
      <c r="B48" s="181">
        <v>14</v>
      </c>
      <c r="C48" s="182">
        <v>66</v>
      </c>
      <c r="D48" s="183" t="s">
        <v>1526</v>
      </c>
      <c r="E48" s="183" t="s">
        <v>1526</v>
      </c>
      <c r="F48" s="186">
        <v>480</v>
      </c>
      <c r="G48" s="181" t="s">
        <v>73</v>
      </c>
      <c r="H48" s="187" t="s">
        <v>19</v>
      </c>
      <c r="I48" s="177">
        <v>602</v>
      </c>
      <c r="J48" s="177">
        <v>104</v>
      </c>
      <c r="K48" s="177">
        <v>84</v>
      </c>
      <c r="L48" s="177">
        <v>23</v>
      </c>
      <c r="M48" s="177">
        <v>4</v>
      </c>
      <c r="N48" s="177">
        <v>12</v>
      </c>
      <c r="O48" s="177">
        <v>5</v>
      </c>
      <c r="P48" s="177">
        <v>5</v>
      </c>
      <c r="Q48" s="177">
        <v>10</v>
      </c>
      <c r="R48" s="177">
        <v>1</v>
      </c>
      <c r="S48" s="177">
        <v>41</v>
      </c>
      <c r="T48" s="177">
        <v>3</v>
      </c>
      <c r="U48" s="177">
        <v>3</v>
      </c>
      <c r="V48" s="177">
        <v>3</v>
      </c>
      <c r="W48" s="177">
        <v>15</v>
      </c>
      <c r="X48" s="177">
        <v>10</v>
      </c>
      <c r="Y48" s="177">
        <v>2</v>
      </c>
      <c r="Z48" s="177">
        <v>21</v>
      </c>
      <c r="AA48" s="177">
        <f t="shared" si="0"/>
        <v>346</v>
      </c>
    </row>
    <row r="49" spans="1:27" x14ac:dyDescent="0.25">
      <c r="A49" s="180">
        <v>48</v>
      </c>
      <c r="B49" s="181">
        <v>14</v>
      </c>
      <c r="C49" s="182">
        <v>66</v>
      </c>
      <c r="D49" s="183" t="s">
        <v>1526</v>
      </c>
      <c r="E49" s="183" t="s">
        <v>1526</v>
      </c>
      <c r="F49" s="186">
        <v>480</v>
      </c>
      <c r="G49" s="181" t="s">
        <v>73</v>
      </c>
      <c r="H49" s="187" t="s">
        <v>20</v>
      </c>
      <c r="I49" s="177">
        <v>602</v>
      </c>
      <c r="J49" s="177">
        <v>75</v>
      </c>
      <c r="K49" s="177">
        <v>78</v>
      </c>
      <c r="L49" s="177">
        <v>21</v>
      </c>
      <c r="M49" s="177">
        <v>10</v>
      </c>
      <c r="N49" s="177">
        <v>15</v>
      </c>
      <c r="O49" s="177">
        <v>5</v>
      </c>
      <c r="P49" s="177">
        <v>6</v>
      </c>
      <c r="Q49" s="177">
        <v>10</v>
      </c>
      <c r="R49" s="177">
        <v>6</v>
      </c>
      <c r="S49" s="177">
        <v>47</v>
      </c>
      <c r="T49" s="177">
        <v>4</v>
      </c>
      <c r="U49" s="177">
        <v>4</v>
      </c>
      <c r="V49" s="177">
        <v>1</v>
      </c>
      <c r="W49" s="177">
        <v>23</v>
      </c>
      <c r="X49" s="177">
        <v>6</v>
      </c>
      <c r="Y49" s="177">
        <v>1</v>
      </c>
      <c r="Z49" s="177">
        <v>21</v>
      </c>
      <c r="AA49" s="177">
        <f t="shared" si="0"/>
        <v>333</v>
      </c>
    </row>
    <row r="50" spans="1:27" x14ac:dyDescent="0.25">
      <c r="A50" s="180">
        <v>49</v>
      </c>
      <c r="B50" s="181">
        <v>14</v>
      </c>
      <c r="C50" s="182">
        <v>66</v>
      </c>
      <c r="D50" s="183" t="s">
        <v>1526</v>
      </c>
      <c r="E50" s="183" t="s">
        <v>1526</v>
      </c>
      <c r="F50" s="186">
        <v>480</v>
      </c>
      <c r="G50" s="181" t="s">
        <v>73</v>
      </c>
      <c r="H50" s="187" t="s">
        <v>22</v>
      </c>
      <c r="I50" s="177">
        <v>602</v>
      </c>
      <c r="J50" s="177">
        <v>82</v>
      </c>
      <c r="K50" s="177">
        <v>104</v>
      </c>
      <c r="L50" s="177">
        <v>21</v>
      </c>
      <c r="M50" s="177">
        <v>9</v>
      </c>
      <c r="N50" s="177">
        <v>26</v>
      </c>
      <c r="O50" s="177">
        <v>3</v>
      </c>
      <c r="P50" s="177">
        <v>4</v>
      </c>
      <c r="Q50" s="177">
        <v>9</v>
      </c>
      <c r="R50" s="177">
        <v>2</v>
      </c>
      <c r="S50" s="177">
        <v>46</v>
      </c>
      <c r="T50" s="177">
        <v>3</v>
      </c>
      <c r="U50" s="177">
        <v>5</v>
      </c>
      <c r="V50" s="177">
        <v>1</v>
      </c>
      <c r="W50" s="177">
        <v>25</v>
      </c>
      <c r="X50" s="177">
        <v>10</v>
      </c>
      <c r="Y50" s="177">
        <v>1</v>
      </c>
      <c r="Z50" s="177">
        <v>15</v>
      </c>
      <c r="AA50" s="177">
        <f t="shared" si="0"/>
        <v>366</v>
      </c>
    </row>
    <row r="51" spans="1:27" x14ac:dyDescent="0.25">
      <c r="A51" s="180">
        <v>50</v>
      </c>
      <c r="B51" s="181">
        <v>14</v>
      </c>
      <c r="C51" s="182">
        <v>66</v>
      </c>
      <c r="D51" s="183" t="s">
        <v>1526</v>
      </c>
      <c r="E51" s="183" t="s">
        <v>1526</v>
      </c>
      <c r="F51" s="186">
        <v>481</v>
      </c>
      <c r="G51" s="181" t="s">
        <v>73</v>
      </c>
      <c r="H51" s="187" t="s">
        <v>19</v>
      </c>
      <c r="I51" s="177">
        <v>685</v>
      </c>
      <c r="J51" s="177">
        <v>72</v>
      </c>
      <c r="K51" s="177">
        <v>105</v>
      </c>
      <c r="L51" s="177">
        <v>18</v>
      </c>
      <c r="M51" s="177">
        <v>13</v>
      </c>
      <c r="N51" s="177">
        <v>33</v>
      </c>
      <c r="O51" s="177">
        <v>11</v>
      </c>
      <c r="P51" s="177">
        <v>11</v>
      </c>
      <c r="Q51" s="177">
        <v>4</v>
      </c>
      <c r="R51" s="177">
        <v>2</v>
      </c>
      <c r="S51" s="177">
        <v>47</v>
      </c>
      <c r="T51" s="177">
        <v>3</v>
      </c>
      <c r="U51" s="177">
        <v>4</v>
      </c>
      <c r="V51" s="177">
        <v>2</v>
      </c>
      <c r="W51" s="177">
        <v>26</v>
      </c>
      <c r="X51" s="177">
        <v>12</v>
      </c>
      <c r="Y51" s="177">
        <v>1</v>
      </c>
      <c r="Z51" s="177">
        <v>30</v>
      </c>
      <c r="AA51" s="177">
        <f t="shared" si="0"/>
        <v>394</v>
      </c>
    </row>
    <row r="52" spans="1:27" x14ac:dyDescent="0.25">
      <c r="A52" s="180">
        <v>51</v>
      </c>
      <c r="B52" s="181">
        <v>14</v>
      </c>
      <c r="C52" s="182">
        <v>66</v>
      </c>
      <c r="D52" s="183" t="s">
        <v>1526</v>
      </c>
      <c r="E52" s="183" t="s">
        <v>1526</v>
      </c>
      <c r="F52" s="186">
        <v>481</v>
      </c>
      <c r="G52" s="181" t="s">
        <v>73</v>
      </c>
      <c r="H52" s="187" t="s">
        <v>20</v>
      </c>
      <c r="I52" s="177">
        <v>685</v>
      </c>
      <c r="J52" s="177">
        <v>70</v>
      </c>
      <c r="K52" s="177">
        <v>109</v>
      </c>
      <c r="L52" s="177">
        <v>27</v>
      </c>
      <c r="M52" s="177">
        <v>19</v>
      </c>
      <c r="N52" s="177">
        <v>36</v>
      </c>
      <c r="O52" s="177">
        <v>10</v>
      </c>
      <c r="P52" s="177">
        <v>9</v>
      </c>
      <c r="Q52" s="177">
        <v>12</v>
      </c>
      <c r="R52" s="177">
        <v>2</v>
      </c>
      <c r="S52" s="177">
        <v>62</v>
      </c>
      <c r="T52" s="177">
        <v>7</v>
      </c>
      <c r="U52" s="177">
        <v>7</v>
      </c>
      <c r="V52" s="177">
        <v>6</v>
      </c>
      <c r="W52" s="177">
        <v>12</v>
      </c>
      <c r="X52" s="177">
        <v>14</v>
      </c>
      <c r="Y52" s="177">
        <v>0</v>
      </c>
      <c r="Z52" s="177">
        <v>18</v>
      </c>
      <c r="AA52" s="177">
        <f t="shared" si="0"/>
        <v>420</v>
      </c>
    </row>
    <row r="53" spans="1:27" x14ac:dyDescent="0.25">
      <c r="A53" s="180">
        <v>52</v>
      </c>
      <c r="B53" s="181">
        <v>14</v>
      </c>
      <c r="C53" s="182">
        <v>66</v>
      </c>
      <c r="D53" s="183" t="s">
        <v>1526</v>
      </c>
      <c r="E53" s="183" t="s">
        <v>1526</v>
      </c>
      <c r="F53" s="186">
        <v>481</v>
      </c>
      <c r="G53" s="181" t="s">
        <v>73</v>
      </c>
      <c r="H53" s="187" t="s">
        <v>22</v>
      </c>
      <c r="I53" s="177">
        <v>685</v>
      </c>
      <c r="J53" s="177">
        <v>59</v>
      </c>
      <c r="K53" s="177">
        <v>67</v>
      </c>
      <c r="L53" s="177">
        <v>29</v>
      </c>
      <c r="M53" s="177">
        <v>17</v>
      </c>
      <c r="N53" s="177">
        <v>48</v>
      </c>
      <c r="O53" s="177">
        <v>2</v>
      </c>
      <c r="P53" s="177">
        <v>10</v>
      </c>
      <c r="Q53" s="177">
        <v>6</v>
      </c>
      <c r="R53" s="177">
        <v>3</v>
      </c>
      <c r="S53" s="177">
        <v>83</v>
      </c>
      <c r="T53" s="177">
        <v>3</v>
      </c>
      <c r="U53" s="177">
        <v>3</v>
      </c>
      <c r="V53" s="177">
        <v>0</v>
      </c>
      <c r="W53" s="177">
        <v>16</v>
      </c>
      <c r="X53" s="177">
        <v>6</v>
      </c>
      <c r="Y53" s="177">
        <v>1</v>
      </c>
      <c r="Z53" s="177">
        <v>13</v>
      </c>
      <c r="AA53" s="177">
        <f t="shared" si="0"/>
        <v>366</v>
      </c>
    </row>
    <row r="54" spans="1:27" x14ac:dyDescent="0.25">
      <c r="A54" s="180">
        <v>53</v>
      </c>
      <c r="B54" s="181">
        <v>14</v>
      </c>
      <c r="C54" s="182">
        <v>66</v>
      </c>
      <c r="D54" s="183" t="s">
        <v>1526</v>
      </c>
      <c r="E54" s="183" t="s">
        <v>1526</v>
      </c>
      <c r="F54" s="186">
        <v>481</v>
      </c>
      <c r="G54" s="181" t="s">
        <v>73</v>
      </c>
      <c r="H54" s="187" t="s">
        <v>24</v>
      </c>
      <c r="I54" s="177">
        <v>684</v>
      </c>
      <c r="J54" s="177">
        <v>72</v>
      </c>
      <c r="K54" s="177">
        <v>92</v>
      </c>
      <c r="L54" s="177">
        <v>26</v>
      </c>
      <c r="M54" s="177">
        <v>13</v>
      </c>
      <c r="N54" s="177">
        <v>39</v>
      </c>
      <c r="O54" s="177">
        <v>4</v>
      </c>
      <c r="P54" s="177">
        <v>4</v>
      </c>
      <c r="Q54" s="177">
        <v>4</v>
      </c>
      <c r="R54" s="177">
        <v>2</v>
      </c>
      <c r="S54" s="177">
        <v>62</v>
      </c>
      <c r="T54" s="177">
        <v>5</v>
      </c>
      <c r="U54" s="177">
        <v>2</v>
      </c>
      <c r="V54" s="177">
        <v>2</v>
      </c>
      <c r="W54" s="177">
        <v>18</v>
      </c>
      <c r="X54" s="177">
        <v>11</v>
      </c>
      <c r="Y54" s="177">
        <v>0</v>
      </c>
      <c r="Z54" s="177">
        <v>23</v>
      </c>
      <c r="AA54" s="177">
        <f t="shared" si="0"/>
        <v>379</v>
      </c>
    </row>
    <row r="55" spans="1:27" x14ac:dyDescent="0.25">
      <c r="A55" s="180">
        <v>54</v>
      </c>
      <c r="B55" s="181">
        <v>14</v>
      </c>
      <c r="C55" s="182">
        <v>66</v>
      </c>
      <c r="D55" s="183" t="s">
        <v>1526</v>
      </c>
      <c r="E55" s="183" t="s">
        <v>1526</v>
      </c>
      <c r="F55" s="186">
        <v>481</v>
      </c>
      <c r="G55" s="181" t="s">
        <v>73</v>
      </c>
      <c r="H55" s="187" t="s">
        <v>25</v>
      </c>
      <c r="I55" s="177">
        <v>684</v>
      </c>
      <c r="J55" s="177">
        <v>97</v>
      </c>
      <c r="K55" s="177">
        <v>87</v>
      </c>
      <c r="L55" s="177">
        <v>27</v>
      </c>
      <c r="M55" s="177">
        <v>13</v>
      </c>
      <c r="N55" s="177">
        <v>44</v>
      </c>
      <c r="O55" s="177">
        <v>8</v>
      </c>
      <c r="P55" s="177">
        <v>6</v>
      </c>
      <c r="Q55" s="177">
        <v>14</v>
      </c>
      <c r="R55" s="177">
        <v>4</v>
      </c>
      <c r="S55" s="177">
        <v>74</v>
      </c>
      <c r="T55" s="177">
        <v>11</v>
      </c>
      <c r="U55" s="177">
        <v>6</v>
      </c>
      <c r="V55" s="177">
        <v>2</v>
      </c>
      <c r="W55" s="177">
        <v>16</v>
      </c>
      <c r="X55" s="177">
        <v>10</v>
      </c>
      <c r="Y55" s="177">
        <v>0</v>
      </c>
      <c r="Z55" s="177">
        <v>14</v>
      </c>
      <c r="AA55" s="177">
        <f t="shared" si="0"/>
        <v>433</v>
      </c>
    </row>
    <row r="56" spans="1:27" x14ac:dyDescent="0.25">
      <c r="A56" s="180">
        <v>55</v>
      </c>
      <c r="B56" s="181">
        <v>14</v>
      </c>
      <c r="C56" s="182">
        <v>66</v>
      </c>
      <c r="D56" s="183" t="s">
        <v>1526</v>
      </c>
      <c r="E56" s="183" t="s">
        <v>1526</v>
      </c>
      <c r="F56" s="186">
        <v>482</v>
      </c>
      <c r="G56" s="181" t="s">
        <v>73</v>
      </c>
      <c r="H56" s="187" t="s">
        <v>19</v>
      </c>
      <c r="I56" s="177">
        <v>713</v>
      </c>
      <c r="J56" s="177">
        <v>59</v>
      </c>
      <c r="K56" s="177">
        <v>96</v>
      </c>
      <c r="L56" s="177">
        <v>23</v>
      </c>
      <c r="M56" s="177">
        <v>12</v>
      </c>
      <c r="N56" s="177">
        <v>23</v>
      </c>
      <c r="O56" s="177">
        <v>6</v>
      </c>
      <c r="P56" s="177">
        <v>7</v>
      </c>
      <c r="Q56" s="177">
        <v>1</v>
      </c>
      <c r="R56" s="177">
        <v>7</v>
      </c>
      <c r="S56" s="177">
        <v>72</v>
      </c>
      <c r="T56" s="177">
        <v>14</v>
      </c>
      <c r="U56" s="177">
        <v>4</v>
      </c>
      <c r="V56" s="177">
        <v>3</v>
      </c>
      <c r="W56" s="177">
        <v>5</v>
      </c>
      <c r="X56" s="177">
        <v>11</v>
      </c>
      <c r="Y56" s="177">
        <v>1</v>
      </c>
      <c r="Z56" s="177">
        <v>13</v>
      </c>
      <c r="AA56" s="177">
        <f t="shared" si="0"/>
        <v>357</v>
      </c>
    </row>
    <row r="57" spans="1:27" x14ac:dyDescent="0.25">
      <c r="A57" s="180">
        <v>56</v>
      </c>
      <c r="B57" s="181">
        <v>14</v>
      </c>
      <c r="C57" s="182">
        <v>66</v>
      </c>
      <c r="D57" s="183" t="s">
        <v>1526</v>
      </c>
      <c r="E57" s="183" t="s">
        <v>1526</v>
      </c>
      <c r="F57" s="186">
        <v>482</v>
      </c>
      <c r="G57" s="181" t="s">
        <v>73</v>
      </c>
      <c r="H57" s="187" t="s">
        <v>20</v>
      </c>
      <c r="I57" s="177">
        <v>713</v>
      </c>
      <c r="J57" s="177">
        <v>55</v>
      </c>
      <c r="K57" s="177">
        <v>60</v>
      </c>
      <c r="L57" s="177">
        <v>28</v>
      </c>
      <c r="M57" s="177">
        <v>9</v>
      </c>
      <c r="N57" s="177">
        <v>26</v>
      </c>
      <c r="O57" s="177">
        <v>2</v>
      </c>
      <c r="P57" s="177">
        <v>4</v>
      </c>
      <c r="Q57" s="177">
        <v>10</v>
      </c>
      <c r="R57" s="177">
        <v>7</v>
      </c>
      <c r="S57" s="177">
        <v>74</v>
      </c>
      <c r="T57" s="177">
        <v>24</v>
      </c>
      <c r="U57" s="177">
        <v>5</v>
      </c>
      <c r="V57" s="177">
        <v>3</v>
      </c>
      <c r="W57" s="177">
        <v>7</v>
      </c>
      <c r="X57" s="177">
        <v>5</v>
      </c>
      <c r="Y57" s="177">
        <v>0</v>
      </c>
      <c r="Z57" s="177">
        <v>17</v>
      </c>
      <c r="AA57" s="177">
        <f t="shared" si="0"/>
        <v>336</v>
      </c>
    </row>
    <row r="58" spans="1:27" x14ac:dyDescent="0.25">
      <c r="A58" s="180">
        <v>57</v>
      </c>
      <c r="B58" s="181">
        <v>14</v>
      </c>
      <c r="C58" s="182">
        <v>66</v>
      </c>
      <c r="D58" s="183" t="s">
        <v>1526</v>
      </c>
      <c r="E58" s="183" t="s">
        <v>1526</v>
      </c>
      <c r="F58" s="186">
        <v>482</v>
      </c>
      <c r="G58" s="181" t="s">
        <v>73</v>
      </c>
      <c r="H58" s="187" t="s">
        <v>22</v>
      </c>
      <c r="I58" s="177">
        <v>713</v>
      </c>
      <c r="J58" s="177">
        <v>47</v>
      </c>
      <c r="K58" s="177">
        <v>86</v>
      </c>
      <c r="L58" s="177">
        <v>30</v>
      </c>
      <c r="M58" s="177">
        <v>11</v>
      </c>
      <c r="N58" s="177">
        <v>25</v>
      </c>
      <c r="O58" s="177">
        <v>3</v>
      </c>
      <c r="P58" s="177">
        <v>9</v>
      </c>
      <c r="Q58" s="177">
        <v>15</v>
      </c>
      <c r="R58" s="177">
        <v>3</v>
      </c>
      <c r="S58" s="177">
        <v>66</v>
      </c>
      <c r="T58" s="177">
        <v>9</v>
      </c>
      <c r="U58" s="177">
        <v>9</v>
      </c>
      <c r="V58" s="177">
        <v>3</v>
      </c>
      <c r="W58" s="177">
        <v>1</v>
      </c>
      <c r="X58" s="177">
        <v>7</v>
      </c>
      <c r="Y58" s="177">
        <v>1</v>
      </c>
      <c r="Z58" s="177">
        <v>9</v>
      </c>
      <c r="AA58" s="177">
        <f t="shared" si="0"/>
        <v>334</v>
      </c>
    </row>
    <row r="59" spans="1:27" x14ac:dyDescent="0.25">
      <c r="A59" s="180">
        <v>58</v>
      </c>
      <c r="B59" s="181">
        <v>14</v>
      </c>
      <c r="C59" s="182">
        <v>66</v>
      </c>
      <c r="D59" s="183" t="s">
        <v>1526</v>
      </c>
      <c r="E59" s="183" t="s">
        <v>1526</v>
      </c>
      <c r="F59" s="186">
        <v>482</v>
      </c>
      <c r="G59" s="181" t="s">
        <v>73</v>
      </c>
      <c r="H59" s="187" t="s">
        <v>24</v>
      </c>
      <c r="I59" s="177">
        <v>713</v>
      </c>
      <c r="J59" s="177">
        <v>47</v>
      </c>
      <c r="K59" s="177">
        <v>86</v>
      </c>
      <c r="L59" s="177">
        <v>25</v>
      </c>
      <c r="M59" s="177">
        <v>11</v>
      </c>
      <c r="N59" s="177">
        <v>29</v>
      </c>
      <c r="O59" s="177">
        <v>5</v>
      </c>
      <c r="P59" s="177">
        <v>11</v>
      </c>
      <c r="Q59" s="177">
        <v>6</v>
      </c>
      <c r="R59" s="177">
        <v>6</v>
      </c>
      <c r="S59" s="177">
        <v>74</v>
      </c>
      <c r="T59" s="177">
        <v>14</v>
      </c>
      <c r="U59" s="177">
        <v>7</v>
      </c>
      <c r="V59" s="177">
        <v>4</v>
      </c>
      <c r="W59" s="177">
        <v>9</v>
      </c>
      <c r="X59" s="177">
        <v>2</v>
      </c>
      <c r="Y59" s="177">
        <v>1</v>
      </c>
      <c r="Z59" s="177">
        <v>12</v>
      </c>
      <c r="AA59" s="177">
        <f t="shared" si="0"/>
        <v>349</v>
      </c>
    </row>
    <row r="60" spans="1:27" x14ac:dyDescent="0.25">
      <c r="A60" s="180">
        <v>59</v>
      </c>
      <c r="B60" s="181">
        <v>14</v>
      </c>
      <c r="C60" s="182">
        <v>66</v>
      </c>
      <c r="D60" s="183" t="s">
        <v>1526</v>
      </c>
      <c r="E60" s="183" t="s">
        <v>1526</v>
      </c>
      <c r="F60" s="186">
        <v>482</v>
      </c>
      <c r="G60" s="181" t="s">
        <v>73</v>
      </c>
      <c r="H60" s="187" t="s">
        <v>25</v>
      </c>
      <c r="I60" s="177">
        <v>712</v>
      </c>
      <c r="J60" s="177">
        <v>57</v>
      </c>
      <c r="K60" s="177">
        <v>59</v>
      </c>
      <c r="L60" s="177">
        <v>24</v>
      </c>
      <c r="M60" s="177">
        <v>6</v>
      </c>
      <c r="N60" s="177">
        <v>24</v>
      </c>
      <c r="O60" s="177">
        <v>5</v>
      </c>
      <c r="P60" s="177">
        <v>16</v>
      </c>
      <c r="Q60" s="177">
        <v>9</v>
      </c>
      <c r="R60" s="177">
        <v>1</v>
      </c>
      <c r="S60" s="177">
        <v>73</v>
      </c>
      <c r="T60" s="177">
        <v>27</v>
      </c>
      <c r="U60" s="177">
        <v>3</v>
      </c>
      <c r="V60" s="177">
        <v>2</v>
      </c>
      <c r="W60" s="177">
        <v>2</v>
      </c>
      <c r="X60" s="177">
        <v>5</v>
      </c>
      <c r="Y60" s="177">
        <v>0</v>
      </c>
      <c r="Z60" s="177">
        <v>11</v>
      </c>
      <c r="AA60" s="177">
        <f t="shared" si="0"/>
        <v>324</v>
      </c>
    </row>
    <row r="61" spans="1:27" x14ac:dyDescent="0.25">
      <c r="A61" s="180">
        <v>60</v>
      </c>
      <c r="B61" s="181">
        <v>14</v>
      </c>
      <c r="C61" s="182">
        <v>66</v>
      </c>
      <c r="D61" s="183" t="s">
        <v>1526</v>
      </c>
      <c r="E61" s="183" t="s">
        <v>1526</v>
      </c>
      <c r="F61" s="186">
        <v>482</v>
      </c>
      <c r="G61" s="181" t="s">
        <v>73</v>
      </c>
      <c r="H61" s="187" t="s">
        <v>26</v>
      </c>
      <c r="I61" s="177">
        <v>712</v>
      </c>
      <c r="J61" s="177">
        <v>48</v>
      </c>
      <c r="K61" s="177">
        <v>94</v>
      </c>
      <c r="L61" s="177">
        <v>24</v>
      </c>
      <c r="M61" s="177">
        <v>19</v>
      </c>
      <c r="N61" s="177">
        <v>28</v>
      </c>
      <c r="O61" s="177">
        <v>3</v>
      </c>
      <c r="P61" s="177">
        <v>5</v>
      </c>
      <c r="Q61" s="177">
        <v>8</v>
      </c>
      <c r="R61" s="177">
        <v>3</v>
      </c>
      <c r="S61" s="177">
        <v>56</v>
      </c>
      <c r="T61" s="177">
        <v>14</v>
      </c>
      <c r="U61" s="177">
        <v>6</v>
      </c>
      <c r="V61" s="177">
        <v>4</v>
      </c>
      <c r="W61" s="177">
        <v>14</v>
      </c>
      <c r="X61" s="177">
        <v>6</v>
      </c>
      <c r="Y61" s="177">
        <v>0</v>
      </c>
      <c r="Z61" s="177">
        <v>10</v>
      </c>
      <c r="AA61" s="177">
        <f t="shared" si="0"/>
        <v>342</v>
      </c>
    </row>
    <row r="62" spans="1:27" x14ac:dyDescent="0.25">
      <c r="A62" s="180">
        <v>61</v>
      </c>
      <c r="B62" s="181">
        <v>14</v>
      </c>
      <c r="C62" s="182">
        <v>66</v>
      </c>
      <c r="D62" s="183" t="s">
        <v>1526</v>
      </c>
      <c r="E62" s="183" t="s">
        <v>1526</v>
      </c>
      <c r="F62" s="186">
        <v>482</v>
      </c>
      <c r="G62" s="181" t="s">
        <v>73</v>
      </c>
      <c r="H62" s="187" t="s">
        <v>28</v>
      </c>
      <c r="I62" s="177">
        <v>712</v>
      </c>
      <c r="J62" s="177">
        <v>53</v>
      </c>
      <c r="K62" s="177">
        <v>99</v>
      </c>
      <c r="L62" s="177">
        <v>17</v>
      </c>
      <c r="M62" s="177">
        <v>9</v>
      </c>
      <c r="N62" s="177">
        <v>24</v>
      </c>
      <c r="O62" s="177">
        <v>1</v>
      </c>
      <c r="P62" s="177">
        <v>6</v>
      </c>
      <c r="Q62" s="177">
        <v>6</v>
      </c>
      <c r="R62" s="177">
        <v>3</v>
      </c>
      <c r="S62" s="177">
        <v>86</v>
      </c>
      <c r="T62" s="177">
        <v>20</v>
      </c>
      <c r="U62" s="177">
        <v>8</v>
      </c>
      <c r="V62" s="177">
        <v>5</v>
      </c>
      <c r="W62" s="177">
        <v>6</v>
      </c>
      <c r="X62" s="177">
        <v>2</v>
      </c>
      <c r="Y62" s="177">
        <v>0</v>
      </c>
      <c r="Z62" s="177">
        <v>15</v>
      </c>
      <c r="AA62" s="177">
        <f t="shared" si="0"/>
        <v>360</v>
      </c>
    </row>
    <row r="63" spans="1:27" x14ac:dyDescent="0.25">
      <c r="A63" s="180">
        <v>62</v>
      </c>
      <c r="B63" s="181">
        <v>14</v>
      </c>
      <c r="C63" s="182">
        <v>66</v>
      </c>
      <c r="D63" s="183" t="s">
        <v>1526</v>
      </c>
      <c r="E63" s="183" t="s">
        <v>1526</v>
      </c>
      <c r="F63" s="186">
        <v>483</v>
      </c>
      <c r="G63" s="181" t="s">
        <v>73</v>
      </c>
      <c r="H63" s="187" t="s">
        <v>19</v>
      </c>
      <c r="I63" s="177">
        <v>530</v>
      </c>
      <c r="J63" s="177">
        <v>37</v>
      </c>
      <c r="K63" s="177">
        <v>49</v>
      </c>
      <c r="L63" s="177">
        <v>22</v>
      </c>
      <c r="M63" s="177">
        <v>5</v>
      </c>
      <c r="N63" s="177">
        <v>30</v>
      </c>
      <c r="O63" s="177">
        <v>2</v>
      </c>
      <c r="P63" s="177">
        <v>2</v>
      </c>
      <c r="Q63" s="177">
        <v>8</v>
      </c>
      <c r="R63" s="177">
        <v>11</v>
      </c>
      <c r="S63" s="177">
        <v>78</v>
      </c>
      <c r="T63" s="177">
        <v>4</v>
      </c>
      <c r="U63" s="177">
        <v>4</v>
      </c>
      <c r="V63" s="177">
        <v>1</v>
      </c>
      <c r="W63" s="177">
        <v>9</v>
      </c>
      <c r="X63" s="177">
        <v>7</v>
      </c>
      <c r="Y63" s="177">
        <v>1</v>
      </c>
      <c r="Z63" s="177">
        <v>9</v>
      </c>
      <c r="AA63" s="177">
        <f t="shared" si="0"/>
        <v>279</v>
      </c>
    </row>
    <row r="64" spans="1:27" x14ac:dyDescent="0.25">
      <c r="A64" s="180">
        <v>63</v>
      </c>
      <c r="B64" s="181">
        <v>14</v>
      </c>
      <c r="C64" s="182">
        <v>66</v>
      </c>
      <c r="D64" s="183" t="s">
        <v>1526</v>
      </c>
      <c r="E64" s="183" t="s">
        <v>1526</v>
      </c>
      <c r="F64" s="186">
        <v>483</v>
      </c>
      <c r="G64" s="181" t="s">
        <v>73</v>
      </c>
      <c r="H64" s="187" t="s">
        <v>20</v>
      </c>
      <c r="I64" s="177">
        <v>529</v>
      </c>
      <c r="J64" s="177">
        <v>42</v>
      </c>
      <c r="K64" s="177">
        <v>46</v>
      </c>
      <c r="L64" s="177">
        <v>24</v>
      </c>
      <c r="M64" s="177">
        <v>2</v>
      </c>
      <c r="N64" s="177">
        <v>32</v>
      </c>
      <c r="O64" s="177">
        <v>2</v>
      </c>
      <c r="P64" s="177">
        <v>5</v>
      </c>
      <c r="Q64" s="177">
        <v>6</v>
      </c>
      <c r="R64" s="177">
        <v>4</v>
      </c>
      <c r="S64" s="177">
        <v>96</v>
      </c>
      <c r="T64" s="177">
        <v>6</v>
      </c>
      <c r="U64" s="177">
        <v>2</v>
      </c>
      <c r="V64" s="177">
        <v>1</v>
      </c>
      <c r="W64" s="177">
        <v>9</v>
      </c>
      <c r="X64" s="177">
        <v>13</v>
      </c>
      <c r="Y64" s="177">
        <v>0</v>
      </c>
      <c r="Z64" s="177">
        <v>9</v>
      </c>
      <c r="AA64" s="177">
        <f t="shared" si="0"/>
        <v>299</v>
      </c>
    </row>
    <row r="65" spans="1:27" x14ac:dyDescent="0.25">
      <c r="A65" s="180">
        <v>64</v>
      </c>
      <c r="B65" s="181">
        <v>14</v>
      </c>
      <c r="C65" s="182">
        <v>66</v>
      </c>
      <c r="D65" s="183" t="s">
        <v>1526</v>
      </c>
      <c r="E65" s="183" t="s">
        <v>1526</v>
      </c>
      <c r="F65" s="186">
        <v>483</v>
      </c>
      <c r="G65" s="181" t="s">
        <v>73</v>
      </c>
      <c r="H65" s="187" t="s">
        <v>22</v>
      </c>
      <c r="I65" s="177">
        <v>529</v>
      </c>
      <c r="J65" s="177">
        <v>28</v>
      </c>
      <c r="K65" s="177">
        <v>69</v>
      </c>
      <c r="L65" s="177">
        <v>14</v>
      </c>
      <c r="M65" s="177">
        <v>5</v>
      </c>
      <c r="N65" s="177">
        <v>23</v>
      </c>
      <c r="O65" s="177">
        <v>6</v>
      </c>
      <c r="P65" s="177">
        <v>6</v>
      </c>
      <c r="Q65" s="177">
        <v>7</v>
      </c>
      <c r="R65" s="177">
        <v>4</v>
      </c>
      <c r="S65" s="177">
        <v>85</v>
      </c>
      <c r="T65" s="177">
        <v>3</v>
      </c>
      <c r="U65" s="177">
        <v>3</v>
      </c>
      <c r="V65" s="177">
        <v>2</v>
      </c>
      <c r="W65" s="177">
        <v>11</v>
      </c>
      <c r="X65" s="177">
        <v>4</v>
      </c>
      <c r="Y65" s="177">
        <v>1</v>
      </c>
      <c r="Z65" s="177">
        <v>16</v>
      </c>
      <c r="AA65" s="177">
        <f t="shared" si="0"/>
        <v>287</v>
      </c>
    </row>
    <row r="66" spans="1:27" x14ac:dyDescent="0.25">
      <c r="A66" s="180">
        <v>65</v>
      </c>
      <c r="B66" s="181">
        <v>14</v>
      </c>
      <c r="C66" s="182">
        <v>66</v>
      </c>
      <c r="D66" s="183" t="s">
        <v>1526</v>
      </c>
      <c r="E66" s="183" t="s">
        <v>1526</v>
      </c>
      <c r="F66" s="186">
        <v>485</v>
      </c>
      <c r="G66" s="181" t="s">
        <v>73</v>
      </c>
      <c r="H66" s="187" t="s">
        <v>19</v>
      </c>
      <c r="I66" s="177">
        <v>651</v>
      </c>
      <c r="J66" s="177">
        <v>49</v>
      </c>
      <c r="K66" s="177">
        <v>97</v>
      </c>
      <c r="L66" s="177">
        <v>32</v>
      </c>
      <c r="M66" s="177">
        <v>7</v>
      </c>
      <c r="N66" s="177">
        <v>33</v>
      </c>
      <c r="O66" s="177">
        <v>5</v>
      </c>
      <c r="P66" s="177">
        <v>9</v>
      </c>
      <c r="Q66" s="177">
        <v>8</v>
      </c>
      <c r="R66" s="177">
        <v>2</v>
      </c>
      <c r="S66" s="177">
        <v>97</v>
      </c>
      <c r="T66" s="177">
        <v>6</v>
      </c>
      <c r="U66" s="177">
        <v>6</v>
      </c>
      <c r="V66" s="177">
        <v>1</v>
      </c>
      <c r="W66" s="177">
        <v>10</v>
      </c>
      <c r="X66" s="177">
        <v>6</v>
      </c>
      <c r="Y66" s="177">
        <v>0</v>
      </c>
      <c r="Z66" s="177">
        <v>12</v>
      </c>
      <c r="AA66" s="177">
        <f t="shared" ref="AA66:AA129" si="1">SUM(J66:Z66)</f>
        <v>380</v>
      </c>
    </row>
    <row r="67" spans="1:27" x14ac:dyDescent="0.25">
      <c r="A67" s="180">
        <v>66</v>
      </c>
      <c r="B67" s="181">
        <v>14</v>
      </c>
      <c r="C67" s="182">
        <v>66</v>
      </c>
      <c r="D67" s="183" t="s">
        <v>1526</v>
      </c>
      <c r="E67" s="183" t="s">
        <v>1526</v>
      </c>
      <c r="F67" s="186">
        <v>485</v>
      </c>
      <c r="G67" s="181" t="s">
        <v>73</v>
      </c>
      <c r="H67" s="187" t="s">
        <v>20</v>
      </c>
      <c r="I67" s="177">
        <v>650</v>
      </c>
      <c r="J67" s="177">
        <v>74</v>
      </c>
      <c r="K67" s="177">
        <v>88</v>
      </c>
      <c r="L67" s="177">
        <v>22</v>
      </c>
      <c r="M67" s="177">
        <v>8</v>
      </c>
      <c r="N67" s="177">
        <v>23</v>
      </c>
      <c r="O67" s="177">
        <v>5</v>
      </c>
      <c r="P67" s="177">
        <v>7</v>
      </c>
      <c r="Q67" s="177">
        <v>12</v>
      </c>
      <c r="R67" s="177">
        <v>5</v>
      </c>
      <c r="S67" s="177">
        <v>91</v>
      </c>
      <c r="T67" s="177">
        <v>6</v>
      </c>
      <c r="U67" s="177">
        <v>4</v>
      </c>
      <c r="V67" s="177">
        <v>2</v>
      </c>
      <c r="W67" s="177">
        <v>11</v>
      </c>
      <c r="X67" s="177">
        <v>9</v>
      </c>
      <c r="Y67" s="177">
        <v>0</v>
      </c>
      <c r="Z67" s="177">
        <v>12</v>
      </c>
      <c r="AA67" s="177">
        <f t="shared" si="1"/>
        <v>379</v>
      </c>
    </row>
    <row r="68" spans="1:27" x14ac:dyDescent="0.25">
      <c r="A68" s="180">
        <v>67</v>
      </c>
      <c r="B68" s="181">
        <v>14</v>
      </c>
      <c r="C68" s="182">
        <v>66</v>
      </c>
      <c r="D68" s="183" t="s">
        <v>1526</v>
      </c>
      <c r="E68" s="183" t="s">
        <v>1526</v>
      </c>
      <c r="F68" s="186">
        <v>486</v>
      </c>
      <c r="G68" s="181" t="s">
        <v>73</v>
      </c>
      <c r="H68" s="187" t="s">
        <v>19</v>
      </c>
      <c r="I68" s="177">
        <v>591</v>
      </c>
      <c r="J68" s="177">
        <v>45</v>
      </c>
      <c r="K68" s="177">
        <v>55</v>
      </c>
      <c r="L68" s="177">
        <v>27</v>
      </c>
      <c r="M68" s="177">
        <v>7</v>
      </c>
      <c r="N68" s="177">
        <v>28</v>
      </c>
      <c r="O68" s="177">
        <v>5</v>
      </c>
      <c r="P68" s="177">
        <v>9</v>
      </c>
      <c r="Q68" s="177">
        <v>17</v>
      </c>
      <c r="R68" s="177">
        <v>4</v>
      </c>
      <c r="S68" s="177">
        <v>84</v>
      </c>
      <c r="T68" s="177">
        <v>8</v>
      </c>
      <c r="U68" s="177">
        <v>3</v>
      </c>
      <c r="V68" s="177">
        <v>2</v>
      </c>
      <c r="W68" s="177">
        <v>10</v>
      </c>
      <c r="X68" s="177">
        <v>15</v>
      </c>
      <c r="Y68" s="177">
        <v>0</v>
      </c>
      <c r="Z68" s="177">
        <v>17</v>
      </c>
      <c r="AA68" s="177">
        <f t="shared" si="1"/>
        <v>336</v>
      </c>
    </row>
    <row r="69" spans="1:27" x14ac:dyDescent="0.25">
      <c r="A69" s="180">
        <v>68</v>
      </c>
      <c r="B69" s="181">
        <v>14</v>
      </c>
      <c r="C69" s="182">
        <v>66</v>
      </c>
      <c r="D69" s="183" t="s">
        <v>1526</v>
      </c>
      <c r="E69" s="183" t="s">
        <v>1526</v>
      </c>
      <c r="F69" s="186">
        <v>486</v>
      </c>
      <c r="G69" s="181" t="s">
        <v>73</v>
      </c>
      <c r="H69" s="187" t="s">
        <v>20</v>
      </c>
      <c r="I69" s="177">
        <v>591</v>
      </c>
      <c r="J69" s="177">
        <v>49</v>
      </c>
      <c r="K69" s="177">
        <v>67</v>
      </c>
      <c r="L69" s="177">
        <v>26</v>
      </c>
      <c r="M69" s="177">
        <v>6</v>
      </c>
      <c r="N69" s="177">
        <v>28</v>
      </c>
      <c r="O69" s="177">
        <v>2</v>
      </c>
      <c r="P69" s="177">
        <v>1</v>
      </c>
      <c r="Q69" s="177">
        <v>12</v>
      </c>
      <c r="R69" s="177">
        <v>6</v>
      </c>
      <c r="S69" s="177">
        <v>101</v>
      </c>
      <c r="T69" s="177">
        <v>5</v>
      </c>
      <c r="U69" s="177">
        <v>1</v>
      </c>
      <c r="V69" s="177">
        <v>2</v>
      </c>
      <c r="W69" s="177">
        <v>7</v>
      </c>
      <c r="X69" s="177">
        <v>10</v>
      </c>
      <c r="Y69" s="177">
        <v>0</v>
      </c>
      <c r="Z69" s="177">
        <v>8</v>
      </c>
      <c r="AA69" s="177">
        <f t="shared" si="1"/>
        <v>331</v>
      </c>
    </row>
    <row r="70" spans="1:27" x14ac:dyDescent="0.25">
      <c r="A70" s="180">
        <v>69</v>
      </c>
      <c r="B70" s="181">
        <v>14</v>
      </c>
      <c r="C70" s="182">
        <v>66</v>
      </c>
      <c r="D70" s="183" t="s">
        <v>1526</v>
      </c>
      <c r="E70" s="183" t="s">
        <v>1526</v>
      </c>
      <c r="F70" s="186">
        <v>487</v>
      </c>
      <c r="G70" s="181" t="s">
        <v>73</v>
      </c>
      <c r="H70" s="187" t="s">
        <v>19</v>
      </c>
      <c r="I70" s="177">
        <v>609</v>
      </c>
      <c r="J70" s="177">
        <v>49</v>
      </c>
      <c r="K70" s="177">
        <v>67</v>
      </c>
      <c r="L70" s="177">
        <v>38</v>
      </c>
      <c r="M70" s="177">
        <v>1</v>
      </c>
      <c r="N70" s="177">
        <v>23</v>
      </c>
      <c r="O70" s="177">
        <v>5</v>
      </c>
      <c r="P70" s="177">
        <v>7</v>
      </c>
      <c r="Q70" s="177">
        <v>9</v>
      </c>
      <c r="R70" s="177">
        <v>5</v>
      </c>
      <c r="S70" s="177">
        <v>57</v>
      </c>
      <c r="T70" s="177">
        <v>7</v>
      </c>
      <c r="U70" s="177">
        <v>3</v>
      </c>
      <c r="V70" s="177">
        <v>1</v>
      </c>
      <c r="W70" s="177">
        <v>5</v>
      </c>
      <c r="X70" s="177">
        <v>8</v>
      </c>
      <c r="Y70" s="177">
        <v>0</v>
      </c>
      <c r="Z70" s="177">
        <v>11</v>
      </c>
      <c r="AA70" s="177">
        <f t="shared" si="1"/>
        <v>296</v>
      </c>
    </row>
    <row r="71" spans="1:27" x14ac:dyDescent="0.25">
      <c r="A71" s="180">
        <v>70</v>
      </c>
      <c r="B71" s="181">
        <v>14</v>
      </c>
      <c r="C71" s="182">
        <v>66</v>
      </c>
      <c r="D71" s="183" t="s">
        <v>1526</v>
      </c>
      <c r="E71" s="183" t="s">
        <v>1526</v>
      </c>
      <c r="F71" s="186">
        <v>487</v>
      </c>
      <c r="G71" s="181" t="s">
        <v>73</v>
      </c>
      <c r="H71" s="187" t="s">
        <v>20</v>
      </c>
      <c r="I71" s="177">
        <v>609</v>
      </c>
      <c r="J71" s="177">
        <v>50</v>
      </c>
      <c r="K71" s="177">
        <v>49</v>
      </c>
      <c r="L71" s="177">
        <v>34</v>
      </c>
      <c r="M71" s="177">
        <v>6</v>
      </c>
      <c r="N71" s="177">
        <v>23</v>
      </c>
      <c r="O71" s="177">
        <v>3</v>
      </c>
      <c r="P71" s="177">
        <v>7</v>
      </c>
      <c r="Q71" s="177">
        <v>8</v>
      </c>
      <c r="R71" s="177">
        <v>1</v>
      </c>
      <c r="S71" s="177">
        <v>56</v>
      </c>
      <c r="T71" s="177">
        <v>5</v>
      </c>
      <c r="U71" s="177">
        <v>4</v>
      </c>
      <c r="V71" s="177">
        <v>1</v>
      </c>
      <c r="W71" s="177">
        <v>8</v>
      </c>
      <c r="X71" s="177">
        <v>11</v>
      </c>
      <c r="Y71" s="177">
        <v>1</v>
      </c>
      <c r="Z71" s="177">
        <v>10</v>
      </c>
      <c r="AA71" s="177">
        <f t="shared" si="1"/>
        <v>277</v>
      </c>
    </row>
    <row r="72" spans="1:27" x14ac:dyDescent="0.25">
      <c r="A72" s="180">
        <v>71</v>
      </c>
      <c r="B72" s="181">
        <v>14</v>
      </c>
      <c r="C72" s="182">
        <v>66</v>
      </c>
      <c r="D72" s="183" t="s">
        <v>1526</v>
      </c>
      <c r="E72" s="183" t="s">
        <v>1526</v>
      </c>
      <c r="F72" s="186">
        <v>487</v>
      </c>
      <c r="G72" s="181" t="s">
        <v>73</v>
      </c>
      <c r="H72" s="187" t="s">
        <v>22</v>
      </c>
      <c r="I72" s="177">
        <v>609</v>
      </c>
      <c r="J72" s="177">
        <v>73</v>
      </c>
      <c r="K72" s="177">
        <v>41</v>
      </c>
      <c r="L72" s="177">
        <v>34</v>
      </c>
      <c r="M72" s="177">
        <v>11</v>
      </c>
      <c r="N72" s="177">
        <v>26</v>
      </c>
      <c r="O72" s="177">
        <v>5</v>
      </c>
      <c r="P72" s="177">
        <v>3</v>
      </c>
      <c r="Q72" s="177">
        <v>13</v>
      </c>
      <c r="R72" s="177">
        <v>5</v>
      </c>
      <c r="S72" s="177">
        <v>79</v>
      </c>
      <c r="T72" s="177">
        <v>5</v>
      </c>
      <c r="U72" s="177">
        <v>1</v>
      </c>
      <c r="V72" s="177">
        <v>3</v>
      </c>
      <c r="W72" s="177">
        <v>8</v>
      </c>
      <c r="X72" s="177">
        <v>4</v>
      </c>
      <c r="Y72" s="177">
        <v>1</v>
      </c>
      <c r="Z72" s="177">
        <v>7</v>
      </c>
      <c r="AA72" s="177">
        <f t="shared" si="1"/>
        <v>319</v>
      </c>
    </row>
    <row r="73" spans="1:27" x14ac:dyDescent="0.25">
      <c r="A73" s="180">
        <v>72</v>
      </c>
      <c r="B73" s="181">
        <v>14</v>
      </c>
      <c r="C73" s="182">
        <v>66</v>
      </c>
      <c r="D73" s="183" t="s">
        <v>1526</v>
      </c>
      <c r="E73" s="183" t="s">
        <v>1526</v>
      </c>
      <c r="F73" s="186">
        <v>488</v>
      </c>
      <c r="G73" s="181" t="s">
        <v>73</v>
      </c>
      <c r="H73" s="187" t="s">
        <v>19</v>
      </c>
      <c r="I73" s="177">
        <v>744</v>
      </c>
      <c r="J73" s="177">
        <v>44</v>
      </c>
      <c r="K73" s="177">
        <v>83</v>
      </c>
      <c r="L73" s="177">
        <v>26</v>
      </c>
      <c r="M73" s="177">
        <v>10</v>
      </c>
      <c r="N73" s="177">
        <v>52</v>
      </c>
      <c r="O73" s="177">
        <v>4</v>
      </c>
      <c r="P73" s="177">
        <v>41</v>
      </c>
      <c r="Q73" s="177">
        <v>8</v>
      </c>
      <c r="R73" s="177">
        <v>2</v>
      </c>
      <c r="S73" s="177">
        <v>104</v>
      </c>
      <c r="T73" s="177">
        <v>4</v>
      </c>
      <c r="U73" s="177">
        <v>4</v>
      </c>
      <c r="V73" s="177">
        <v>2</v>
      </c>
      <c r="W73" s="177">
        <v>16</v>
      </c>
      <c r="X73" s="177">
        <v>9</v>
      </c>
      <c r="Y73" s="177">
        <v>1</v>
      </c>
      <c r="Z73" s="177">
        <v>16</v>
      </c>
      <c r="AA73" s="177">
        <f t="shared" si="1"/>
        <v>426</v>
      </c>
    </row>
    <row r="74" spans="1:27" x14ac:dyDescent="0.25">
      <c r="A74" s="180">
        <v>73</v>
      </c>
      <c r="B74" s="181">
        <v>14</v>
      </c>
      <c r="C74" s="182">
        <v>66</v>
      </c>
      <c r="D74" s="183" t="s">
        <v>1526</v>
      </c>
      <c r="E74" s="183" t="s">
        <v>1526</v>
      </c>
      <c r="F74" s="186">
        <v>488</v>
      </c>
      <c r="G74" s="181" t="s">
        <v>73</v>
      </c>
      <c r="H74" s="187" t="s">
        <v>20</v>
      </c>
      <c r="I74" s="177">
        <v>744</v>
      </c>
      <c r="J74" s="177">
        <v>58</v>
      </c>
      <c r="K74" s="177">
        <v>73</v>
      </c>
      <c r="L74" s="177">
        <v>23</v>
      </c>
      <c r="M74" s="177">
        <v>5</v>
      </c>
      <c r="N74" s="177">
        <v>43</v>
      </c>
      <c r="O74" s="177">
        <v>2</v>
      </c>
      <c r="P74" s="177">
        <v>37</v>
      </c>
      <c r="Q74" s="177">
        <v>4</v>
      </c>
      <c r="R74" s="177">
        <v>3</v>
      </c>
      <c r="S74" s="177">
        <v>100</v>
      </c>
      <c r="T74" s="177">
        <v>5</v>
      </c>
      <c r="U74" s="177">
        <v>3</v>
      </c>
      <c r="V74" s="177">
        <v>0</v>
      </c>
      <c r="W74" s="177">
        <v>11</v>
      </c>
      <c r="X74" s="177">
        <v>16</v>
      </c>
      <c r="Y74" s="177">
        <v>0</v>
      </c>
      <c r="Z74" s="177">
        <v>17</v>
      </c>
      <c r="AA74" s="177">
        <f t="shared" si="1"/>
        <v>400</v>
      </c>
    </row>
    <row r="75" spans="1:27" x14ac:dyDescent="0.25">
      <c r="A75" s="180">
        <v>74</v>
      </c>
      <c r="B75" s="181">
        <v>14</v>
      </c>
      <c r="C75" s="182">
        <v>66</v>
      </c>
      <c r="D75" s="183" t="s">
        <v>1526</v>
      </c>
      <c r="E75" s="183" t="s">
        <v>1526</v>
      </c>
      <c r="F75" s="186">
        <v>489</v>
      </c>
      <c r="G75" s="181" t="s">
        <v>73</v>
      </c>
      <c r="H75" s="187" t="s">
        <v>19</v>
      </c>
      <c r="I75" s="177">
        <v>519</v>
      </c>
      <c r="J75" s="177">
        <v>86</v>
      </c>
      <c r="K75" s="177">
        <v>96</v>
      </c>
      <c r="L75" s="177">
        <v>19</v>
      </c>
      <c r="M75" s="177">
        <v>1</v>
      </c>
      <c r="N75" s="177">
        <v>17</v>
      </c>
      <c r="O75" s="177">
        <v>8</v>
      </c>
      <c r="P75" s="177">
        <v>3</v>
      </c>
      <c r="Q75" s="177">
        <v>8</v>
      </c>
      <c r="R75" s="177">
        <v>2</v>
      </c>
      <c r="S75" s="177">
        <v>45</v>
      </c>
      <c r="T75" s="177">
        <v>3</v>
      </c>
      <c r="U75" s="177">
        <v>96</v>
      </c>
      <c r="V75" s="177">
        <v>1</v>
      </c>
      <c r="W75" s="177">
        <v>25</v>
      </c>
      <c r="X75" s="177">
        <v>9</v>
      </c>
      <c r="Y75" s="177">
        <v>0</v>
      </c>
      <c r="Z75" s="177">
        <v>18</v>
      </c>
      <c r="AA75" s="177">
        <f t="shared" si="1"/>
        <v>437</v>
      </c>
    </row>
    <row r="76" spans="1:27" x14ac:dyDescent="0.25">
      <c r="A76" s="180">
        <v>75</v>
      </c>
      <c r="B76" s="181">
        <v>14</v>
      </c>
      <c r="C76" s="182">
        <v>66</v>
      </c>
      <c r="D76" s="183" t="s">
        <v>1526</v>
      </c>
      <c r="E76" s="183" t="s">
        <v>1526</v>
      </c>
      <c r="F76" s="186">
        <v>489</v>
      </c>
      <c r="G76" s="181" t="s">
        <v>73</v>
      </c>
      <c r="H76" s="187" t="s">
        <v>20</v>
      </c>
      <c r="I76" s="177">
        <v>519</v>
      </c>
      <c r="J76" s="177">
        <v>67</v>
      </c>
      <c r="K76" s="177">
        <v>85</v>
      </c>
      <c r="L76" s="177">
        <v>16</v>
      </c>
      <c r="M76" s="177">
        <v>3</v>
      </c>
      <c r="N76" s="177">
        <v>25</v>
      </c>
      <c r="O76" s="177">
        <v>3</v>
      </c>
      <c r="P76" s="177">
        <v>2</v>
      </c>
      <c r="Q76" s="177">
        <v>8</v>
      </c>
      <c r="R76" s="177">
        <v>3</v>
      </c>
      <c r="S76" s="177">
        <v>54</v>
      </c>
      <c r="T76" s="177">
        <v>3</v>
      </c>
      <c r="U76" s="177">
        <v>5</v>
      </c>
      <c r="V76" s="177">
        <v>3</v>
      </c>
      <c r="W76" s="177">
        <v>28</v>
      </c>
      <c r="X76" s="177">
        <v>9</v>
      </c>
      <c r="Y76" s="177">
        <v>3</v>
      </c>
      <c r="Z76" s="177">
        <v>8</v>
      </c>
      <c r="AA76" s="177">
        <f t="shared" si="1"/>
        <v>325</v>
      </c>
    </row>
    <row r="77" spans="1:27" x14ac:dyDescent="0.25">
      <c r="A77" s="180">
        <v>76</v>
      </c>
      <c r="B77" s="181">
        <v>14</v>
      </c>
      <c r="C77" s="182">
        <v>66</v>
      </c>
      <c r="D77" s="183" t="s">
        <v>1526</v>
      </c>
      <c r="E77" s="183" t="s">
        <v>1526</v>
      </c>
      <c r="F77" s="186">
        <v>489</v>
      </c>
      <c r="G77" s="181" t="s">
        <v>73</v>
      </c>
      <c r="H77" s="187" t="s">
        <v>22</v>
      </c>
      <c r="I77" s="177">
        <v>519</v>
      </c>
      <c r="J77" s="177">
        <v>58</v>
      </c>
      <c r="K77" s="177">
        <v>75</v>
      </c>
      <c r="L77" s="177">
        <v>13</v>
      </c>
      <c r="M77" s="177">
        <v>5</v>
      </c>
      <c r="N77" s="177">
        <v>18</v>
      </c>
      <c r="O77" s="177">
        <v>11</v>
      </c>
      <c r="P77" s="177">
        <v>1</v>
      </c>
      <c r="Q77" s="177">
        <v>5</v>
      </c>
      <c r="R77" s="177">
        <v>2</v>
      </c>
      <c r="S77" s="177">
        <v>54</v>
      </c>
      <c r="T77" s="177">
        <v>2</v>
      </c>
      <c r="U77" s="177">
        <v>7</v>
      </c>
      <c r="V77" s="177">
        <v>1</v>
      </c>
      <c r="W77" s="177">
        <v>19</v>
      </c>
      <c r="X77" s="177">
        <v>9</v>
      </c>
      <c r="Y77" s="177">
        <v>0</v>
      </c>
      <c r="Z77" s="177">
        <v>10</v>
      </c>
      <c r="AA77" s="177">
        <f t="shared" si="1"/>
        <v>290</v>
      </c>
    </row>
    <row r="78" spans="1:27" x14ac:dyDescent="0.25">
      <c r="A78" s="180">
        <v>77</v>
      </c>
      <c r="B78" s="181">
        <v>14</v>
      </c>
      <c r="C78" s="182">
        <v>66</v>
      </c>
      <c r="D78" s="183" t="s">
        <v>1526</v>
      </c>
      <c r="E78" s="183" t="s">
        <v>1526</v>
      </c>
      <c r="F78" s="186">
        <v>490</v>
      </c>
      <c r="G78" s="181" t="s">
        <v>73</v>
      </c>
      <c r="H78" s="187" t="s">
        <v>19</v>
      </c>
      <c r="I78" s="177">
        <v>715</v>
      </c>
      <c r="J78" s="177">
        <v>74</v>
      </c>
      <c r="K78" s="177">
        <v>102</v>
      </c>
      <c r="L78" s="177">
        <v>25</v>
      </c>
      <c r="M78" s="177">
        <v>4</v>
      </c>
      <c r="N78" s="177">
        <v>28</v>
      </c>
      <c r="O78" s="177">
        <v>4</v>
      </c>
      <c r="P78" s="177">
        <v>3</v>
      </c>
      <c r="Q78" s="177">
        <v>21</v>
      </c>
      <c r="R78" s="177">
        <v>10</v>
      </c>
      <c r="S78" s="177">
        <v>74</v>
      </c>
      <c r="T78" s="177">
        <v>5</v>
      </c>
      <c r="U78" s="177">
        <v>4</v>
      </c>
      <c r="V78" s="177">
        <v>4</v>
      </c>
      <c r="W78" s="177">
        <v>23</v>
      </c>
      <c r="X78" s="177">
        <v>19</v>
      </c>
      <c r="Y78" s="177">
        <v>1</v>
      </c>
      <c r="Z78" s="177">
        <v>15</v>
      </c>
      <c r="AA78" s="177">
        <f t="shared" si="1"/>
        <v>416</v>
      </c>
    </row>
    <row r="79" spans="1:27" x14ac:dyDescent="0.25">
      <c r="A79" s="180">
        <v>78</v>
      </c>
      <c r="B79" s="181">
        <v>14</v>
      </c>
      <c r="C79" s="182">
        <v>66</v>
      </c>
      <c r="D79" s="183" t="s">
        <v>1526</v>
      </c>
      <c r="E79" s="183" t="s">
        <v>1526</v>
      </c>
      <c r="F79" s="186">
        <v>490</v>
      </c>
      <c r="G79" s="181" t="s">
        <v>73</v>
      </c>
      <c r="H79" s="187" t="s">
        <v>20</v>
      </c>
      <c r="I79" s="177">
        <v>715</v>
      </c>
      <c r="J79" s="177">
        <v>64</v>
      </c>
      <c r="K79" s="177">
        <v>91</v>
      </c>
      <c r="L79" s="177">
        <v>25</v>
      </c>
      <c r="M79" s="177">
        <v>7</v>
      </c>
      <c r="N79" s="177">
        <v>21</v>
      </c>
      <c r="O79" s="177">
        <v>10</v>
      </c>
      <c r="P79" s="177">
        <v>8</v>
      </c>
      <c r="Q79" s="177">
        <v>13</v>
      </c>
      <c r="R79" s="177">
        <v>2</v>
      </c>
      <c r="S79" s="177">
        <v>79</v>
      </c>
      <c r="T79" s="177">
        <v>3</v>
      </c>
      <c r="U79" s="177">
        <v>4</v>
      </c>
      <c r="V79" s="177">
        <v>1</v>
      </c>
      <c r="W79" s="177">
        <v>13</v>
      </c>
      <c r="X79" s="177">
        <v>18</v>
      </c>
      <c r="Y79" s="177">
        <v>0</v>
      </c>
      <c r="Z79" s="177">
        <v>17</v>
      </c>
      <c r="AA79" s="177">
        <f t="shared" si="1"/>
        <v>376</v>
      </c>
    </row>
    <row r="80" spans="1:27" x14ac:dyDescent="0.25">
      <c r="A80" s="180">
        <v>79</v>
      </c>
      <c r="B80" s="181">
        <v>14</v>
      </c>
      <c r="C80" s="182">
        <v>66</v>
      </c>
      <c r="D80" s="183" t="s">
        <v>1526</v>
      </c>
      <c r="E80" s="183" t="s">
        <v>1526</v>
      </c>
      <c r="F80" s="186">
        <v>491</v>
      </c>
      <c r="G80" s="181" t="s">
        <v>73</v>
      </c>
      <c r="H80" s="187" t="s">
        <v>19</v>
      </c>
      <c r="I80" s="177">
        <v>711</v>
      </c>
      <c r="J80" s="177">
        <v>49</v>
      </c>
      <c r="K80" s="177">
        <v>93</v>
      </c>
      <c r="L80" s="177">
        <v>36</v>
      </c>
      <c r="M80" s="177">
        <v>10</v>
      </c>
      <c r="N80" s="177">
        <v>42</v>
      </c>
      <c r="O80" s="177">
        <v>5</v>
      </c>
      <c r="P80" s="177">
        <v>4</v>
      </c>
      <c r="Q80" s="177">
        <v>14</v>
      </c>
      <c r="R80" s="177">
        <v>1</v>
      </c>
      <c r="S80" s="177">
        <v>82</v>
      </c>
      <c r="T80" s="177">
        <v>6</v>
      </c>
      <c r="U80" s="177">
        <v>3</v>
      </c>
      <c r="V80" s="177">
        <v>3</v>
      </c>
      <c r="W80" s="177">
        <v>16</v>
      </c>
      <c r="X80" s="177">
        <v>10</v>
      </c>
      <c r="Y80" s="177">
        <v>2</v>
      </c>
      <c r="Z80" s="177">
        <v>16</v>
      </c>
      <c r="AA80" s="177">
        <f t="shared" si="1"/>
        <v>392</v>
      </c>
    </row>
    <row r="81" spans="1:27" x14ac:dyDescent="0.25">
      <c r="A81" s="180">
        <v>80</v>
      </c>
      <c r="B81" s="181">
        <v>14</v>
      </c>
      <c r="C81" s="182">
        <v>66</v>
      </c>
      <c r="D81" s="183" t="s">
        <v>1526</v>
      </c>
      <c r="E81" s="183" t="s">
        <v>1526</v>
      </c>
      <c r="F81" s="186">
        <v>491</v>
      </c>
      <c r="G81" s="181" t="s">
        <v>73</v>
      </c>
      <c r="H81" s="187" t="s">
        <v>20</v>
      </c>
      <c r="I81" s="177">
        <v>711</v>
      </c>
      <c r="J81" s="177">
        <v>59</v>
      </c>
      <c r="K81" s="177">
        <v>70</v>
      </c>
      <c r="L81" s="177">
        <v>35</v>
      </c>
      <c r="M81" s="177">
        <v>8</v>
      </c>
      <c r="N81" s="177">
        <v>39</v>
      </c>
      <c r="O81" s="177">
        <v>4</v>
      </c>
      <c r="P81" s="177">
        <v>7</v>
      </c>
      <c r="Q81" s="177">
        <v>6</v>
      </c>
      <c r="R81" s="177">
        <v>5</v>
      </c>
      <c r="S81" s="177">
        <v>101</v>
      </c>
      <c r="T81" s="177">
        <v>6</v>
      </c>
      <c r="U81" s="177">
        <v>4</v>
      </c>
      <c r="V81" s="177">
        <v>1</v>
      </c>
      <c r="W81" s="177">
        <v>15</v>
      </c>
      <c r="X81" s="177">
        <v>18</v>
      </c>
      <c r="Y81" s="177">
        <v>0</v>
      </c>
      <c r="Z81" s="177">
        <v>13</v>
      </c>
      <c r="AA81" s="177">
        <f t="shared" si="1"/>
        <v>391</v>
      </c>
    </row>
    <row r="82" spans="1:27" x14ac:dyDescent="0.25">
      <c r="A82" s="180">
        <v>81</v>
      </c>
      <c r="B82" s="181">
        <v>14</v>
      </c>
      <c r="C82" s="182">
        <v>66</v>
      </c>
      <c r="D82" s="183" t="s">
        <v>1526</v>
      </c>
      <c r="E82" s="183" t="s">
        <v>1526</v>
      </c>
      <c r="F82" s="186">
        <v>492</v>
      </c>
      <c r="G82" s="181" t="s">
        <v>73</v>
      </c>
      <c r="H82" s="187" t="s">
        <v>19</v>
      </c>
      <c r="I82" s="177">
        <v>542</v>
      </c>
      <c r="J82" s="177">
        <v>38</v>
      </c>
      <c r="K82" s="177">
        <v>42</v>
      </c>
      <c r="L82" s="177">
        <v>26</v>
      </c>
      <c r="M82" s="177">
        <v>6</v>
      </c>
      <c r="N82" s="177">
        <v>27</v>
      </c>
      <c r="O82" s="177">
        <v>2</v>
      </c>
      <c r="P82" s="177">
        <v>7</v>
      </c>
      <c r="Q82" s="177">
        <v>12</v>
      </c>
      <c r="R82" s="177">
        <v>4</v>
      </c>
      <c r="S82" s="177">
        <v>70</v>
      </c>
      <c r="T82" s="177">
        <v>7</v>
      </c>
      <c r="U82" s="177">
        <v>4</v>
      </c>
      <c r="V82" s="177">
        <v>0</v>
      </c>
      <c r="W82" s="177">
        <v>9</v>
      </c>
      <c r="X82" s="177">
        <v>6</v>
      </c>
      <c r="Y82" s="177">
        <v>0</v>
      </c>
      <c r="Z82" s="177">
        <v>8</v>
      </c>
      <c r="AA82" s="177">
        <f t="shared" si="1"/>
        <v>268</v>
      </c>
    </row>
    <row r="83" spans="1:27" x14ac:dyDescent="0.25">
      <c r="A83" s="180">
        <v>82</v>
      </c>
      <c r="B83" s="181">
        <v>14</v>
      </c>
      <c r="C83" s="182">
        <v>66</v>
      </c>
      <c r="D83" s="183" t="s">
        <v>1526</v>
      </c>
      <c r="E83" s="183" t="s">
        <v>1526</v>
      </c>
      <c r="F83" s="186">
        <v>492</v>
      </c>
      <c r="G83" s="181" t="s">
        <v>73</v>
      </c>
      <c r="H83" s="187" t="s">
        <v>20</v>
      </c>
      <c r="I83" s="177">
        <v>542</v>
      </c>
      <c r="J83" s="177">
        <v>22</v>
      </c>
      <c r="K83" s="177">
        <v>39</v>
      </c>
      <c r="L83" s="177">
        <v>25</v>
      </c>
      <c r="M83" s="177">
        <v>4</v>
      </c>
      <c r="N83" s="177">
        <v>41</v>
      </c>
      <c r="O83" s="177">
        <v>5</v>
      </c>
      <c r="P83" s="177">
        <v>5</v>
      </c>
      <c r="Q83" s="177">
        <v>10</v>
      </c>
      <c r="R83" s="177">
        <v>6</v>
      </c>
      <c r="S83" s="177">
        <v>79</v>
      </c>
      <c r="T83" s="177">
        <v>5</v>
      </c>
      <c r="U83" s="177">
        <v>2</v>
      </c>
      <c r="V83" s="177">
        <v>3</v>
      </c>
      <c r="W83" s="177">
        <v>6</v>
      </c>
      <c r="X83" s="177">
        <v>5</v>
      </c>
      <c r="Y83" s="177">
        <v>0</v>
      </c>
      <c r="Z83" s="177">
        <v>10</v>
      </c>
      <c r="AA83" s="177">
        <f t="shared" si="1"/>
        <v>267</v>
      </c>
    </row>
    <row r="84" spans="1:27" x14ac:dyDescent="0.25">
      <c r="A84" s="180">
        <v>83</v>
      </c>
      <c r="B84" s="181">
        <v>14</v>
      </c>
      <c r="C84" s="182">
        <v>66</v>
      </c>
      <c r="D84" s="183" t="s">
        <v>1526</v>
      </c>
      <c r="E84" s="183" t="s">
        <v>1526</v>
      </c>
      <c r="F84" s="186">
        <v>492</v>
      </c>
      <c r="G84" s="181" t="s">
        <v>73</v>
      </c>
      <c r="H84" s="187" t="s">
        <v>22</v>
      </c>
      <c r="I84" s="177">
        <v>542</v>
      </c>
      <c r="J84" s="177">
        <v>31</v>
      </c>
      <c r="K84" s="177">
        <v>52</v>
      </c>
      <c r="L84" s="177">
        <v>16</v>
      </c>
      <c r="M84" s="177">
        <v>5</v>
      </c>
      <c r="N84" s="177">
        <v>50</v>
      </c>
      <c r="O84" s="177">
        <v>3</v>
      </c>
      <c r="P84" s="177">
        <v>7</v>
      </c>
      <c r="Q84" s="177">
        <v>11</v>
      </c>
      <c r="R84" s="177">
        <v>1</v>
      </c>
      <c r="S84" s="177">
        <v>72</v>
      </c>
      <c r="T84" s="177">
        <v>11</v>
      </c>
      <c r="U84" s="177">
        <v>1</v>
      </c>
      <c r="V84" s="177">
        <v>0</v>
      </c>
      <c r="W84" s="177">
        <v>5</v>
      </c>
      <c r="X84" s="177">
        <v>6</v>
      </c>
      <c r="Y84" s="177">
        <v>0</v>
      </c>
      <c r="Z84" s="177">
        <v>16</v>
      </c>
      <c r="AA84" s="177">
        <f t="shared" si="1"/>
        <v>287</v>
      </c>
    </row>
    <row r="85" spans="1:27" x14ac:dyDescent="0.25">
      <c r="A85" s="180">
        <v>84</v>
      </c>
      <c r="B85" s="181">
        <v>14</v>
      </c>
      <c r="C85" s="182">
        <v>66</v>
      </c>
      <c r="D85" s="183" t="s">
        <v>1526</v>
      </c>
      <c r="E85" s="183" t="s">
        <v>1526</v>
      </c>
      <c r="F85" s="186">
        <v>493</v>
      </c>
      <c r="G85" s="181" t="s">
        <v>73</v>
      </c>
      <c r="H85" s="187" t="s">
        <v>19</v>
      </c>
      <c r="I85" s="177">
        <v>740</v>
      </c>
      <c r="J85" s="177">
        <v>45</v>
      </c>
      <c r="K85" s="177">
        <v>69</v>
      </c>
      <c r="L85" s="177">
        <v>32</v>
      </c>
      <c r="M85" s="177">
        <v>5</v>
      </c>
      <c r="N85" s="177">
        <v>37</v>
      </c>
      <c r="O85" s="177">
        <v>4</v>
      </c>
      <c r="P85" s="177">
        <v>7</v>
      </c>
      <c r="Q85" s="177">
        <v>21</v>
      </c>
      <c r="R85" s="177">
        <v>2</v>
      </c>
      <c r="S85" s="177">
        <v>101</v>
      </c>
      <c r="T85" s="177">
        <v>7</v>
      </c>
      <c r="U85" s="177">
        <v>2</v>
      </c>
      <c r="V85" s="177">
        <v>2</v>
      </c>
      <c r="W85" s="177">
        <v>13</v>
      </c>
      <c r="X85" s="177">
        <v>7</v>
      </c>
      <c r="Y85" s="177">
        <v>0</v>
      </c>
      <c r="Z85" s="177">
        <v>9</v>
      </c>
      <c r="AA85" s="177">
        <f t="shared" si="1"/>
        <v>363</v>
      </c>
    </row>
    <row r="86" spans="1:27" x14ac:dyDescent="0.25">
      <c r="A86" s="180">
        <v>85</v>
      </c>
      <c r="B86" s="181">
        <v>14</v>
      </c>
      <c r="C86" s="182">
        <v>66</v>
      </c>
      <c r="D86" s="183" t="s">
        <v>1526</v>
      </c>
      <c r="E86" s="183" t="s">
        <v>1526</v>
      </c>
      <c r="F86" s="186">
        <v>493</v>
      </c>
      <c r="G86" s="181" t="s">
        <v>73</v>
      </c>
      <c r="H86" s="187" t="s">
        <v>20</v>
      </c>
      <c r="I86" s="177">
        <v>740</v>
      </c>
      <c r="J86" s="177">
        <v>49</v>
      </c>
      <c r="K86" s="177">
        <v>66</v>
      </c>
      <c r="L86" s="177">
        <v>30</v>
      </c>
      <c r="M86" s="177">
        <v>9</v>
      </c>
      <c r="N86" s="177">
        <v>62</v>
      </c>
      <c r="O86" s="177">
        <v>2</v>
      </c>
      <c r="P86" s="177">
        <v>6</v>
      </c>
      <c r="Q86" s="177">
        <v>14</v>
      </c>
      <c r="R86" s="177">
        <v>4</v>
      </c>
      <c r="S86" s="177">
        <v>110</v>
      </c>
      <c r="T86" s="177">
        <v>10</v>
      </c>
      <c r="U86" s="177">
        <v>4</v>
      </c>
      <c r="V86" s="177">
        <v>6</v>
      </c>
      <c r="W86" s="177">
        <v>8</v>
      </c>
      <c r="X86" s="177">
        <v>5</v>
      </c>
      <c r="Y86" s="177">
        <v>0</v>
      </c>
      <c r="Z86" s="177">
        <v>12</v>
      </c>
      <c r="AA86" s="177">
        <f t="shared" si="1"/>
        <v>397</v>
      </c>
    </row>
    <row r="87" spans="1:27" x14ac:dyDescent="0.25">
      <c r="A87" s="180">
        <v>86</v>
      </c>
      <c r="B87" s="181">
        <v>14</v>
      </c>
      <c r="C87" s="182">
        <v>66</v>
      </c>
      <c r="D87" s="183" t="s">
        <v>1526</v>
      </c>
      <c r="E87" s="183" t="s">
        <v>1526</v>
      </c>
      <c r="F87" s="186">
        <v>493</v>
      </c>
      <c r="G87" s="181" t="s">
        <v>73</v>
      </c>
      <c r="H87" s="187" t="s">
        <v>22</v>
      </c>
      <c r="I87" s="177">
        <v>740</v>
      </c>
      <c r="J87" s="177">
        <v>50</v>
      </c>
      <c r="K87" s="177">
        <v>85</v>
      </c>
      <c r="L87" s="177">
        <v>33</v>
      </c>
      <c r="M87" s="177">
        <v>7</v>
      </c>
      <c r="N87" s="177">
        <v>71</v>
      </c>
      <c r="O87" s="177">
        <v>3</v>
      </c>
      <c r="P87" s="177">
        <v>9</v>
      </c>
      <c r="Q87" s="177">
        <v>16</v>
      </c>
      <c r="R87" s="177">
        <v>2</v>
      </c>
      <c r="S87" s="177">
        <v>96</v>
      </c>
      <c r="T87" s="177">
        <v>3</v>
      </c>
      <c r="U87" s="177">
        <v>4</v>
      </c>
      <c r="V87" s="177">
        <v>1</v>
      </c>
      <c r="W87" s="177">
        <v>8</v>
      </c>
      <c r="X87" s="177">
        <v>3</v>
      </c>
      <c r="Y87" s="177">
        <v>0</v>
      </c>
      <c r="Z87" s="177">
        <v>6</v>
      </c>
      <c r="AA87" s="177">
        <f t="shared" si="1"/>
        <v>397</v>
      </c>
    </row>
    <row r="88" spans="1:27" x14ac:dyDescent="0.25">
      <c r="A88" s="180">
        <v>87</v>
      </c>
      <c r="B88" s="181">
        <v>14</v>
      </c>
      <c r="C88" s="182">
        <v>66</v>
      </c>
      <c r="D88" s="183" t="s">
        <v>1526</v>
      </c>
      <c r="E88" s="183" t="s">
        <v>1526</v>
      </c>
      <c r="F88" s="186">
        <v>493</v>
      </c>
      <c r="G88" s="181" t="s">
        <v>73</v>
      </c>
      <c r="H88" s="187" t="s">
        <v>24</v>
      </c>
      <c r="I88" s="177">
        <v>740</v>
      </c>
      <c r="J88" s="177">
        <v>42</v>
      </c>
      <c r="K88" s="177">
        <v>53</v>
      </c>
      <c r="L88" s="177">
        <v>18</v>
      </c>
      <c r="M88" s="177">
        <v>11</v>
      </c>
      <c r="N88" s="177">
        <v>48</v>
      </c>
      <c r="O88" s="177">
        <v>4</v>
      </c>
      <c r="P88" s="177">
        <v>7</v>
      </c>
      <c r="Q88" s="177">
        <v>18</v>
      </c>
      <c r="R88" s="177">
        <v>2</v>
      </c>
      <c r="S88" s="177">
        <v>96</v>
      </c>
      <c r="T88" s="177">
        <v>10</v>
      </c>
      <c r="U88" s="177">
        <v>5</v>
      </c>
      <c r="V88" s="177">
        <v>1</v>
      </c>
      <c r="W88" s="177">
        <v>10</v>
      </c>
      <c r="X88" s="177">
        <v>4</v>
      </c>
      <c r="Y88" s="177">
        <v>1</v>
      </c>
      <c r="Z88" s="177">
        <v>18</v>
      </c>
      <c r="AA88" s="177">
        <f t="shared" si="1"/>
        <v>348</v>
      </c>
    </row>
    <row r="89" spans="1:27" x14ac:dyDescent="0.25">
      <c r="A89" s="180">
        <v>88</v>
      </c>
      <c r="B89" s="181">
        <v>14</v>
      </c>
      <c r="C89" s="182">
        <v>66</v>
      </c>
      <c r="D89" s="183" t="s">
        <v>1526</v>
      </c>
      <c r="E89" s="183" t="s">
        <v>1526</v>
      </c>
      <c r="F89" s="186">
        <v>493</v>
      </c>
      <c r="G89" s="181" t="s">
        <v>73</v>
      </c>
      <c r="H89" s="187" t="s">
        <v>25</v>
      </c>
      <c r="I89" s="177">
        <v>740</v>
      </c>
      <c r="J89" s="177">
        <v>43</v>
      </c>
      <c r="K89" s="177">
        <v>63</v>
      </c>
      <c r="L89" s="177">
        <v>29</v>
      </c>
      <c r="M89" s="177">
        <v>15</v>
      </c>
      <c r="N89" s="177">
        <v>53</v>
      </c>
      <c r="O89" s="177">
        <v>7</v>
      </c>
      <c r="P89" s="177">
        <v>7</v>
      </c>
      <c r="Q89" s="177">
        <v>20</v>
      </c>
      <c r="R89" s="177">
        <v>2</v>
      </c>
      <c r="S89" s="177">
        <v>108</v>
      </c>
      <c r="T89" s="177">
        <v>15</v>
      </c>
      <c r="U89" s="177">
        <v>3</v>
      </c>
      <c r="V89" s="177">
        <v>3</v>
      </c>
      <c r="W89" s="177">
        <v>9</v>
      </c>
      <c r="X89" s="177">
        <v>7</v>
      </c>
      <c r="Y89" s="177">
        <v>1</v>
      </c>
      <c r="Z89" s="177">
        <v>13</v>
      </c>
      <c r="AA89" s="177">
        <f t="shared" si="1"/>
        <v>398</v>
      </c>
    </row>
    <row r="90" spans="1:27" x14ac:dyDescent="0.25">
      <c r="A90" s="180">
        <v>89</v>
      </c>
      <c r="B90" s="181">
        <v>14</v>
      </c>
      <c r="C90" s="182">
        <v>66</v>
      </c>
      <c r="D90" s="183" t="s">
        <v>1526</v>
      </c>
      <c r="E90" s="183" t="s">
        <v>1526</v>
      </c>
      <c r="F90" s="186">
        <v>494</v>
      </c>
      <c r="G90" s="181" t="s">
        <v>73</v>
      </c>
      <c r="H90" s="187" t="s">
        <v>19</v>
      </c>
      <c r="I90" s="177">
        <v>660</v>
      </c>
      <c r="J90" s="177">
        <v>34</v>
      </c>
      <c r="K90" s="177">
        <v>54</v>
      </c>
      <c r="L90" s="177">
        <v>15</v>
      </c>
      <c r="M90" s="177">
        <v>5</v>
      </c>
      <c r="N90" s="177">
        <v>46</v>
      </c>
      <c r="O90" s="177">
        <v>4</v>
      </c>
      <c r="P90" s="177">
        <v>4</v>
      </c>
      <c r="Q90" s="177">
        <v>28</v>
      </c>
      <c r="R90" s="177">
        <v>6</v>
      </c>
      <c r="S90" s="177">
        <v>97</v>
      </c>
      <c r="T90" s="177">
        <v>3</v>
      </c>
      <c r="U90" s="177">
        <v>0</v>
      </c>
      <c r="V90" s="177">
        <v>1</v>
      </c>
      <c r="W90" s="177">
        <v>11</v>
      </c>
      <c r="X90" s="177">
        <v>8</v>
      </c>
      <c r="Y90" s="177">
        <v>1</v>
      </c>
      <c r="Z90" s="177">
        <v>21</v>
      </c>
      <c r="AA90" s="177">
        <f t="shared" si="1"/>
        <v>338</v>
      </c>
    </row>
    <row r="91" spans="1:27" x14ac:dyDescent="0.25">
      <c r="A91" s="180">
        <v>90</v>
      </c>
      <c r="B91" s="181">
        <v>14</v>
      </c>
      <c r="C91" s="182">
        <v>66</v>
      </c>
      <c r="D91" s="183" t="s">
        <v>1526</v>
      </c>
      <c r="E91" s="183" t="s">
        <v>1526</v>
      </c>
      <c r="F91" s="186">
        <v>494</v>
      </c>
      <c r="G91" s="181" t="s">
        <v>73</v>
      </c>
      <c r="H91" s="187" t="s">
        <v>20</v>
      </c>
      <c r="I91" s="177">
        <v>659</v>
      </c>
      <c r="J91" s="177">
        <v>38</v>
      </c>
      <c r="K91" s="177">
        <v>65</v>
      </c>
      <c r="L91" s="177">
        <v>15</v>
      </c>
      <c r="M91" s="177">
        <v>7</v>
      </c>
      <c r="N91" s="177">
        <v>37</v>
      </c>
      <c r="O91" s="177">
        <v>3</v>
      </c>
      <c r="P91" s="177">
        <v>4</v>
      </c>
      <c r="Q91" s="177">
        <v>20</v>
      </c>
      <c r="R91" s="177">
        <v>8</v>
      </c>
      <c r="S91" s="177">
        <v>93</v>
      </c>
      <c r="T91" s="177">
        <v>3</v>
      </c>
      <c r="U91" s="177">
        <v>2</v>
      </c>
      <c r="V91" s="177">
        <v>3</v>
      </c>
      <c r="W91" s="177">
        <v>2</v>
      </c>
      <c r="X91" s="177">
        <v>10</v>
      </c>
      <c r="Y91" s="177">
        <v>0</v>
      </c>
      <c r="Z91" s="177">
        <v>10</v>
      </c>
      <c r="AA91" s="177">
        <f t="shared" si="1"/>
        <v>320</v>
      </c>
    </row>
    <row r="92" spans="1:27" x14ac:dyDescent="0.25">
      <c r="A92" s="180">
        <v>91</v>
      </c>
      <c r="B92" s="181">
        <v>14</v>
      </c>
      <c r="C92" s="182">
        <v>66</v>
      </c>
      <c r="D92" s="183" t="s">
        <v>1526</v>
      </c>
      <c r="E92" s="183" t="s">
        <v>1526</v>
      </c>
      <c r="F92" s="186">
        <v>494</v>
      </c>
      <c r="G92" s="181" t="s">
        <v>73</v>
      </c>
      <c r="H92" s="187" t="s">
        <v>22</v>
      </c>
      <c r="I92" s="177">
        <v>659</v>
      </c>
      <c r="J92" s="177">
        <v>33</v>
      </c>
      <c r="K92" s="177">
        <v>70</v>
      </c>
      <c r="L92" s="177">
        <v>22</v>
      </c>
      <c r="M92" s="177">
        <v>13</v>
      </c>
      <c r="N92" s="177">
        <v>42</v>
      </c>
      <c r="O92" s="177">
        <v>4</v>
      </c>
      <c r="P92" s="177">
        <v>8</v>
      </c>
      <c r="Q92" s="177">
        <v>36</v>
      </c>
      <c r="R92" s="177">
        <v>5</v>
      </c>
      <c r="S92" s="177">
        <v>94</v>
      </c>
      <c r="T92" s="177">
        <v>6</v>
      </c>
      <c r="U92" s="177">
        <v>4</v>
      </c>
      <c r="V92" s="177">
        <v>1</v>
      </c>
      <c r="W92" s="177">
        <v>8</v>
      </c>
      <c r="X92" s="177">
        <v>5</v>
      </c>
      <c r="Y92" s="177">
        <v>1</v>
      </c>
      <c r="Z92" s="177">
        <v>11</v>
      </c>
      <c r="AA92" s="177">
        <f t="shared" si="1"/>
        <v>363</v>
      </c>
    </row>
    <row r="93" spans="1:27" x14ac:dyDescent="0.25">
      <c r="A93" s="180">
        <v>92</v>
      </c>
      <c r="B93" s="181">
        <v>14</v>
      </c>
      <c r="C93" s="182">
        <v>66</v>
      </c>
      <c r="D93" s="183" t="s">
        <v>1526</v>
      </c>
      <c r="E93" s="183" t="s">
        <v>1526</v>
      </c>
      <c r="F93" s="186">
        <v>495</v>
      </c>
      <c r="G93" s="181" t="s">
        <v>73</v>
      </c>
      <c r="H93" s="187" t="s">
        <v>19</v>
      </c>
      <c r="I93" s="177">
        <v>588</v>
      </c>
      <c r="J93" s="177">
        <v>36</v>
      </c>
      <c r="K93" s="177">
        <v>58</v>
      </c>
      <c r="L93" s="177">
        <v>15</v>
      </c>
      <c r="M93" s="177">
        <v>4</v>
      </c>
      <c r="N93" s="177">
        <v>45</v>
      </c>
      <c r="O93" s="177">
        <v>2</v>
      </c>
      <c r="P93" s="177">
        <v>20</v>
      </c>
      <c r="Q93" s="177">
        <v>17</v>
      </c>
      <c r="R93" s="177">
        <v>3</v>
      </c>
      <c r="S93" s="177">
        <v>63</v>
      </c>
      <c r="T93" s="177">
        <v>8</v>
      </c>
      <c r="U93" s="177">
        <v>3</v>
      </c>
      <c r="V93" s="177">
        <v>1</v>
      </c>
      <c r="W93" s="177">
        <v>8</v>
      </c>
      <c r="X93" s="177">
        <v>8</v>
      </c>
      <c r="Y93" s="177">
        <v>0</v>
      </c>
      <c r="Z93" s="177">
        <v>23</v>
      </c>
      <c r="AA93" s="177">
        <f t="shared" si="1"/>
        <v>314</v>
      </c>
    </row>
    <row r="94" spans="1:27" x14ac:dyDescent="0.25">
      <c r="A94" s="180">
        <v>93</v>
      </c>
      <c r="B94" s="181">
        <v>14</v>
      </c>
      <c r="C94" s="182">
        <v>66</v>
      </c>
      <c r="D94" s="183" t="s">
        <v>1526</v>
      </c>
      <c r="E94" s="183" t="s">
        <v>1526</v>
      </c>
      <c r="F94" s="186">
        <v>495</v>
      </c>
      <c r="G94" s="181" t="s">
        <v>73</v>
      </c>
      <c r="H94" s="187" t="s">
        <v>20</v>
      </c>
      <c r="I94" s="177">
        <v>588</v>
      </c>
      <c r="J94" s="177">
        <v>46</v>
      </c>
      <c r="K94" s="177">
        <v>78</v>
      </c>
      <c r="L94" s="177">
        <v>16</v>
      </c>
      <c r="M94" s="177">
        <v>3</v>
      </c>
      <c r="N94" s="177">
        <v>32</v>
      </c>
      <c r="O94" s="177">
        <v>1</v>
      </c>
      <c r="P94" s="177">
        <v>9</v>
      </c>
      <c r="Q94" s="177">
        <v>16</v>
      </c>
      <c r="R94" s="177">
        <v>3</v>
      </c>
      <c r="S94" s="177">
        <v>79</v>
      </c>
      <c r="T94" s="177">
        <v>5</v>
      </c>
      <c r="U94" s="177">
        <v>3</v>
      </c>
      <c r="V94" s="177">
        <v>3</v>
      </c>
      <c r="W94" s="177">
        <v>6</v>
      </c>
      <c r="X94" s="177">
        <v>4</v>
      </c>
      <c r="Y94" s="177">
        <v>0</v>
      </c>
      <c r="Z94" s="177">
        <v>17</v>
      </c>
      <c r="AA94" s="177">
        <f t="shared" si="1"/>
        <v>321</v>
      </c>
    </row>
    <row r="95" spans="1:27" x14ac:dyDescent="0.25">
      <c r="A95" s="180">
        <v>94</v>
      </c>
      <c r="B95" s="181">
        <v>14</v>
      </c>
      <c r="C95" s="182">
        <v>66</v>
      </c>
      <c r="D95" s="183" t="s">
        <v>1526</v>
      </c>
      <c r="E95" s="183" t="s">
        <v>1526</v>
      </c>
      <c r="F95" s="186">
        <v>495</v>
      </c>
      <c r="G95" s="181" t="s">
        <v>73</v>
      </c>
      <c r="H95" s="187" t="s">
        <v>22</v>
      </c>
      <c r="I95" s="177">
        <v>587</v>
      </c>
      <c r="J95" s="177">
        <v>26</v>
      </c>
      <c r="K95" s="177">
        <v>70</v>
      </c>
      <c r="L95" s="177">
        <v>19</v>
      </c>
      <c r="M95" s="177">
        <v>9</v>
      </c>
      <c r="N95" s="177">
        <v>31</v>
      </c>
      <c r="O95" s="177">
        <v>5</v>
      </c>
      <c r="P95" s="177">
        <v>18</v>
      </c>
      <c r="Q95" s="177">
        <v>22</v>
      </c>
      <c r="R95" s="177">
        <v>4</v>
      </c>
      <c r="S95" s="177">
        <v>75</v>
      </c>
      <c r="T95" s="177">
        <v>3</v>
      </c>
      <c r="U95" s="177">
        <v>2</v>
      </c>
      <c r="V95" s="177">
        <v>0</v>
      </c>
      <c r="W95" s="177">
        <v>8</v>
      </c>
      <c r="X95" s="177">
        <v>9</v>
      </c>
      <c r="Y95" s="177">
        <v>2</v>
      </c>
      <c r="Z95" s="177">
        <v>14</v>
      </c>
      <c r="AA95" s="177">
        <f t="shared" si="1"/>
        <v>317</v>
      </c>
    </row>
    <row r="96" spans="1:27" x14ac:dyDescent="0.25">
      <c r="A96" s="180">
        <v>95</v>
      </c>
      <c r="B96" s="181">
        <v>14</v>
      </c>
      <c r="C96" s="182">
        <v>66</v>
      </c>
      <c r="D96" s="183" t="s">
        <v>1526</v>
      </c>
      <c r="E96" s="183" t="s">
        <v>1526</v>
      </c>
      <c r="F96" s="186">
        <v>496</v>
      </c>
      <c r="G96" s="181" t="s">
        <v>73</v>
      </c>
      <c r="H96" s="187" t="s">
        <v>19</v>
      </c>
      <c r="I96" s="177">
        <v>654</v>
      </c>
      <c r="J96" s="177">
        <v>44</v>
      </c>
      <c r="K96" s="177">
        <v>58</v>
      </c>
      <c r="L96" s="177">
        <v>25</v>
      </c>
      <c r="M96" s="177">
        <v>9</v>
      </c>
      <c r="N96" s="177">
        <v>56</v>
      </c>
      <c r="O96" s="177">
        <v>6</v>
      </c>
      <c r="P96" s="177">
        <v>11</v>
      </c>
      <c r="Q96" s="177">
        <v>20</v>
      </c>
      <c r="R96" s="177">
        <v>3</v>
      </c>
      <c r="S96" s="177">
        <v>103</v>
      </c>
      <c r="T96" s="177">
        <v>6</v>
      </c>
      <c r="U96" s="177">
        <v>2</v>
      </c>
      <c r="V96" s="177">
        <v>2</v>
      </c>
      <c r="W96" s="177">
        <v>8</v>
      </c>
      <c r="X96" s="177">
        <v>10</v>
      </c>
      <c r="Y96" s="177">
        <v>1</v>
      </c>
      <c r="Z96" s="177">
        <v>14</v>
      </c>
      <c r="AA96" s="177">
        <f t="shared" si="1"/>
        <v>378</v>
      </c>
    </row>
    <row r="97" spans="1:27" x14ac:dyDescent="0.25">
      <c r="A97" s="180">
        <v>96</v>
      </c>
      <c r="B97" s="181">
        <v>14</v>
      </c>
      <c r="C97" s="182">
        <v>66</v>
      </c>
      <c r="D97" s="183" t="s">
        <v>1526</v>
      </c>
      <c r="E97" s="183" t="s">
        <v>1526</v>
      </c>
      <c r="F97" s="186">
        <v>496</v>
      </c>
      <c r="G97" s="181" t="s">
        <v>73</v>
      </c>
      <c r="H97" s="187" t="s">
        <v>20</v>
      </c>
      <c r="I97" s="177">
        <v>654</v>
      </c>
      <c r="J97" s="177">
        <v>58</v>
      </c>
      <c r="K97" s="177">
        <v>42</v>
      </c>
      <c r="L97" s="177">
        <v>27</v>
      </c>
      <c r="M97" s="177">
        <v>8</v>
      </c>
      <c r="N97" s="177">
        <v>47</v>
      </c>
      <c r="O97" s="177">
        <v>7</v>
      </c>
      <c r="P97" s="177">
        <v>6</v>
      </c>
      <c r="Q97" s="177">
        <v>19</v>
      </c>
      <c r="R97" s="177">
        <v>4</v>
      </c>
      <c r="S97" s="177">
        <v>111</v>
      </c>
      <c r="T97" s="177">
        <v>8</v>
      </c>
      <c r="U97" s="177">
        <v>1</v>
      </c>
      <c r="V97" s="177">
        <v>1</v>
      </c>
      <c r="W97" s="177">
        <v>9</v>
      </c>
      <c r="X97" s="177">
        <v>11</v>
      </c>
      <c r="Y97" s="177">
        <v>0</v>
      </c>
      <c r="Z97" s="177">
        <v>11</v>
      </c>
      <c r="AA97" s="177">
        <f t="shared" si="1"/>
        <v>370</v>
      </c>
    </row>
    <row r="98" spans="1:27" x14ac:dyDescent="0.25">
      <c r="A98" s="180">
        <v>97</v>
      </c>
      <c r="B98" s="181">
        <v>14</v>
      </c>
      <c r="C98" s="182">
        <v>66</v>
      </c>
      <c r="D98" s="183" t="s">
        <v>1526</v>
      </c>
      <c r="E98" s="183" t="s">
        <v>1526</v>
      </c>
      <c r="F98" s="186">
        <v>497</v>
      </c>
      <c r="G98" s="181" t="s">
        <v>73</v>
      </c>
      <c r="H98" s="187" t="s">
        <v>19</v>
      </c>
      <c r="I98" s="177">
        <v>656</v>
      </c>
      <c r="J98" s="177">
        <v>45</v>
      </c>
      <c r="K98" s="177">
        <v>65</v>
      </c>
      <c r="L98" s="177">
        <v>29</v>
      </c>
      <c r="M98" s="177">
        <v>10</v>
      </c>
      <c r="N98" s="177">
        <v>31</v>
      </c>
      <c r="O98" s="177">
        <v>5</v>
      </c>
      <c r="P98" s="177">
        <v>8</v>
      </c>
      <c r="Q98" s="177">
        <v>14</v>
      </c>
      <c r="R98" s="177">
        <v>5</v>
      </c>
      <c r="S98" s="177">
        <v>104</v>
      </c>
      <c r="T98" s="177">
        <v>7</v>
      </c>
      <c r="U98" s="177">
        <v>4</v>
      </c>
      <c r="V98" s="177">
        <v>2</v>
      </c>
      <c r="W98" s="177">
        <v>22</v>
      </c>
      <c r="X98" s="177">
        <v>17</v>
      </c>
      <c r="Y98" s="177">
        <v>0</v>
      </c>
      <c r="Z98" s="177">
        <v>12</v>
      </c>
      <c r="AA98" s="177">
        <f t="shared" si="1"/>
        <v>380</v>
      </c>
    </row>
    <row r="99" spans="1:27" x14ac:dyDescent="0.25">
      <c r="A99" s="180">
        <v>98</v>
      </c>
      <c r="B99" s="181">
        <v>14</v>
      </c>
      <c r="C99" s="182">
        <v>66</v>
      </c>
      <c r="D99" s="183" t="s">
        <v>1526</v>
      </c>
      <c r="E99" s="183" t="s">
        <v>1526</v>
      </c>
      <c r="F99" s="186">
        <v>497</v>
      </c>
      <c r="G99" s="181" t="s">
        <v>73</v>
      </c>
      <c r="H99" s="187" t="s">
        <v>20</v>
      </c>
      <c r="I99" s="177">
        <v>656</v>
      </c>
      <c r="J99" s="177">
        <v>47</v>
      </c>
      <c r="K99" s="177">
        <v>55</v>
      </c>
      <c r="L99" s="177">
        <v>24</v>
      </c>
      <c r="M99" s="177">
        <v>8</v>
      </c>
      <c r="N99" s="177">
        <v>34</v>
      </c>
      <c r="O99" s="177">
        <v>4</v>
      </c>
      <c r="P99" s="177">
        <v>6</v>
      </c>
      <c r="Q99" s="177">
        <v>16</v>
      </c>
      <c r="R99" s="177">
        <v>3</v>
      </c>
      <c r="S99" s="177">
        <v>129</v>
      </c>
      <c r="T99" s="177">
        <v>3</v>
      </c>
      <c r="U99" s="177">
        <v>1</v>
      </c>
      <c r="V99" s="177">
        <v>3</v>
      </c>
      <c r="W99" s="177">
        <v>9</v>
      </c>
      <c r="X99" s="177">
        <v>16</v>
      </c>
      <c r="Y99" s="177">
        <v>1</v>
      </c>
      <c r="Z99" s="177">
        <v>12</v>
      </c>
      <c r="AA99" s="177">
        <f t="shared" si="1"/>
        <v>371</v>
      </c>
    </row>
    <row r="100" spans="1:27" x14ac:dyDescent="0.25">
      <c r="A100" s="180">
        <v>99</v>
      </c>
      <c r="B100" s="181">
        <v>14</v>
      </c>
      <c r="C100" s="182">
        <v>66</v>
      </c>
      <c r="D100" s="183" t="s">
        <v>1526</v>
      </c>
      <c r="E100" s="183" t="s">
        <v>1526</v>
      </c>
      <c r="F100" s="186">
        <v>498</v>
      </c>
      <c r="G100" s="181" t="s">
        <v>73</v>
      </c>
      <c r="H100" s="187" t="s">
        <v>19</v>
      </c>
      <c r="I100" s="177">
        <v>650</v>
      </c>
      <c r="J100" s="177">
        <v>49</v>
      </c>
      <c r="K100" s="177">
        <v>92</v>
      </c>
      <c r="L100" s="177">
        <v>25</v>
      </c>
      <c r="M100" s="177">
        <v>10</v>
      </c>
      <c r="N100" s="177">
        <v>25</v>
      </c>
      <c r="O100" s="177">
        <v>8</v>
      </c>
      <c r="P100" s="177">
        <v>5</v>
      </c>
      <c r="Q100" s="177">
        <v>24</v>
      </c>
      <c r="R100" s="177">
        <v>4</v>
      </c>
      <c r="S100" s="177">
        <v>65</v>
      </c>
      <c r="T100" s="177">
        <v>6</v>
      </c>
      <c r="U100" s="177">
        <v>4</v>
      </c>
      <c r="V100" s="177">
        <v>1</v>
      </c>
      <c r="W100" s="177">
        <v>28</v>
      </c>
      <c r="X100" s="177">
        <v>15</v>
      </c>
      <c r="Y100" s="177">
        <v>0</v>
      </c>
      <c r="Z100" s="177">
        <v>13</v>
      </c>
      <c r="AA100" s="177">
        <f t="shared" si="1"/>
        <v>374</v>
      </c>
    </row>
    <row r="101" spans="1:27" x14ac:dyDescent="0.25">
      <c r="A101" s="180">
        <v>100</v>
      </c>
      <c r="B101" s="181">
        <v>14</v>
      </c>
      <c r="C101" s="182">
        <v>66</v>
      </c>
      <c r="D101" s="183" t="s">
        <v>1526</v>
      </c>
      <c r="E101" s="183" t="s">
        <v>1526</v>
      </c>
      <c r="F101" s="186">
        <v>498</v>
      </c>
      <c r="G101" s="181" t="s">
        <v>73</v>
      </c>
      <c r="H101" s="187" t="s">
        <v>20</v>
      </c>
      <c r="I101" s="177">
        <v>649</v>
      </c>
      <c r="J101" s="177">
        <v>66</v>
      </c>
      <c r="K101" s="177">
        <v>100</v>
      </c>
      <c r="L101" s="177">
        <v>31</v>
      </c>
      <c r="M101" s="177">
        <v>7</v>
      </c>
      <c r="N101" s="177">
        <v>20</v>
      </c>
      <c r="O101" s="177">
        <v>3</v>
      </c>
      <c r="P101" s="177">
        <v>5</v>
      </c>
      <c r="Q101" s="177">
        <v>17</v>
      </c>
      <c r="R101" s="177">
        <v>1</v>
      </c>
      <c r="S101" s="177">
        <v>73</v>
      </c>
      <c r="T101" s="177">
        <v>6</v>
      </c>
      <c r="U101" s="177">
        <v>5</v>
      </c>
      <c r="V101" s="177">
        <v>2</v>
      </c>
      <c r="W101" s="177">
        <v>19</v>
      </c>
      <c r="X101" s="177">
        <v>13</v>
      </c>
      <c r="Y101" s="177">
        <v>1</v>
      </c>
      <c r="Z101" s="177">
        <v>14</v>
      </c>
      <c r="AA101" s="177">
        <f t="shared" si="1"/>
        <v>383</v>
      </c>
    </row>
    <row r="102" spans="1:27" x14ac:dyDescent="0.25">
      <c r="A102" s="180">
        <v>101</v>
      </c>
      <c r="B102" s="181">
        <v>14</v>
      </c>
      <c r="C102" s="182">
        <v>66</v>
      </c>
      <c r="D102" s="183" t="s">
        <v>1526</v>
      </c>
      <c r="E102" s="183" t="s">
        <v>1526</v>
      </c>
      <c r="F102" s="186">
        <v>499</v>
      </c>
      <c r="G102" s="181" t="s">
        <v>73</v>
      </c>
      <c r="H102" s="187" t="s">
        <v>19</v>
      </c>
      <c r="I102" s="177">
        <v>662</v>
      </c>
      <c r="J102" s="177">
        <v>63</v>
      </c>
      <c r="K102" s="177">
        <v>135</v>
      </c>
      <c r="L102" s="177">
        <v>39</v>
      </c>
      <c r="M102" s="177">
        <v>9</v>
      </c>
      <c r="N102" s="177">
        <v>20</v>
      </c>
      <c r="O102" s="177">
        <v>3</v>
      </c>
      <c r="P102" s="177">
        <v>7</v>
      </c>
      <c r="Q102" s="177">
        <v>10</v>
      </c>
      <c r="R102" s="177">
        <v>5</v>
      </c>
      <c r="S102" s="177">
        <v>65</v>
      </c>
      <c r="T102" s="177">
        <v>5</v>
      </c>
      <c r="U102" s="177">
        <v>6</v>
      </c>
      <c r="V102" s="177">
        <v>3</v>
      </c>
      <c r="W102" s="177">
        <v>17</v>
      </c>
      <c r="X102" s="177">
        <v>15</v>
      </c>
      <c r="Y102" s="177">
        <v>0</v>
      </c>
      <c r="Z102" s="177">
        <v>27</v>
      </c>
      <c r="AA102" s="177">
        <f t="shared" si="1"/>
        <v>429</v>
      </c>
    </row>
    <row r="103" spans="1:27" x14ac:dyDescent="0.25">
      <c r="A103" s="180">
        <v>102</v>
      </c>
      <c r="B103" s="181">
        <v>14</v>
      </c>
      <c r="C103" s="182">
        <v>66</v>
      </c>
      <c r="D103" s="183" t="s">
        <v>1526</v>
      </c>
      <c r="E103" s="183" t="s">
        <v>1526</v>
      </c>
      <c r="F103" s="186">
        <v>499</v>
      </c>
      <c r="G103" s="181" t="s">
        <v>73</v>
      </c>
      <c r="H103" s="187" t="s">
        <v>20</v>
      </c>
      <c r="I103" s="177">
        <v>662</v>
      </c>
      <c r="J103" s="177">
        <v>79</v>
      </c>
      <c r="K103" s="177">
        <v>149</v>
      </c>
      <c r="L103" s="177">
        <v>26</v>
      </c>
      <c r="M103" s="177">
        <v>7</v>
      </c>
      <c r="N103" s="177">
        <v>30</v>
      </c>
      <c r="O103" s="177">
        <v>4</v>
      </c>
      <c r="P103" s="177">
        <v>5</v>
      </c>
      <c r="Q103" s="177">
        <v>8</v>
      </c>
      <c r="R103" s="177">
        <v>8</v>
      </c>
      <c r="S103" s="177">
        <v>65</v>
      </c>
      <c r="T103" s="177">
        <v>9</v>
      </c>
      <c r="U103" s="177">
        <v>5</v>
      </c>
      <c r="V103" s="177">
        <v>4</v>
      </c>
      <c r="W103" s="177">
        <v>17</v>
      </c>
      <c r="X103" s="177">
        <v>11</v>
      </c>
      <c r="Y103" s="177">
        <v>2</v>
      </c>
      <c r="Z103" s="177">
        <v>16</v>
      </c>
      <c r="AA103" s="177">
        <f t="shared" si="1"/>
        <v>445</v>
      </c>
    </row>
    <row r="104" spans="1:27" x14ac:dyDescent="0.25">
      <c r="A104" s="180">
        <v>103</v>
      </c>
      <c r="B104" s="181">
        <v>14</v>
      </c>
      <c r="C104" s="182">
        <v>66</v>
      </c>
      <c r="D104" s="183" t="s">
        <v>1526</v>
      </c>
      <c r="E104" s="183" t="s">
        <v>1526</v>
      </c>
      <c r="F104" s="186">
        <v>500</v>
      </c>
      <c r="G104" s="181" t="s">
        <v>73</v>
      </c>
      <c r="H104" s="187" t="s">
        <v>19</v>
      </c>
      <c r="I104" s="177">
        <v>742</v>
      </c>
      <c r="J104" s="177">
        <v>50</v>
      </c>
      <c r="K104" s="177">
        <v>77</v>
      </c>
      <c r="L104" s="177">
        <v>31</v>
      </c>
      <c r="M104" s="177">
        <v>15</v>
      </c>
      <c r="N104" s="177">
        <v>24</v>
      </c>
      <c r="O104" s="177">
        <v>4</v>
      </c>
      <c r="P104" s="177">
        <v>11</v>
      </c>
      <c r="Q104" s="177">
        <v>23</v>
      </c>
      <c r="R104" s="177">
        <v>4</v>
      </c>
      <c r="S104" s="177">
        <v>114</v>
      </c>
      <c r="T104" s="177">
        <v>10</v>
      </c>
      <c r="U104" s="177">
        <v>1</v>
      </c>
      <c r="V104" s="177">
        <v>6</v>
      </c>
      <c r="W104" s="177">
        <v>10</v>
      </c>
      <c r="X104" s="177">
        <v>3</v>
      </c>
      <c r="Y104" s="177">
        <v>0</v>
      </c>
      <c r="Z104" s="177">
        <v>11</v>
      </c>
      <c r="AA104" s="177">
        <f t="shared" si="1"/>
        <v>394</v>
      </c>
    </row>
    <row r="105" spans="1:27" x14ac:dyDescent="0.25">
      <c r="A105" s="180">
        <v>104</v>
      </c>
      <c r="B105" s="181">
        <v>14</v>
      </c>
      <c r="C105" s="182">
        <v>66</v>
      </c>
      <c r="D105" s="183" t="s">
        <v>1526</v>
      </c>
      <c r="E105" s="183" t="s">
        <v>1526</v>
      </c>
      <c r="F105" s="186">
        <v>500</v>
      </c>
      <c r="G105" s="181" t="s">
        <v>73</v>
      </c>
      <c r="H105" s="187" t="s">
        <v>20</v>
      </c>
      <c r="I105" s="177">
        <v>742</v>
      </c>
      <c r="J105" s="177">
        <v>51</v>
      </c>
      <c r="K105" s="177">
        <v>72</v>
      </c>
      <c r="L105" s="177">
        <v>23</v>
      </c>
      <c r="M105" s="177">
        <v>11</v>
      </c>
      <c r="N105" s="177">
        <v>23</v>
      </c>
      <c r="O105" s="177">
        <v>2</v>
      </c>
      <c r="P105" s="177">
        <v>8</v>
      </c>
      <c r="Q105" s="177">
        <v>10</v>
      </c>
      <c r="R105" s="177">
        <v>5</v>
      </c>
      <c r="S105" s="177">
        <v>79</v>
      </c>
      <c r="T105" s="177">
        <v>9</v>
      </c>
      <c r="U105" s="177">
        <v>6</v>
      </c>
      <c r="V105" s="177">
        <v>5</v>
      </c>
      <c r="W105" s="177">
        <v>15</v>
      </c>
      <c r="X105" s="177">
        <v>14</v>
      </c>
      <c r="Y105" s="177">
        <v>0</v>
      </c>
      <c r="Z105" s="177">
        <v>11</v>
      </c>
      <c r="AA105" s="177">
        <f t="shared" si="1"/>
        <v>344</v>
      </c>
    </row>
    <row r="106" spans="1:27" x14ac:dyDescent="0.25">
      <c r="A106" s="180">
        <v>105</v>
      </c>
      <c r="B106" s="181">
        <v>14</v>
      </c>
      <c r="C106" s="182">
        <v>66</v>
      </c>
      <c r="D106" s="183" t="s">
        <v>1526</v>
      </c>
      <c r="E106" s="183" t="s">
        <v>1526</v>
      </c>
      <c r="F106" s="186">
        <v>500</v>
      </c>
      <c r="G106" s="181" t="s">
        <v>73</v>
      </c>
      <c r="H106" s="187" t="s">
        <v>22</v>
      </c>
      <c r="I106" s="177">
        <v>741</v>
      </c>
      <c r="J106" s="177">
        <v>49</v>
      </c>
      <c r="K106" s="177">
        <v>84</v>
      </c>
      <c r="L106" s="177">
        <v>37</v>
      </c>
      <c r="M106" s="177">
        <v>15</v>
      </c>
      <c r="N106" s="177">
        <v>30</v>
      </c>
      <c r="O106" s="177">
        <v>1</v>
      </c>
      <c r="P106" s="177">
        <v>7</v>
      </c>
      <c r="Q106" s="177">
        <v>11</v>
      </c>
      <c r="R106" s="177">
        <v>2</v>
      </c>
      <c r="S106" s="177">
        <v>81</v>
      </c>
      <c r="T106" s="177">
        <v>9</v>
      </c>
      <c r="U106" s="177">
        <v>3</v>
      </c>
      <c r="V106" s="177">
        <v>3</v>
      </c>
      <c r="W106" s="177">
        <v>8</v>
      </c>
      <c r="X106" s="177">
        <v>9</v>
      </c>
      <c r="Y106" s="177">
        <v>0</v>
      </c>
      <c r="Z106" s="177">
        <v>9</v>
      </c>
      <c r="AA106" s="177">
        <f t="shared" si="1"/>
        <v>358</v>
      </c>
    </row>
    <row r="107" spans="1:27" x14ac:dyDescent="0.25">
      <c r="A107" s="180">
        <v>106</v>
      </c>
      <c r="B107" s="181">
        <v>14</v>
      </c>
      <c r="C107" s="182">
        <v>66</v>
      </c>
      <c r="D107" s="183" t="s">
        <v>1526</v>
      </c>
      <c r="E107" s="183" t="s">
        <v>1526</v>
      </c>
      <c r="F107" s="186">
        <v>500</v>
      </c>
      <c r="G107" s="181" t="s">
        <v>73</v>
      </c>
      <c r="H107" s="187" t="s">
        <v>24</v>
      </c>
      <c r="I107" s="177">
        <v>741</v>
      </c>
      <c r="J107" s="177">
        <v>42</v>
      </c>
      <c r="K107" s="177">
        <v>105</v>
      </c>
      <c r="L107" s="177">
        <v>29</v>
      </c>
      <c r="M107" s="177">
        <v>13</v>
      </c>
      <c r="N107" s="177">
        <v>28</v>
      </c>
      <c r="O107" s="177">
        <v>1</v>
      </c>
      <c r="P107" s="177">
        <v>12</v>
      </c>
      <c r="Q107" s="177">
        <v>9</v>
      </c>
      <c r="R107" s="177">
        <v>3</v>
      </c>
      <c r="S107" s="177">
        <v>85</v>
      </c>
      <c r="T107" s="177">
        <v>4</v>
      </c>
      <c r="U107" s="177">
        <v>5</v>
      </c>
      <c r="V107" s="177">
        <v>3</v>
      </c>
      <c r="W107" s="177">
        <v>10</v>
      </c>
      <c r="X107" s="177">
        <v>13</v>
      </c>
      <c r="Y107" s="177">
        <v>1</v>
      </c>
      <c r="Z107" s="177">
        <v>9</v>
      </c>
      <c r="AA107" s="177">
        <f t="shared" si="1"/>
        <v>372</v>
      </c>
    </row>
    <row r="108" spans="1:27" x14ac:dyDescent="0.25">
      <c r="A108" s="180">
        <v>107</v>
      </c>
      <c r="B108" s="181">
        <v>14</v>
      </c>
      <c r="C108" s="182">
        <v>66</v>
      </c>
      <c r="D108" s="183" t="s">
        <v>1526</v>
      </c>
      <c r="E108" s="183" t="s">
        <v>1526</v>
      </c>
      <c r="F108" s="186">
        <v>500</v>
      </c>
      <c r="G108" s="181" t="s">
        <v>73</v>
      </c>
      <c r="H108" s="187" t="s">
        <v>25</v>
      </c>
      <c r="I108" s="177">
        <v>741</v>
      </c>
      <c r="J108" s="177">
        <v>63</v>
      </c>
      <c r="K108" s="177">
        <v>84</v>
      </c>
      <c r="L108" s="177">
        <v>26</v>
      </c>
      <c r="M108" s="177">
        <v>10</v>
      </c>
      <c r="N108" s="177">
        <v>31</v>
      </c>
      <c r="O108" s="177">
        <v>4</v>
      </c>
      <c r="P108" s="177">
        <v>4</v>
      </c>
      <c r="Q108" s="177">
        <v>13</v>
      </c>
      <c r="R108" s="177">
        <v>5</v>
      </c>
      <c r="S108" s="177">
        <v>103</v>
      </c>
      <c r="T108" s="177">
        <v>2</v>
      </c>
      <c r="U108" s="177">
        <v>6</v>
      </c>
      <c r="V108" s="177">
        <v>1</v>
      </c>
      <c r="W108" s="177">
        <v>12</v>
      </c>
      <c r="X108" s="177">
        <v>12</v>
      </c>
      <c r="Y108" s="177">
        <v>0</v>
      </c>
      <c r="Z108" s="177">
        <v>9</v>
      </c>
      <c r="AA108" s="177">
        <f t="shared" si="1"/>
        <v>385</v>
      </c>
    </row>
    <row r="109" spans="1:27" x14ac:dyDescent="0.25">
      <c r="A109" s="180">
        <v>108</v>
      </c>
      <c r="B109" s="181">
        <v>14</v>
      </c>
      <c r="C109" s="182">
        <v>66</v>
      </c>
      <c r="D109" s="183" t="s">
        <v>1526</v>
      </c>
      <c r="E109" s="183" t="s">
        <v>1526</v>
      </c>
      <c r="F109" s="186">
        <v>501</v>
      </c>
      <c r="G109" s="181" t="s">
        <v>73</v>
      </c>
      <c r="H109" s="187" t="s">
        <v>19</v>
      </c>
      <c r="I109" s="177">
        <v>570</v>
      </c>
      <c r="J109" s="177">
        <v>44</v>
      </c>
      <c r="K109" s="177">
        <v>66</v>
      </c>
      <c r="L109" s="177">
        <v>13</v>
      </c>
      <c r="M109" s="177">
        <v>9</v>
      </c>
      <c r="N109" s="177">
        <v>21</v>
      </c>
      <c r="O109" s="177">
        <v>3</v>
      </c>
      <c r="P109" s="177">
        <v>7</v>
      </c>
      <c r="Q109" s="177">
        <v>6</v>
      </c>
      <c r="R109" s="177">
        <v>3</v>
      </c>
      <c r="S109" s="177">
        <v>60</v>
      </c>
      <c r="T109" s="177">
        <v>3</v>
      </c>
      <c r="U109" s="177">
        <v>3</v>
      </c>
      <c r="V109" s="177">
        <v>2</v>
      </c>
      <c r="W109" s="177">
        <v>0</v>
      </c>
      <c r="X109" s="177">
        <v>7</v>
      </c>
      <c r="Y109" s="177">
        <v>0</v>
      </c>
      <c r="Z109" s="177">
        <v>8</v>
      </c>
      <c r="AA109" s="177">
        <f t="shared" si="1"/>
        <v>255</v>
      </c>
    </row>
    <row r="110" spans="1:27" x14ac:dyDescent="0.25">
      <c r="A110" s="180">
        <v>109</v>
      </c>
      <c r="B110" s="181">
        <v>14</v>
      </c>
      <c r="C110" s="182">
        <v>66</v>
      </c>
      <c r="D110" s="183" t="s">
        <v>1526</v>
      </c>
      <c r="E110" s="183" t="s">
        <v>1526</v>
      </c>
      <c r="F110" s="186">
        <v>501</v>
      </c>
      <c r="G110" s="181" t="s">
        <v>73</v>
      </c>
      <c r="H110" s="187" t="s">
        <v>20</v>
      </c>
      <c r="I110" s="177">
        <v>570</v>
      </c>
      <c r="J110" s="177">
        <v>32</v>
      </c>
      <c r="K110" s="177">
        <v>65</v>
      </c>
      <c r="L110" s="177">
        <v>16</v>
      </c>
      <c r="M110" s="177">
        <v>6</v>
      </c>
      <c r="N110" s="177">
        <v>28</v>
      </c>
      <c r="O110" s="177">
        <v>6</v>
      </c>
      <c r="P110" s="177">
        <v>3</v>
      </c>
      <c r="Q110" s="177">
        <v>11</v>
      </c>
      <c r="R110" s="177">
        <v>4</v>
      </c>
      <c r="S110" s="177">
        <v>44</v>
      </c>
      <c r="T110" s="177">
        <v>3</v>
      </c>
      <c r="U110" s="177">
        <v>7</v>
      </c>
      <c r="V110" s="177">
        <v>4</v>
      </c>
      <c r="W110" s="177">
        <v>3</v>
      </c>
      <c r="X110" s="177">
        <v>10</v>
      </c>
      <c r="Y110" s="177">
        <v>0</v>
      </c>
      <c r="Z110" s="177">
        <v>11</v>
      </c>
      <c r="AA110" s="177">
        <f t="shared" si="1"/>
        <v>253</v>
      </c>
    </row>
    <row r="111" spans="1:27" x14ac:dyDescent="0.25">
      <c r="A111" s="180">
        <v>110</v>
      </c>
      <c r="B111" s="181">
        <v>14</v>
      </c>
      <c r="C111" s="182">
        <v>66</v>
      </c>
      <c r="D111" s="183" t="s">
        <v>1526</v>
      </c>
      <c r="E111" s="183" t="s">
        <v>1526</v>
      </c>
      <c r="F111" s="186">
        <v>501</v>
      </c>
      <c r="G111" s="181" t="s">
        <v>73</v>
      </c>
      <c r="H111" s="187" t="s">
        <v>22</v>
      </c>
      <c r="I111" s="177">
        <v>570</v>
      </c>
      <c r="J111" s="177">
        <v>43</v>
      </c>
      <c r="K111" s="177">
        <v>50</v>
      </c>
      <c r="L111" s="177">
        <v>16</v>
      </c>
      <c r="M111" s="177">
        <v>8</v>
      </c>
      <c r="N111" s="177">
        <v>21</v>
      </c>
      <c r="O111" s="177">
        <v>4</v>
      </c>
      <c r="P111" s="177">
        <v>4</v>
      </c>
      <c r="Q111" s="177">
        <v>9</v>
      </c>
      <c r="R111" s="177">
        <v>6</v>
      </c>
      <c r="S111" s="177">
        <v>74</v>
      </c>
      <c r="T111" s="177">
        <v>8</v>
      </c>
      <c r="U111" s="177">
        <v>4</v>
      </c>
      <c r="V111" s="177">
        <v>3</v>
      </c>
      <c r="W111" s="177">
        <v>6</v>
      </c>
      <c r="X111" s="177">
        <v>8</v>
      </c>
      <c r="Y111" s="177">
        <v>0</v>
      </c>
      <c r="Z111" s="177">
        <v>13</v>
      </c>
      <c r="AA111" s="177">
        <f t="shared" si="1"/>
        <v>277</v>
      </c>
    </row>
    <row r="112" spans="1:27" x14ac:dyDescent="0.25">
      <c r="A112" s="180">
        <v>111</v>
      </c>
      <c r="B112" s="181">
        <v>14</v>
      </c>
      <c r="C112" s="182">
        <v>66</v>
      </c>
      <c r="D112" s="183" t="s">
        <v>1526</v>
      </c>
      <c r="E112" s="183" t="s">
        <v>1526</v>
      </c>
      <c r="F112" s="186">
        <v>502</v>
      </c>
      <c r="G112" s="181" t="s">
        <v>73</v>
      </c>
      <c r="H112" s="187" t="s">
        <v>19</v>
      </c>
      <c r="I112" s="177">
        <v>596</v>
      </c>
      <c r="J112" s="177">
        <v>61</v>
      </c>
      <c r="K112" s="177">
        <v>59</v>
      </c>
      <c r="L112" s="177">
        <v>26</v>
      </c>
      <c r="M112" s="177">
        <v>5</v>
      </c>
      <c r="N112" s="177">
        <v>32</v>
      </c>
      <c r="O112" s="177">
        <v>6</v>
      </c>
      <c r="P112" s="177">
        <v>3</v>
      </c>
      <c r="Q112" s="177">
        <v>6</v>
      </c>
      <c r="R112" s="177">
        <v>2</v>
      </c>
      <c r="S112" s="177">
        <v>57</v>
      </c>
      <c r="T112" s="177">
        <v>8</v>
      </c>
      <c r="U112" s="177">
        <v>10</v>
      </c>
      <c r="V112" s="177">
        <v>1</v>
      </c>
      <c r="W112" s="177">
        <v>4</v>
      </c>
      <c r="X112" s="177">
        <v>7</v>
      </c>
      <c r="Y112" s="177">
        <v>0</v>
      </c>
      <c r="Z112" s="177">
        <v>14</v>
      </c>
      <c r="AA112" s="177">
        <f t="shared" si="1"/>
        <v>301</v>
      </c>
    </row>
    <row r="113" spans="1:27" x14ac:dyDescent="0.25">
      <c r="A113" s="180">
        <v>112</v>
      </c>
      <c r="B113" s="181">
        <v>14</v>
      </c>
      <c r="C113" s="182">
        <v>66</v>
      </c>
      <c r="D113" s="183" t="s">
        <v>1526</v>
      </c>
      <c r="E113" s="183" t="s">
        <v>1526</v>
      </c>
      <c r="F113" s="186">
        <v>502</v>
      </c>
      <c r="G113" s="181" t="s">
        <v>73</v>
      </c>
      <c r="H113" s="187" t="s">
        <v>20</v>
      </c>
      <c r="I113" s="177">
        <v>595</v>
      </c>
      <c r="J113" s="177">
        <v>53</v>
      </c>
      <c r="K113" s="177">
        <v>57</v>
      </c>
      <c r="L113" s="177">
        <v>24</v>
      </c>
      <c r="M113" s="177">
        <v>3</v>
      </c>
      <c r="N113" s="177">
        <v>32</v>
      </c>
      <c r="O113" s="177">
        <v>6</v>
      </c>
      <c r="P113" s="177">
        <v>1</v>
      </c>
      <c r="Q113" s="177">
        <v>7</v>
      </c>
      <c r="R113" s="177">
        <v>2</v>
      </c>
      <c r="S113" s="177">
        <v>60</v>
      </c>
      <c r="T113" s="177">
        <v>5</v>
      </c>
      <c r="U113" s="177">
        <v>7</v>
      </c>
      <c r="V113" s="177">
        <v>3</v>
      </c>
      <c r="W113" s="177">
        <v>4</v>
      </c>
      <c r="X113" s="177">
        <v>4</v>
      </c>
      <c r="Y113" s="177">
        <v>0</v>
      </c>
      <c r="Z113" s="177">
        <v>9</v>
      </c>
      <c r="AA113" s="177">
        <f t="shared" si="1"/>
        <v>277</v>
      </c>
    </row>
    <row r="114" spans="1:27" x14ac:dyDescent="0.25">
      <c r="A114" s="180">
        <v>113</v>
      </c>
      <c r="B114" s="181">
        <v>14</v>
      </c>
      <c r="C114" s="182">
        <v>66</v>
      </c>
      <c r="D114" s="183" t="s">
        <v>1526</v>
      </c>
      <c r="E114" s="183" t="s">
        <v>1526</v>
      </c>
      <c r="F114" s="186">
        <v>502</v>
      </c>
      <c r="G114" s="181" t="s">
        <v>73</v>
      </c>
      <c r="H114" s="187" t="s">
        <v>22</v>
      </c>
      <c r="I114" s="177">
        <v>595</v>
      </c>
      <c r="J114" s="177">
        <v>38</v>
      </c>
      <c r="K114" s="177">
        <v>51</v>
      </c>
      <c r="L114" s="177">
        <v>24</v>
      </c>
      <c r="M114" s="177">
        <v>3</v>
      </c>
      <c r="N114" s="177">
        <v>28</v>
      </c>
      <c r="O114" s="177">
        <v>7</v>
      </c>
      <c r="P114" s="177">
        <v>5</v>
      </c>
      <c r="Q114" s="177">
        <v>5</v>
      </c>
      <c r="R114" s="177">
        <v>3</v>
      </c>
      <c r="S114" s="177">
        <v>82</v>
      </c>
      <c r="T114" s="177">
        <v>3</v>
      </c>
      <c r="U114" s="177">
        <v>3</v>
      </c>
      <c r="V114" s="177">
        <v>4</v>
      </c>
      <c r="W114" s="177">
        <v>7</v>
      </c>
      <c r="X114" s="177">
        <v>6</v>
      </c>
      <c r="Y114" s="177">
        <v>0</v>
      </c>
      <c r="Z114" s="177">
        <v>6</v>
      </c>
      <c r="AA114" s="177">
        <f t="shared" si="1"/>
        <v>275</v>
      </c>
    </row>
    <row r="115" spans="1:27" x14ac:dyDescent="0.25">
      <c r="A115" s="180">
        <v>114</v>
      </c>
      <c r="B115" s="181">
        <v>14</v>
      </c>
      <c r="C115" s="182">
        <v>66</v>
      </c>
      <c r="D115" s="183" t="s">
        <v>1526</v>
      </c>
      <c r="E115" s="183" t="s">
        <v>1526</v>
      </c>
      <c r="F115" s="186">
        <v>502</v>
      </c>
      <c r="G115" s="181" t="s">
        <v>73</v>
      </c>
      <c r="H115" s="187" t="s">
        <v>24</v>
      </c>
      <c r="I115" s="177">
        <v>595</v>
      </c>
      <c r="J115" s="177">
        <v>30</v>
      </c>
      <c r="K115" s="177">
        <v>56</v>
      </c>
      <c r="L115" s="177">
        <v>31</v>
      </c>
      <c r="M115" s="177">
        <v>5</v>
      </c>
      <c r="N115" s="177">
        <v>35</v>
      </c>
      <c r="O115" s="177">
        <v>3</v>
      </c>
      <c r="P115" s="177">
        <v>4</v>
      </c>
      <c r="Q115" s="177">
        <v>7</v>
      </c>
      <c r="R115" s="177">
        <v>2</v>
      </c>
      <c r="S115" s="177">
        <v>82</v>
      </c>
      <c r="T115" s="177">
        <v>2</v>
      </c>
      <c r="U115" s="177">
        <v>5</v>
      </c>
      <c r="V115" s="177">
        <v>0</v>
      </c>
      <c r="W115" s="177">
        <v>17</v>
      </c>
      <c r="X115" s="177">
        <v>4</v>
      </c>
      <c r="Y115" s="177">
        <v>0</v>
      </c>
      <c r="Z115" s="177">
        <v>15</v>
      </c>
      <c r="AA115" s="177">
        <f t="shared" si="1"/>
        <v>298</v>
      </c>
    </row>
    <row r="116" spans="1:27" x14ac:dyDescent="0.25">
      <c r="A116" s="180">
        <v>115</v>
      </c>
      <c r="B116" s="181">
        <v>14</v>
      </c>
      <c r="C116" s="182">
        <v>66</v>
      </c>
      <c r="D116" s="183" t="s">
        <v>1526</v>
      </c>
      <c r="E116" s="183" t="s">
        <v>1526</v>
      </c>
      <c r="F116" s="186">
        <v>503</v>
      </c>
      <c r="G116" s="181" t="s">
        <v>73</v>
      </c>
      <c r="H116" s="187" t="s">
        <v>19</v>
      </c>
      <c r="I116" s="177">
        <v>506</v>
      </c>
      <c r="J116" s="177">
        <v>47</v>
      </c>
      <c r="K116" s="177">
        <v>43</v>
      </c>
      <c r="L116" s="177">
        <v>22</v>
      </c>
      <c r="M116" s="177">
        <v>6</v>
      </c>
      <c r="N116" s="177">
        <v>26</v>
      </c>
      <c r="O116" s="177">
        <v>1</v>
      </c>
      <c r="P116" s="177">
        <v>9</v>
      </c>
      <c r="Q116" s="177">
        <v>6</v>
      </c>
      <c r="R116" s="177">
        <v>3</v>
      </c>
      <c r="S116" s="177">
        <v>70</v>
      </c>
      <c r="T116" s="177">
        <v>7</v>
      </c>
      <c r="U116" s="177">
        <v>4</v>
      </c>
      <c r="V116" s="177">
        <v>0</v>
      </c>
      <c r="W116" s="177">
        <v>4</v>
      </c>
      <c r="X116" s="177">
        <v>12</v>
      </c>
      <c r="Y116" s="177">
        <v>1</v>
      </c>
      <c r="Z116" s="177">
        <v>12</v>
      </c>
      <c r="AA116" s="177">
        <f t="shared" si="1"/>
        <v>273</v>
      </c>
    </row>
    <row r="117" spans="1:27" x14ac:dyDescent="0.25">
      <c r="A117" s="180">
        <v>116</v>
      </c>
      <c r="B117" s="181">
        <v>14</v>
      </c>
      <c r="C117" s="182">
        <v>66</v>
      </c>
      <c r="D117" s="183" t="s">
        <v>1526</v>
      </c>
      <c r="E117" s="183" t="s">
        <v>1526</v>
      </c>
      <c r="F117" s="186">
        <v>503</v>
      </c>
      <c r="G117" s="181" t="s">
        <v>73</v>
      </c>
      <c r="H117" s="187" t="s">
        <v>20</v>
      </c>
      <c r="I117" s="177">
        <v>506</v>
      </c>
      <c r="J117" s="177">
        <v>28</v>
      </c>
      <c r="K117" s="177">
        <v>35</v>
      </c>
      <c r="L117" s="177">
        <v>12</v>
      </c>
      <c r="M117" s="177">
        <v>5</v>
      </c>
      <c r="N117" s="177">
        <v>25</v>
      </c>
      <c r="O117" s="177">
        <v>8</v>
      </c>
      <c r="P117" s="177">
        <v>3</v>
      </c>
      <c r="Q117" s="177">
        <v>7</v>
      </c>
      <c r="R117" s="177">
        <v>2</v>
      </c>
      <c r="S117" s="177">
        <v>89</v>
      </c>
      <c r="T117" s="177">
        <v>8</v>
      </c>
      <c r="U117" s="177">
        <v>1</v>
      </c>
      <c r="V117" s="177">
        <v>1</v>
      </c>
      <c r="W117" s="177">
        <v>5</v>
      </c>
      <c r="X117" s="177">
        <v>6</v>
      </c>
      <c r="Y117" s="177">
        <v>3</v>
      </c>
      <c r="Z117" s="177">
        <v>13</v>
      </c>
      <c r="AA117" s="177">
        <f t="shared" si="1"/>
        <v>251</v>
      </c>
    </row>
    <row r="118" spans="1:27" x14ac:dyDescent="0.25">
      <c r="A118" s="180">
        <v>117</v>
      </c>
      <c r="B118" s="181">
        <v>14</v>
      </c>
      <c r="C118" s="182">
        <v>66</v>
      </c>
      <c r="D118" s="183" t="s">
        <v>1526</v>
      </c>
      <c r="E118" s="183" t="s">
        <v>1526</v>
      </c>
      <c r="F118" s="186">
        <v>506</v>
      </c>
      <c r="G118" s="181" t="s">
        <v>73</v>
      </c>
      <c r="H118" s="187" t="s">
        <v>19</v>
      </c>
      <c r="I118" s="177">
        <v>526</v>
      </c>
      <c r="J118" s="177">
        <v>44</v>
      </c>
      <c r="K118" s="177">
        <v>56</v>
      </c>
      <c r="L118" s="177">
        <v>24</v>
      </c>
      <c r="M118" s="177">
        <v>3</v>
      </c>
      <c r="N118" s="177">
        <v>17</v>
      </c>
      <c r="O118" s="177">
        <v>2</v>
      </c>
      <c r="P118" s="177">
        <v>0</v>
      </c>
      <c r="Q118" s="177">
        <v>9</v>
      </c>
      <c r="R118" s="177">
        <v>2</v>
      </c>
      <c r="S118" s="177">
        <v>100</v>
      </c>
      <c r="T118" s="177">
        <v>7</v>
      </c>
      <c r="U118" s="177">
        <v>4</v>
      </c>
      <c r="V118" s="177">
        <v>1</v>
      </c>
      <c r="W118" s="177">
        <v>7</v>
      </c>
      <c r="X118" s="177">
        <v>10</v>
      </c>
      <c r="Y118" s="177">
        <v>0</v>
      </c>
      <c r="Z118" s="177">
        <v>7</v>
      </c>
      <c r="AA118" s="177">
        <f t="shared" si="1"/>
        <v>293</v>
      </c>
    </row>
    <row r="119" spans="1:27" x14ac:dyDescent="0.25">
      <c r="A119" s="180">
        <v>118</v>
      </c>
      <c r="B119" s="181">
        <v>14</v>
      </c>
      <c r="C119" s="182">
        <v>66</v>
      </c>
      <c r="D119" s="183" t="s">
        <v>1526</v>
      </c>
      <c r="E119" s="183" t="s">
        <v>1526</v>
      </c>
      <c r="F119" s="186">
        <v>506</v>
      </c>
      <c r="G119" s="181" t="s">
        <v>73</v>
      </c>
      <c r="H119" s="187" t="s">
        <v>20</v>
      </c>
      <c r="I119" s="177">
        <v>525</v>
      </c>
      <c r="J119" s="177">
        <v>40</v>
      </c>
      <c r="K119" s="177">
        <v>46</v>
      </c>
      <c r="L119" s="177">
        <v>19</v>
      </c>
      <c r="M119" s="177">
        <v>2</v>
      </c>
      <c r="N119" s="177">
        <v>31</v>
      </c>
      <c r="O119" s="177">
        <v>4</v>
      </c>
      <c r="P119" s="177">
        <v>7</v>
      </c>
      <c r="Q119" s="177">
        <v>9</v>
      </c>
      <c r="R119" s="177">
        <v>6</v>
      </c>
      <c r="S119" s="177">
        <v>80</v>
      </c>
      <c r="T119" s="177">
        <v>7</v>
      </c>
      <c r="U119" s="177">
        <v>4</v>
      </c>
      <c r="V119" s="177">
        <v>0</v>
      </c>
      <c r="W119" s="177">
        <v>5</v>
      </c>
      <c r="X119" s="177">
        <v>7</v>
      </c>
      <c r="Y119" s="177">
        <v>0</v>
      </c>
      <c r="Z119" s="177">
        <v>8</v>
      </c>
      <c r="AA119" s="177">
        <f t="shared" si="1"/>
        <v>275</v>
      </c>
    </row>
    <row r="120" spans="1:27" x14ac:dyDescent="0.25">
      <c r="A120" s="180">
        <v>119</v>
      </c>
      <c r="B120" s="181">
        <v>14</v>
      </c>
      <c r="C120" s="182">
        <v>66</v>
      </c>
      <c r="D120" s="183" t="s">
        <v>1526</v>
      </c>
      <c r="E120" s="183" t="s">
        <v>1526</v>
      </c>
      <c r="F120" s="186">
        <v>507</v>
      </c>
      <c r="G120" s="181" t="s">
        <v>73</v>
      </c>
      <c r="H120" s="187" t="s">
        <v>19</v>
      </c>
      <c r="I120" s="177">
        <v>536</v>
      </c>
      <c r="J120" s="177">
        <v>62</v>
      </c>
      <c r="K120" s="177">
        <v>69</v>
      </c>
      <c r="L120" s="177">
        <v>14</v>
      </c>
      <c r="M120" s="177">
        <v>5</v>
      </c>
      <c r="N120" s="177">
        <v>13</v>
      </c>
      <c r="O120" s="177">
        <v>5</v>
      </c>
      <c r="P120" s="177">
        <v>4</v>
      </c>
      <c r="Q120" s="177">
        <v>7</v>
      </c>
      <c r="R120" s="177">
        <v>4</v>
      </c>
      <c r="S120" s="177">
        <v>67</v>
      </c>
      <c r="T120" s="177">
        <v>8</v>
      </c>
      <c r="U120" s="177">
        <v>0</v>
      </c>
      <c r="V120" s="177">
        <v>0</v>
      </c>
      <c r="W120" s="177">
        <v>13</v>
      </c>
      <c r="X120" s="177">
        <v>7</v>
      </c>
      <c r="Y120" s="177">
        <v>0</v>
      </c>
      <c r="Z120" s="177">
        <v>11</v>
      </c>
      <c r="AA120" s="177">
        <f t="shared" si="1"/>
        <v>289</v>
      </c>
    </row>
    <row r="121" spans="1:27" x14ac:dyDescent="0.25">
      <c r="A121" s="180">
        <v>120</v>
      </c>
      <c r="B121" s="181">
        <v>14</v>
      </c>
      <c r="C121" s="182">
        <v>66</v>
      </c>
      <c r="D121" s="183" t="s">
        <v>1526</v>
      </c>
      <c r="E121" s="183" t="s">
        <v>1526</v>
      </c>
      <c r="F121" s="186">
        <v>507</v>
      </c>
      <c r="G121" s="181" t="s">
        <v>73</v>
      </c>
      <c r="H121" s="187" t="s">
        <v>20</v>
      </c>
      <c r="I121" s="177">
        <v>535</v>
      </c>
      <c r="J121" s="177">
        <v>59</v>
      </c>
      <c r="K121" s="177">
        <v>77</v>
      </c>
      <c r="L121" s="177">
        <v>15</v>
      </c>
      <c r="M121" s="177">
        <v>6</v>
      </c>
      <c r="N121" s="177">
        <v>10</v>
      </c>
      <c r="O121" s="177">
        <v>5</v>
      </c>
      <c r="P121" s="177">
        <v>5</v>
      </c>
      <c r="Q121" s="177">
        <v>6</v>
      </c>
      <c r="R121" s="177">
        <v>3</v>
      </c>
      <c r="S121" s="177">
        <v>61</v>
      </c>
      <c r="T121" s="177">
        <v>3</v>
      </c>
      <c r="U121" s="177">
        <v>0</v>
      </c>
      <c r="V121" s="177">
        <v>0</v>
      </c>
      <c r="W121" s="177">
        <v>9</v>
      </c>
      <c r="X121" s="177">
        <v>9</v>
      </c>
      <c r="Y121" s="177">
        <v>1</v>
      </c>
      <c r="Z121" s="177">
        <v>12</v>
      </c>
      <c r="AA121" s="177">
        <f t="shared" si="1"/>
        <v>281</v>
      </c>
    </row>
    <row r="122" spans="1:27" x14ac:dyDescent="0.25">
      <c r="A122" s="180">
        <v>121</v>
      </c>
      <c r="B122" s="181">
        <v>14</v>
      </c>
      <c r="C122" s="182">
        <v>66</v>
      </c>
      <c r="D122" s="183" t="s">
        <v>1526</v>
      </c>
      <c r="E122" s="183" t="s">
        <v>1526</v>
      </c>
      <c r="F122" s="186">
        <v>507</v>
      </c>
      <c r="G122" s="181" t="s">
        <v>73</v>
      </c>
      <c r="H122" s="187" t="s">
        <v>22</v>
      </c>
      <c r="I122" s="177">
        <v>535</v>
      </c>
      <c r="J122" s="177">
        <v>48</v>
      </c>
      <c r="K122" s="177">
        <v>72</v>
      </c>
      <c r="L122" s="177">
        <v>23</v>
      </c>
      <c r="M122" s="177">
        <v>6</v>
      </c>
      <c r="N122" s="177">
        <v>23</v>
      </c>
      <c r="O122" s="177">
        <v>4</v>
      </c>
      <c r="P122" s="177">
        <v>5</v>
      </c>
      <c r="Q122" s="177">
        <v>5</v>
      </c>
      <c r="R122" s="177">
        <v>8</v>
      </c>
      <c r="S122" s="177">
        <v>77</v>
      </c>
      <c r="T122" s="177">
        <v>3</v>
      </c>
      <c r="U122" s="177">
        <v>0</v>
      </c>
      <c r="V122" s="177">
        <v>1</v>
      </c>
      <c r="W122" s="177">
        <v>11</v>
      </c>
      <c r="X122" s="177">
        <v>14</v>
      </c>
      <c r="Y122" s="177">
        <v>0</v>
      </c>
      <c r="Z122" s="177">
        <v>14</v>
      </c>
      <c r="AA122" s="177">
        <f t="shared" si="1"/>
        <v>314</v>
      </c>
    </row>
    <row r="123" spans="1:27" x14ac:dyDescent="0.25">
      <c r="A123" s="180">
        <v>122</v>
      </c>
      <c r="B123" s="181">
        <v>14</v>
      </c>
      <c r="C123" s="182">
        <v>66</v>
      </c>
      <c r="D123" s="183" t="s">
        <v>1526</v>
      </c>
      <c r="E123" s="183" t="s">
        <v>1526</v>
      </c>
      <c r="F123" s="186">
        <v>508</v>
      </c>
      <c r="G123" s="181" t="s">
        <v>73</v>
      </c>
      <c r="H123" s="187" t="s">
        <v>19</v>
      </c>
      <c r="I123" s="177">
        <v>579</v>
      </c>
      <c r="J123" s="177">
        <v>73</v>
      </c>
      <c r="K123" s="177">
        <v>75</v>
      </c>
      <c r="L123" s="177">
        <v>19</v>
      </c>
      <c r="M123" s="177">
        <v>2</v>
      </c>
      <c r="N123" s="177">
        <v>16</v>
      </c>
      <c r="O123" s="177">
        <v>5</v>
      </c>
      <c r="P123" s="177">
        <v>19</v>
      </c>
      <c r="Q123" s="177">
        <v>11</v>
      </c>
      <c r="R123" s="177">
        <v>3</v>
      </c>
      <c r="S123" s="177">
        <v>71</v>
      </c>
      <c r="T123" s="177">
        <v>11</v>
      </c>
      <c r="U123" s="177">
        <v>2</v>
      </c>
      <c r="V123" s="177">
        <v>3</v>
      </c>
      <c r="W123" s="177">
        <v>13</v>
      </c>
      <c r="X123" s="177">
        <v>14</v>
      </c>
      <c r="Y123" s="177">
        <v>3</v>
      </c>
      <c r="Z123" s="177">
        <v>15</v>
      </c>
      <c r="AA123" s="177">
        <f t="shared" si="1"/>
        <v>355</v>
      </c>
    </row>
    <row r="124" spans="1:27" x14ac:dyDescent="0.25">
      <c r="A124" s="180">
        <v>123</v>
      </c>
      <c r="B124" s="181">
        <v>14</v>
      </c>
      <c r="C124" s="182">
        <v>66</v>
      </c>
      <c r="D124" s="183" t="s">
        <v>1526</v>
      </c>
      <c r="E124" s="183" t="s">
        <v>1526</v>
      </c>
      <c r="F124" s="186">
        <v>508</v>
      </c>
      <c r="G124" s="181" t="s">
        <v>73</v>
      </c>
      <c r="H124" s="187" t="s">
        <v>20</v>
      </c>
      <c r="I124" s="177">
        <v>579</v>
      </c>
      <c r="J124" s="177">
        <v>70</v>
      </c>
      <c r="K124" s="177">
        <v>66</v>
      </c>
      <c r="L124" s="177">
        <v>23</v>
      </c>
      <c r="M124" s="177">
        <v>3</v>
      </c>
      <c r="N124" s="177">
        <v>26</v>
      </c>
      <c r="O124" s="177">
        <v>4</v>
      </c>
      <c r="P124" s="177">
        <v>13</v>
      </c>
      <c r="Q124" s="177">
        <v>5</v>
      </c>
      <c r="R124" s="177">
        <v>3</v>
      </c>
      <c r="S124" s="177">
        <v>59</v>
      </c>
      <c r="T124" s="177">
        <v>7</v>
      </c>
      <c r="U124" s="177">
        <v>3</v>
      </c>
      <c r="V124" s="177">
        <v>3</v>
      </c>
      <c r="W124" s="177">
        <v>23</v>
      </c>
      <c r="X124" s="177">
        <v>16</v>
      </c>
      <c r="Y124" s="177">
        <v>0</v>
      </c>
      <c r="Z124" s="177">
        <v>9</v>
      </c>
      <c r="AA124" s="177">
        <f t="shared" si="1"/>
        <v>333</v>
      </c>
    </row>
    <row r="125" spans="1:27" x14ac:dyDescent="0.25">
      <c r="A125" s="180">
        <v>124</v>
      </c>
      <c r="B125" s="181">
        <v>14</v>
      </c>
      <c r="C125" s="182">
        <v>66</v>
      </c>
      <c r="D125" s="183" t="s">
        <v>1526</v>
      </c>
      <c r="E125" s="183" t="s">
        <v>1526</v>
      </c>
      <c r="F125" s="186">
        <v>509</v>
      </c>
      <c r="G125" s="181" t="s">
        <v>73</v>
      </c>
      <c r="H125" s="187" t="s">
        <v>19</v>
      </c>
      <c r="I125" s="177">
        <v>681</v>
      </c>
      <c r="J125" s="177">
        <v>82</v>
      </c>
      <c r="K125" s="177">
        <v>80</v>
      </c>
      <c r="L125" s="177">
        <v>22</v>
      </c>
      <c r="M125" s="177">
        <v>13</v>
      </c>
      <c r="N125" s="177">
        <v>36</v>
      </c>
      <c r="O125" s="177">
        <v>6</v>
      </c>
      <c r="P125" s="177">
        <v>7</v>
      </c>
      <c r="Q125" s="177">
        <v>3</v>
      </c>
      <c r="R125" s="177">
        <v>6</v>
      </c>
      <c r="S125" s="177">
        <v>94</v>
      </c>
      <c r="T125" s="177">
        <v>4</v>
      </c>
      <c r="U125" s="177">
        <v>4</v>
      </c>
      <c r="V125" s="177">
        <v>2</v>
      </c>
      <c r="W125" s="177">
        <v>15</v>
      </c>
      <c r="X125" s="177">
        <v>17</v>
      </c>
      <c r="Y125" s="177">
        <v>0</v>
      </c>
      <c r="Z125" s="177">
        <v>23</v>
      </c>
      <c r="AA125" s="177">
        <f t="shared" si="1"/>
        <v>414</v>
      </c>
    </row>
    <row r="126" spans="1:27" x14ac:dyDescent="0.25">
      <c r="A126" s="180">
        <v>125</v>
      </c>
      <c r="B126" s="181">
        <v>14</v>
      </c>
      <c r="C126" s="182">
        <v>66</v>
      </c>
      <c r="D126" s="183" t="s">
        <v>1526</v>
      </c>
      <c r="E126" s="183" t="s">
        <v>1526</v>
      </c>
      <c r="F126" s="186">
        <v>509</v>
      </c>
      <c r="G126" s="181" t="s">
        <v>73</v>
      </c>
      <c r="H126" s="187" t="s">
        <v>20</v>
      </c>
      <c r="I126" s="177">
        <v>681</v>
      </c>
      <c r="J126" s="177">
        <v>89</v>
      </c>
      <c r="K126" s="177">
        <v>86</v>
      </c>
      <c r="L126" s="177">
        <v>27</v>
      </c>
      <c r="M126" s="177">
        <v>5</v>
      </c>
      <c r="N126" s="177">
        <v>21</v>
      </c>
      <c r="O126" s="177">
        <v>1</v>
      </c>
      <c r="P126" s="177">
        <v>6</v>
      </c>
      <c r="Q126" s="177">
        <v>16</v>
      </c>
      <c r="R126" s="177">
        <v>4</v>
      </c>
      <c r="S126" s="177">
        <v>84</v>
      </c>
      <c r="T126" s="177">
        <v>11</v>
      </c>
      <c r="U126" s="177">
        <v>10</v>
      </c>
      <c r="V126" s="177">
        <v>7</v>
      </c>
      <c r="W126" s="177">
        <v>12</v>
      </c>
      <c r="X126" s="177">
        <v>14</v>
      </c>
      <c r="Y126" s="177">
        <v>2</v>
      </c>
      <c r="Z126" s="177">
        <v>17</v>
      </c>
      <c r="AA126" s="177">
        <f t="shared" si="1"/>
        <v>412</v>
      </c>
    </row>
    <row r="127" spans="1:27" x14ac:dyDescent="0.25">
      <c r="A127" s="180">
        <v>126</v>
      </c>
      <c r="B127" s="181">
        <v>14</v>
      </c>
      <c r="C127" s="182">
        <v>66</v>
      </c>
      <c r="D127" s="183" t="s">
        <v>1526</v>
      </c>
      <c r="E127" s="183" t="s">
        <v>1526</v>
      </c>
      <c r="F127" s="186">
        <v>509</v>
      </c>
      <c r="G127" s="181" t="s">
        <v>73</v>
      </c>
      <c r="H127" s="187" t="s">
        <v>27</v>
      </c>
      <c r="I127" s="177"/>
      <c r="J127" s="177">
        <v>9</v>
      </c>
      <c r="K127" s="177">
        <v>13</v>
      </c>
      <c r="L127" s="177">
        <v>9</v>
      </c>
      <c r="M127" s="177">
        <v>3</v>
      </c>
      <c r="N127" s="177">
        <v>7</v>
      </c>
      <c r="O127" s="177">
        <v>0</v>
      </c>
      <c r="P127" s="177">
        <v>2</v>
      </c>
      <c r="Q127" s="177">
        <v>3</v>
      </c>
      <c r="R127" s="177">
        <v>2</v>
      </c>
      <c r="S127" s="177">
        <v>32</v>
      </c>
      <c r="T127" s="177">
        <v>1</v>
      </c>
      <c r="U127" s="177">
        <v>1</v>
      </c>
      <c r="V127" s="177">
        <v>0</v>
      </c>
      <c r="W127" s="177">
        <v>7</v>
      </c>
      <c r="X127" s="177">
        <v>1</v>
      </c>
      <c r="Y127" s="177">
        <v>0</v>
      </c>
      <c r="Z127" s="177">
        <v>4</v>
      </c>
      <c r="AA127" s="177">
        <f t="shared" si="1"/>
        <v>94</v>
      </c>
    </row>
    <row r="128" spans="1:27" x14ac:dyDescent="0.25">
      <c r="A128" s="180">
        <v>127</v>
      </c>
      <c r="B128" s="181">
        <v>14</v>
      </c>
      <c r="C128" s="182">
        <v>66</v>
      </c>
      <c r="D128" s="183" t="s">
        <v>1526</v>
      </c>
      <c r="E128" s="183" t="s">
        <v>1526</v>
      </c>
      <c r="F128" s="186">
        <v>510</v>
      </c>
      <c r="G128" s="181" t="s">
        <v>73</v>
      </c>
      <c r="H128" s="187" t="s">
        <v>19</v>
      </c>
      <c r="I128" s="177">
        <v>667</v>
      </c>
      <c r="J128" s="177">
        <v>72</v>
      </c>
      <c r="K128" s="177">
        <v>93</v>
      </c>
      <c r="L128" s="177">
        <v>18</v>
      </c>
      <c r="M128" s="177">
        <v>13</v>
      </c>
      <c r="N128" s="177">
        <v>18</v>
      </c>
      <c r="O128" s="177">
        <v>9</v>
      </c>
      <c r="P128" s="177">
        <v>5</v>
      </c>
      <c r="Q128" s="177">
        <v>15</v>
      </c>
      <c r="R128" s="177">
        <v>3</v>
      </c>
      <c r="S128" s="177">
        <v>83</v>
      </c>
      <c r="T128" s="177">
        <v>7</v>
      </c>
      <c r="U128" s="177">
        <v>5</v>
      </c>
      <c r="V128" s="177">
        <v>4</v>
      </c>
      <c r="W128" s="177">
        <v>25</v>
      </c>
      <c r="X128" s="177">
        <v>21</v>
      </c>
      <c r="Y128" s="177">
        <v>2</v>
      </c>
      <c r="Z128" s="177">
        <v>7</v>
      </c>
      <c r="AA128" s="177">
        <f t="shared" si="1"/>
        <v>400</v>
      </c>
    </row>
    <row r="129" spans="1:27" x14ac:dyDescent="0.25">
      <c r="A129" s="180">
        <v>128</v>
      </c>
      <c r="B129" s="181">
        <v>14</v>
      </c>
      <c r="C129" s="182">
        <v>66</v>
      </c>
      <c r="D129" s="183" t="s">
        <v>1526</v>
      </c>
      <c r="E129" s="183" t="s">
        <v>1526</v>
      </c>
      <c r="F129" s="186">
        <v>510</v>
      </c>
      <c r="G129" s="181" t="s">
        <v>73</v>
      </c>
      <c r="H129" s="187" t="s">
        <v>20</v>
      </c>
      <c r="I129" s="177">
        <v>667</v>
      </c>
      <c r="J129" s="177">
        <v>63</v>
      </c>
      <c r="K129" s="177">
        <v>111</v>
      </c>
      <c r="L129" s="177">
        <v>20</v>
      </c>
      <c r="M129" s="177">
        <v>6</v>
      </c>
      <c r="N129" s="177">
        <v>29</v>
      </c>
      <c r="O129" s="177">
        <v>5</v>
      </c>
      <c r="P129" s="177">
        <v>11</v>
      </c>
      <c r="Q129" s="177">
        <v>13</v>
      </c>
      <c r="R129" s="177">
        <v>1</v>
      </c>
      <c r="S129" s="177">
        <v>113</v>
      </c>
      <c r="T129" s="177">
        <v>5</v>
      </c>
      <c r="U129" s="177">
        <v>4</v>
      </c>
      <c r="V129" s="177">
        <v>1</v>
      </c>
      <c r="W129" s="177">
        <v>20</v>
      </c>
      <c r="X129" s="177">
        <v>12</v>
      </c>
      <c r="Y129" s="177">
        <v>0</v>
      </c>
      <c r="Z129" s="177">
        <v>26</v>
      </c>
      <c r="AA129" s="177">
        <f t="shared" si="1"/>
        <v>440</v>
      </c>
    </row>
    <row r="130" spans="1:27" x14ac:dyDescent="0.25">
      <c r="A130" s="180">
        <v>129</v>
      </c>
      <c r="B130" s="181">
        <v>14</v>
      </c>
      <c r="C130" s="182">
        <v>66</v>
      </c>
      <c r="D130" s="183" t="s">
        <v>1526</v>
      </c>
      <c r="E130" s="183" t="s">
        <v>1526</v>
      </c>
      <c r="F130" s="186">
        <v>511</v>
      </c>
      <c r="G130" s="181" t="s">
        <v>73</v>
      </c>
      <c r="H130" s="187" t="s">
        <v>19</v>
      </c>
      <c r="I130" s="177">
        <v>518</v>
      </c>
      <c r="J130" s="177">
        <v>56</v>
      </c>
      <c r="K130" s="177">
        <v>77</v>
      </c>
      <c r="L130" s="177">
        <v>19</v>
      </c>
      <c r="M130" s="177">
        <v>6</v>
      </c>
      <c r="N130" s="177">
        <v>18</v>
      </c>
      <c r="O130" s="177">
        <v>3</v>
      </c>
      <c r="P130" s="177">
        <v>3</v>
      </c>
      <c r="Q130" s="177">
        <v>4</v>
      </c>
      <c r="R130" s="177">
        <v>3</v>
      </c>
      <c r="S130" s="177">
        <v>60</v>
      </c>
      <c r="T130" s="177">
        <v>14</v>
      </c>
      <c r="U130" s="177">
        <v>3</v>
      </c>
      <c r="V130" s="177">
        <v>3</v>
      </c>
      <c r="W130" s="177">
        <v>6</v>
      </c>
      <c r="X130" s="177">
        <v>16</v>
      </c>
      <c r="Y130" s="177">
        <v>2</v>
      </c>
      <c r="Z130" s="177">
        <v>11</v>
      </c>
      <c r="AA130" s="177">
        <f t="shared" ref="AA130:AA193" si="2">SUM(J130:Z130)</f>
        <v>304</v>
      </c>
    </row>
    <row r="131" spans="1:27" x14ac:dyDescent="0.25">
      <c r="A131" s="180">
        <v>130</v>
      </c>
      <c r="B131" s="181">
        <v>14</v>
      </c>
      <c r="C131" s="182">
        <v>66</v>
      </c>
      <c r="D131" s="183" t="s">
        <v>1526</v>
      </c>
      <c r="E131" s="183" t="s">
        <v>1526</v>
      </c>
      <c r="F131" s="186">
        <v>511</v>
      </c>
      <c r="G131" s="181" t="s">
        <v>73</v>
      </c>
      <c r="H131" s="187" t="s">
        <v>20</v>
      </c>
      <c r="I131" s="177">
        <v>518</v>
      </c>
      <c r="J131" s="177">
        <v>67</v>
      </c>
      <c r="K131" s="177">
        <v>83</v>
      </c>
      <c r="L131" s="177">
        <v>18</v>
      </c>
      <c r="M131" s="177">
        <v>4</v>
      </c>
      <c r="N131" s="177">
        <v>20</v>
      </c>
      <c r="O131" s="177">
        <v>1</v>
      </c>
      <c r="P131" s="177">
        <v>4</v>
      </c>
      <c r="Q131" s="177">
        <v>16</v>
      </c>
      <c r="R131" s="177">
        <v>2</v>
      </c>
      <c r="S131" s="177">
        <v>49</v>
      </c>
      <c r="T131" s="177">
        <v>6</v>
      </c>
      <c r="U131" s="177">
        <v>4</v>
      </c>
      <c r="V131" s="177">
        <v>2</v>
      </c>
      <c r="W131" s="177">
        <v>14</v>
      </c>
      <c r="X131" s="177">
        <v>11</v>
      </c>
      <c r="Y131" s="177">
        <v>0</v>
      </c>
      <c r="Z131" s="177">
        <v>15</v>
      </c>
      <c r="AA131" s="177">
        <f t="shared" si="2"/>
        <v>316</v>
      </c>
    </row>
    <row r="132" spans="1:27" x14ac:dyDescent="0.25">
      <c r="A132" s="180">
        <v>131</v>
      </c>
      <c r="B132" s="181">
        <v>14</v>
      </c>
      <c r="C132" s="182">
        <v>66</v>
      </c>
      <c r="D132" s="183" t="s">
        <v>1526</v>
      </c>
      <c r="E132" s="183" t="s">
        <v>1526</v>
      </c>
      <c r="F132" s="186">
        <v>511</v>
      </c>
      <c r="G132" s="181" t="s">
        <v>73</v>
      </c>
      <c r="H132" s="187" t="s">
        <v>22</v>
      </c>
      <c r="I132" s="177">
        <v>517</v>
      </c>
      <c r="J132" s="177">
        <v>62</v>
      </c>
      <c r="K132" s="177">
        <v>89</v>
      </c>
      <c r="L132" s="177">
        <v>15</v>
      </c>
      <c r="M132" s="177">
        <v>8</v>
      </c>
      <c r="N132" s="177">
        <v>23</v>
      </c>
      <c r="O132" s="177">
        <v>2</v>
      </c>
      <c r="P132" s="177">
        <v>3</v>
      </c>
      <c r="Q132" s="177">
        <v>14</v>
      </c>
      <c r="R132" s="177">
        <v>6</v>
      </c>
      <c r="S132" s="177">
        <v>62</v>
      </c>
      <c r="T132" s="177">
        <v>5</v>
      </c>
      <c r="U132" s="177">
        <v>3</v>
      </c>
      <c r="V132" s="177">
        <v>4</v>
      </c>
      <c r="W132" s="177">
        <v>15</v>
      </c>
      <c r="X132" s="177">
        <v>8</v>
      </c>
      <c r="Y132" s="177">
        <v>1</v>
      </c>
      <c r="Z132" s="177">
        <v>14</v>
      </c>
      <c r="AA132" s="177">
        <f t="shared" si="2"/>
        <v>334</v>
      </c>
    </row>
    <row r="133" spans="1:27" x14ac:dyDescent="0.25">
      <c r="A133" s="180">
        <v>132</v>
      </c>
      <c r="B133" s="181">
        <v>14</v>
      </c>
      <c r="C133" s="182">
        <v>66</v>
      </c>
      <c r="D133" s="183" t="s">
        <v>1526</v>
      </c>
      <c r="E133" s="183" t="s">
        <v>1526</v>
      </c>
      <c r="F133" s="186">
        <v>512</v>
      </c>
      <c r="G133" s="181" t="s">
        <v>73</v>
      </c>
      <c r="H133" s="187" t="s">
        <v>19</v>
      </c>
      <c r="I133" s="177">
        <v>610</v>
      </c>
      <c r="J133" s="177">
        <v>60</v>
      </c>
      <c r="K133" s="177">
        <v>81</v>
      </c>
      <c r="L133" s="177">
        <v>22</v>
      </c>
      <c r="M133" s="177">
        <v>8</v>
      </c>
      <c r="N133" s="177">
        <v>26</v>
      </c>
      <c r="O133" s="177">
        <v>3</v>
      </c>
      <c r="P133" s="177">
        <v>6</v>
      </c>
      <c r="Q133" s="177">
        <v>18</v>
      </c>
      <c r="R133" s="177">
        <v>2</v>
      </c>
      <c r="S133" s="177">
        <v>64</v>
      </c>
      <c r="T133" s="177">
        <v>9</v>
      </c>
      <c r="U133" s="177">
        <v>6</v>
      </c>
      <c r="V133" s="177">
        <v>3</v>
      </c>
      <c r="W133" s="177">
        <v>16</v>
      </c>
      <c r="X133" s="177">
        <v>14</v>
      </c>
      <c r="Y133" s="177">
        <v>0</v>
      </c>
      <c r="Z133" s="177">
        <v>15</v>
      </c>
      <c r="AA133" s="177">
        <f t="shared" si="2"/>
        <v>353</v>
      </c>
    </row>
    <row r="134" spans="1:27" x14ac:dyDescent="0.25">
      <c r="A134" s="180">
        <v>133</v>
      </c>
      <c r="B134" s="181">
        <v>14</v>
      </c>
      <c r="C134" s="182">
        <v>66</v>
      </c>
      <c r="D134" s="183" t="s">
        <v>1526</v>
      </c>
      <c r="E134" s="183" t="s">
        <v>1526</v>
      </c>
      <c r="F134" s="186">
        <v>512</v>
      </c>
      <c r="G134" s="181" t="s">
        <v>73</v>
      </c>
      <c r="H134" s="187" t="s">
        <v>20</v>
      </c>
      <c r="I134" s="177">
        <v>609</v>
      </c>
      <c r="J134" s="177">
        <v>52</v>
      </c>
      <c r="K134" s="177">
        <v>108</v>
      </c>
      <c r="L134" s="177">
        <v>19</v>
      </c>
      <c r="M134" s="177">
        <v>12</v>
      </c>
      <c r="N134" s="177">
        <v>31</v>
      </c>
      <c r="O134" s="177">
        <v>7</v>
      </c>
      <c r="P134" s="177">
        <v>4</v>
      </c>
      <c r="Q134" s="177">
        <v>13</v>
      </c>
      <c r="R134" s="177">
        <v>5</v>
      </c>
      <c r="S134" s="177">
        <v>81</v>
      </c>
      <c r="T134" s="177">
        <v>7</v>
      </c>
      <c r="U134" s="177">
        <v>0</v>
      </c>
      <c r="V134" s="177">
        <v>2</v>
      </c>
      <c r="W134" s="177">
        <v>19</v>
      </c>
      <c r="X134" s="177">
        <v>12</v>
      </c>
      <c r="Y134" s="177">
        <v>2</v>
      </c>
      <c r="Z134" s="177">
        <v>17</v>
      </c>
      <c r="AA134" s="177">
        <f t="shared" si="2"/>
        <v>391</v>
      </c>
    </row>
    <row r="135" spans="1:27" x14ac:dyDescent="0.25">
      <c r="A135" s="180">
        <v>134</v>
      </c>
      <c r="B135" s="181">
        <v>14</v>
      </c>
      <c r="C135" s="182">
        <v>66</v>
      </c>
      <c r="D135" s="183" t="s">
        <v>1526</v>
      </c>
      <c r="E135" s="183" t="s">
        <v>1526</v>
      </c>
      <c r="F135" s="186">
        <v>513</v>
      </c>
      <c r="G135" s="181" t="s">
        <v>73</v>
      </c>
      <c r="H135" s="187" t="s">
        <v>19</v>
      </c>
      <c r="I135" s="177">
        <v>659</v>
      </c>
      <c r="J135" s="177">
        <v>47</v>
      </c>
      <c r="K135" s="177">
        <v>97</v>
      </c>
      <c r="L135" s="177">
        <v>33</v>
      </c>
      <c r="M135" s="177">
        <v>7</v>
      </c>
      <c r="N135" s="177">
        <v>37</v>
      </c>
      <c r="O135" s="177">
        <v>2</v>
      </c>
      <c r="P135" s="177">
        <v>7</v>
      </c>
      <c r="Q135" s="177">
        <v>26</v>
      </c>
      <c r="R135" s="177">
        <v>3</v>
      </c>
      <c r="S135" s="177">
        <v>66</v>
      </c>
      <c r="T135" s="177">
        <v>8</v>
      </c>
      <c r="U135" s="177">
        <v>3</v>
      </c>
      <c r="V135" s="177">
        <v>1</v>
      </c>
      <c r="W135" s="177">
        <v>9</v>
      </c>
      <c r="X135" s="177">
        <v>17</v>
      </c>
      <c r="Y135" s="177">
        <v>1</v>
      </c>
      <c r="Z135" s="177">
        <v>12</v>
      </c>
      <c r="AA135" s="177">
        <f t="shared" si="2"/>
        <v>376</v>
      </c>
    </row>
    <row r="136" spans="1:27" x14ac:dyDescent="0.25">
      <c r="A136" s="180">
        <v>135</v>
      </c>
      <c r="B136" s="181">
        <v>14</v>
      </c>
      <c r="C136" s="182">
        <v>66</v>
      </c>
      <c r="D136" s="183" t="s">
        <v>1526</v>
      </c>
      <c r="E136" s="183" t="s">
        <v>1526</v>
      </c>
      <c r="F136" s="186">
        <v>513</v>
      </c>
      <c r="G136" s="181" t="s">
        <v>73</v>
      </c>
      <c r="H136" s="187" t="s">
        <v>20</v>
      </c>
      <c r="I136" s="177">
        <v>659</v>
      </c>
      <c r="J136" s="177">
        <v>55</v>
      </c>
      <c r="K136" s="177">
        <v>97</v>
      </c>
      <c r="L136" s="177">
        <v>25</v>
      </c>
      <c r="M136" s="177">
        <v>9</v>
      </c>
      <c r="N136" s="177">
        <v>58</v>
      </c>
      <c r="O136" s="177">
        <v>3</v>
      </c>
      <c r="P136" s="177">
        <v>8</v>
      </c>
      <c r="Q136" s="177">
        <v>18</v>
      </c>
      <c r="R136" s="177">
        <v>1</v>
      </c>
      <c r="S136" s="177">
        <v>82</v>
      </c>
      <c r="T136" s="177">
        <v>9</v>
      </c>
      <c r="U136" s="177">
        <v>4</v>
      </c>
      <c r="V136" s="177">
        <v>2</v>
      </c>
      <c r="W136" s="177">
        <v>11</v>
      </c>
      <c r="X136" s="177">
        <v>6</v>
      </c>
      <c r="Y136" s="177">
        <v>1</v>
      </c>
      <c r="Z136" s="177">
        <v>17</v>
      </c>
      <c r="AA136" s="177">
        <f t="shared" si="2"/>
        <v>406</v>
      </c>
    </row>
    <row r="137" spans="1:27" x14ac:dyDescent="0.25">
      <c r="A137" s="180">
        <v>136</v>
      </c>
      <c r="B137" s="181">
        <v>14</v>
      </c>
      <c r="C137" s="182">
        <v>66</v>
      </c>
      <c r="D137" s="183" t="s">
        <v>1526</v>
      </c>
      <c r="E137" s="183" t="s">
        <v>1526</v>
      </c>
      <c r="F137" s="186">
        <v>514</v>
      </c>
      <c r="G137" s="181" t="s">
        <v>73</v>
      </c>
      <c r="H137" s="187" t="s">
        <v>19</v>
      </c>
      <c r="I137" s="177">
        <v>727</v>
      </c>
      <c r="J137" s="177">
        <v>61</v>
      </c>
      <c r="K137" s="177">
        <v>88</v>
      </c>
      <c r="L137" s="177">
        <v>18</v>
      </c>
      <c r="M137" s="177">
        <v>9</v>
      </c>
      <c r="N137" s="177">
        <v>55</v>
      </c>
      <c r="O137" s="177">
        <v>5</v>
      </c>
      <c r="P137" s="177">
        <v>16</v>
      </c>
      <c r="Q137" s="177">
        <v>24</v>
      </c>
      <c r="R137" s="177">
        <v>5</v>
      </c>
      <c r="S137" s="177">
        <v>97</v>
      </c>
      <c r="T137" s="177">
        <v>10</v>
      </c>
      <c r="U137" s="177">
        <v>1</v>
      </c>
      <c r="V137" s="177">
        <v>0</v>
      </c>
      <c r="W137" s="177">
        <v>9</v>
      </c>
      <c r="X137" s="177">
        <v>6</v>
      </c>
      <c r="Y137" s="177">
        <v>0</v>
      </c>
      <c r="Z137" s="177">
        <v>25</v>
      </c>
      <c r="AA137" s="177">
        <f t="shared" si="2"/>
        <v>429</v>
      </c>
    </row>
    <row r="138" spans="1:27" x14ac:dyDescent="0.25">
      <c r="A138" s="180">
        <v>137</v>
      </c>
      <c r="B138" s="181">
        <v>14</v>
      </c>
      <c r="C138" s="182">
        <v>66</v>
      </c>
      <c r="D138" s="183" t="s">
        <v>1526</v>
      </c>
      <c r="E138" s="183" t="s">
        <v>1526</v>
      </c>
      <c r="F138" s="186">
        <v>514</v>
      </c>
      <c r="G138" s="181" t="s">
        <v>73</v>
      </c>
      <c r="H138" s="187" t="s">
        <v>20</v>
      </c>
      <c r="I138" s="177">
        <v>726</v>
      </c>
      <c r="J138" s="177">
        <v>51</v>
      </c>
      <c r="K138" s="177">
        <v>69</v>
      </c>
      <c r="L138" s="177">
        <v>20</v>
      </c>
      <c r="M138" s="177">
        <v>6</v>
      </c>
      <c r="N138" s="177">
        <v>75</v>
      </c>
      <c r="O138" s="177">
        <v>2</v>
      </c>
      <c r="P138" s="177">
        <v>12</v>
      </c>
      <c r="Q138" s="177">
        <v>19</v>
      </c>
      <c r="R138" s="177">
        <v>8</v>
      </c>
      <c r="S138" s="177">
        <v>107</v>
      </c>
      <c r="T138" s="177">
        <v>4</v>
      </c>
      <c r="U138" s="177">
        <v>5</v>
      </c>
      <c r="V138" s="177">
        <v>2</v>
      </c>
      <c r="W138" s="177">
        <v>17</v>
      </c>
      <c r="X138" s="177">
        <v>6</v>
      </c>
      <c r="Y138" s="177">
        <v>0</v>
      </c>
      <c r="Z138" s="177">
        <v>15</v>
      </c>
      <c r="AA138" s="177">
        <f t="shared" si="2"/>
        <v>418</v>
      </c>
    </row>
    <row r="139" spans="1:27" x14ac:dyDescent="0.25">
      <c r="A139" s="180">
        <v>138</v>
      </c>
      <c r="B139" s="181">
        <v>14</v>
      </c>
      <c r="C139" s="182">
        <v>66</v>
      </c>
      <c r="D139" s="183" t="s">
        <v>1526</v>
      </c>
      <c r="E139" s="183" t="s">
        <v>1526</v>
      </c>
      <c r="F139" s="186">
        <v>515</v>
      </c>
      <c r="G139" s="181" t="s">
        <v>73</v>
      </c>
      <c r="H139" s="187" t="s">
        <v>19</v>
      </c>
      <c r="I139" s="177">
        <v>454</v>
      </c>
      <c r="J139" s="177">
        <v>42</v>
      </c>
      <c r="K139" s="177">
        <v>62</v>
      </c>
      <c r="L139" s="177">
        <v>18</v>
      </c>
      <c r="M139" s="177">
        <v>4</v>
      </c>
      <c r="N139" s="177">
        <v>16</v>
      </c>
      <c r="O139" s="177">
        <v>1</v>
      </c>
      <c r="P139" s="177">
        <v>3</v>
      </c>
      <c r="Q139" s="177">
        <v>19</v>
      </c>
      <c r="R139" s="177">
        <v>3</v>
      </c>
      <c r="S139" s="177">
        <v>47</v>
      </c>
      <c r="T139" s="177">
        <v>9</v>
      </c>
      <c r="U139" s="177">
        <v>2</v>
      </c>
      <c r="V139" s="177">
        <v>1</v>
      </c>
      <c r="W139" s="177">
        <v>11</v>
      </c>
      <c r="X139" s="177">
        <v>11</v>
      </c>
      <c r="Y139" s="177">
        <v>0</v>
      </c>
      <c r="Z139" s="177">
        <v>11</v>
      </c>
      <c r="AA139" s="177">
        <f t="shared" si="2"/>
        <v>260</v>
      </c>
    </row>
    <row r="140" spans="1:27" x14ac:dyDescent="0.25">
      <c r="A140" s="180">
        <v>139</v>
      </c>
      <c r="B140" s="181">
        <v>14</v>
      </c>
      <c r="C140" s="182">
        <v>66</v>
      </c>
      <c r="D140" s="183" t="s">
        <v>1526</v>
      </c>
      <c r="E140" s="183" t="s">
        <v>1526</v>
      </c>
      <c r="F140" s="186">
        <v>515</v>
      </c>
      <c r="G140" s="181" t="s">
        <v>73</v>
      </c>
      <c r="H140" s="187" t="s">
        <v>20</v>
      </c>
      <c r="I140" s="177">
        <v>453</v>
      </c>
      <c r="J140" s="177">
        <v>35</v>
      </c>
      <c r="K140" s="177">
        <v>72</v>
      </c>
      <c r="L140" s="177">
        <v>31</v>
      </c>
      <c r="M140" s="177">
        <v>6</v>
      </c>
      <c r="N140" s="177">
        <v>24</v>
      </c>
      <c r="O140" s="177">
        <v>2</v>
      </c>
      <c r="P140" s="177">
        <v>2</v>
      </c>
      <c r="Q140" s="177">
        <v>23</v>
      </c>
      <c r="R140" s="177">
        <v>3</v>
      </c>
      <c r="S140" s="177">
        <v>57</v>
      </c>
      <c r="T140" s="177">
        <v>7</v>
      </c>
      <c r="U140" s="177">
        <v>0</v>
      </c>
      <c r="V140" s="177">
        <v>0</v>
      </c>
      <c r="W140" s="177">
        <v>6</v>
      </c>
      <c r="X140" s="177">
        <v>5</v>
      </c>
      <c r="Y140" s="177">
        <v>0</v>
      </c>
      <c r="Z140" s="177">
        <v>11</v>
      </c>
      <c r="AA140" s="177">
        <f t="shared" si="2"/>
        <v>284</v>
      </c>
    </row>
    <row r="141" spans="1:27" x14ac:dyDescent="0.25">
      <c r="A141" s="180">
        <v>140</v>
      </c>
      <c r="B141" s="181">
        <v>14</v>
      </c>
      <c r="C141" s="182">
        <v>66</v>
      </c>
      <c r="D141" s="183" t="s">
        <v>1526</v>
      </c>
      <c r="E141" s="183" t="s">
        <v>1526</v>
      </c>
      <c r="F141" s="186">
        <v>516</v>
      </c>
      <c r="G141" s="181" t="s">
        <v>73</v>
      </c>
      <c r="H141" s="187" t="s">
        <v>19</v>
      </c>
      <c r="I141" s="177">
        <v>491</v>
      </c>
      <c r="J141" s="177">
        <v>36</v>
      </c>
      <c r="K141" s="177">
        <v>78</v>
      </c>
      <c r="L141" s="177">
        <v>21</v>
      </c>
      <c r="M141" s="177">
        <v>3</v>
      </c>
      <c r="N141" s="177">
        <v>37</v>
      </c>
      <c r="O141" s="177">
        <v>2</v>
      </c>
      <c r="P141" s="177">
        <v>2</v>
      </c>
      <c r="Q141" s="177">
        <v>17</v>
      </c>
      <c r="R141" s="177">
        <v>3</v>
      </c>
      <c r="S141" s="177">
        <v>59</v>
      </c>
      <c r="T141" s="177">
        <v>7</v>
      </c>
      <c r="U141" s="177">
        <v>2</v>
      </c>
      <c r="V141" s="177">
        <v>4</v>
      </c>
      <c r="W141" s="177">
        <v>16</v>
      </c>
      <c r="X141" s="177">
        <v>7</v>
      </c>
      <c r="Y141" s="177">
        <v>0</v>
      </c>
      <c r="Z141" s="177">
        <v>10</v>
      </c>
      <c r="AA141" s="177">
        <f t="shared" si="2"/>
        <v>304</v>
      </c>
    </row>
    <row r="142" spans="1:27" x14ac:dyDescent="0.25">
      <c r="A142" s="180">
        <v>141</v>
      </c>
      <c r="B142" s="181">
        <v>14</v>
      </c>
      <c r="C142" s="182">
        <v>66</v>
      </c>
      <c r="D142" s="183" t="s">
        <v>1526</v>
      </c>
      <c r="E142" s="183" t="s">
        <v>1526</v>
      </c>
      <c r="F142" s="186">
        <v>516</v>
      </c>
      <c r="G142" s="181" t="s">
        <v>73</v>
      </c>
      <c r="H142" s="187" t="s">
        <v>20</v>
      </c>
      <c r="I142" s="177">
        <v>491</v>
      </c>
      <c r="J142" s="177">
        <v>38</v>
      </c>
      <c r="K142" s="177">
        <v>67</v>
      </c>
      <c r="L142" s="177">
        <v>13</v>
      </c>
      <c r="M142" s="177">
        <v>2</v>
      </c>
      <c r="N142" s="177">
        <v>27</v>
      </c>
      <c r="O142" s="177">
        <v>0</v>
      </c>
      <c r="P142" s="177">
        <v>3</v>
      </c>
      <c r="Q142" s="177">
        <v>16</v>
      </c>
      <c r="R142" s="177">
        <v>4</v>
      </c>
      <c r="S142" s="177">
        <v>62</v>
      </c>
      <c r="T142" s="177">
        <v>10</v>
      </c>
      <c r="U142" s="177">
        <v>2</v>
      </c>
      <c r="V142" s="177">
        <v>7</v>
      </c>
      <c r="W142" s="177">
        <v>15</v>
      </c>
      <c r="X142" s="177">
        <v>12</v>
      </c>
      <c r="Y142" s="177">
        <v>1</v>
      </c>
      <c r="Z142" s="177">
        <v>11</v>
      </c>
      <c r="AA142" s="177">
        <f t="shared" si="2"/>
        <v>290</v>
      </c>
    </row>
    <row r="143" spans="1:27" x14ac:dyDescent="0.25">
      <c r="A143" s="180">
        <v>142</v>
      </c>
      <c r="B143" s="181">
        <v>14</v>
      </c>
      <c r="C143" s="182">
        <v>66</v>
      </c>
      <c r="D143" s="183" t="s">
        <v>1526</v>
      </c>
      <c r="E143" s="183" t="s">
        <v>1526</v>
      </c>
      <c r="F143" s="186">
        <v>517</v>
      </c>
      <c r="G143" s="181" t="s">
        <v>73</v>
      </c>
      <c r="H143" s="187" t="s">
        <v>19</v>
      </c>
      <c r="I143" s="177">
        <v>597</v>
      </c>
      <c r="J143" s="177">
        <v>41</v>
      </c>
      <c r="K143" s="177">
        <v>87</v>
      </c>
      <c r="L143" s="177">
        <v>27</v>
      </c>
      <c r="M143" s="177">
        <v>7</v>
      </c>
      <c r="N143" s="177">
        <v>23</v>
      </c>
      <c r="O143" s="177">
        <v>3</v>
      </c>
      <c r="P143" s="177">
        <v>5</v>
      </c>
      <c r="Q143" s="177">
        <v>14</v>
      </c>
      <c r="R143" s="177">
        <v>2</v>
      </c>
      <c r="S143" s="177">
        <v>61</v>
      </c>
      <c r="T143" s="177">
        <v>7</v>
      </c>
      <c r="U143" s="177">
        <v>1</v>
      </c>
      <c r="V143" s="177">
        <v>2</v>
      </c>
      <c r="W143" s="177">
        <v>15</v>
      </c>
      <c r="X143" s="177">
        <v>17</v>
      </c>
      <c r="Y143" s="177">
        <v>0</v>
      </c>
      <c r="Z143" s="177">
        <v>14</v>
      </c>
      <c r="AA143" s="177">
        <f t="shared" si="2"/>
        <v>326</v>
      </c>
    </row>
    <row r="144" spans="1:27" x14ac:dyDescent="0.25">
      <c r="A144" s="180">
        <v>143</v>
      </c>
      <c r="B144" s="181">
        <v>14</v>
      </c>
      <c r="C144" s="182">
        <v>66</v>
      </c>
      <c r="D144" s="183" t="s">
        <v>1526</v>
      </c>
      <c r="E144" s="183" t="s">
        <v>1526</v>
      </c>
      <c r="F144" s="186">
        <v>517</v>
      </c>
      <c r="G144" s="181" t="s">
        <v>73</v>
      </c>
      <c r="H144" s="187" t="s">
        <v>20</v>
      </c>
      <c r="I144" s="177">
        <v>597</v>
      </c>
      <c r="J144" s="177">
        <v>56</v>
      </c>
      <c r="K144" s="177">
        <v>73</v>
      </c>
      <c r="L144" s="177">
        <v>27</v>
      </c>
      <c r="M144" s="177">
        <v>7</v>
      </c>
      <c r="N144" s="177">
        <v>21</v>
      </c>
      <c r="O144" s="177">
        <v>4</v>
      </c>
      <c r="P144" s="177">
        <v>7</v>
      </c>
      <c r="Q144" s="177">
        <v>23</v>
      </c>
      <c r="R144" s="177">
        <v>5</v>
      </c>
      <c r="S144" s="177">
        <v>79</v>
      </c>
      <c r="T144" s="177">
        <v>8</v>
      </c>
      <c r="U144" s="177">
        <v>1</v>
      </c>
      <c r="V144" s="177">
        <v>1</v>
      </c>
      <c r="W144" s="177">
        <v>18</v>
      </c>
      <c r="X144" s="177">
        <v>12</v>
      </c>
      <c r="Y144" s="177">
        <v>0</v>
      </c>
      <c r="Z144" s="177">
        <v>17</v>
      </c>
      <c r="AA144" s="177">
        <f t="shared" si="2"/>
        <v>359</v>
      </c>
    </row>
    <row r="145" spans="1:27" x14ac:dyDescent="0.25">
      <c r="A145" s="180">
        <v>144</v>
      </c>
      <c r="B145" s="181">
        <v>14</v>
      </c>
      <c r="C145" s="182">
        <v>66</v>
      </c>
      <c r="D145" s="183" t="s">
        <v>1526</v>
      </c>
      <c r="E145" s="183" t="s">
        <v>1526</v>
      </c>
      <c r="F145" s="186">
        <v>518</v>
      </c>
      <c r="G145" s="181" t="s">
        <v>73</v>
      </c>
      <c r="H145" s="187" t="s">
        <v>19</v>
      </c>
      <c r="I145" s="177">
        <v>476</v>
      </c>
      <c r="J145" s="177">
        <v>40</v>
      </c>
      <c r="K145" s="177">
        <v>87</v>
      </c>
      <c r="L145" s="177">
        <v>24</v>
      </c>
      <c r="M145" s="177">
        <v>10</v>
      </c>
      <c r="N145" s="177">
        <v>20</v>
      </c>
      <c r="O145" s="177">
        <v>3</v>
      </c>
      <c r="P145" s="177">
        <v>8</v>
      </c>
      <c r="Q145" s="177">
        <v>15</v>
      </c>
      <c r="R145" s="177">
        <v>3</v>
      </c>
      <c r="S145" s="177">
        <v>60</v>
      </c>
      <c r="T145" s="177">
        <v>4</v>
      </c>
      <c r="U145" s="177">
        <v>3</v>
      </c>
      <c r="V145" s="177">
        <v>0</v>
      </c>
      <c r="W145" s="177">
        <v>12</v>
      </c>
      <c r="X145" s="177">
        <v>9</v>
      </c>
      <c r="Y145" s="177">
        <v>1</v>
      </c>
      <c r="Z145" s="177">
        <v>16</v>
      </c>
      <c r="AA145" s="177">
        <f t="shared" si="2"/>
        <v>315</v>
      </c>
    </row>
    <row r="146" spans="1:27" x14ac:dyDescent="0.25">
      <c r="A146" s="180">
        <v>145</v>
      </c>
      <c r="B146" s="181">
        <v>14</v>
      </c>
      <c r="C146" s="182">
        <v>66</v>
      </c>
      <c r="D146" s="183" t="s">
        <v>1526</v>
      </c>
      <c r="E146" s="183" t="s">
        <v>1526</v>
      </c>
      <c r="F146" s="186">
        <v>518</v>
      </c>
      <c r="G146" s="181" t="s">
        <v>73</v>
      </c>
      <c r="H146" s="187" t="s">
        <v>20</v>
      </c>
      <c r="I146" s="177">
        <v>475</v>
      </c>
      <c r="J146" s="177">
        <v>38</v>
      </c>
      <c r="K146" s="177">
        <v>77</v>
      </c>
      <c r="L146" s="177">
        <v>14</v>
      </c>
      <c r="M146" s="177">
        <v>2</v>
      </c>
      <c r="N146" s="177">
        <v>18</v>
      </c>
      <c r="O146" s="177">
        <v>6</v>
      </c>
      <c r="P146" s="177">
        <v>4</v>
      </c>
      <c r="Q146" s="177">
        <v>16</v>
      </c>
      <c r="R146" s="177">
        <v>5</v>
      </c>
      <c r="S146" s="177">
        <v>64</v>
      </c>
      <c r="T146" s="177">
        <v>3</v>
      </c>
      <c r="U146" s="177">
        <v>1</v>
      </c>
      <c r="V146" s="177">
        <v>2</v>
      </c>
      <c r="W146" s="177">
        <v>10</v>
      </c>
      <c r="X146" s="177">
        <v>12</v>
      </c>
      <c r="Y146" s="177">
        <v>0</v>
      </c>
      <c r="Z146" s="177">
        <v>11</v>
      </c>
      <c r="AA146" s="177">
        <f t="shared" si="2"/>
        <v>283</v>
      </c>
    </row>
    <row r="147" spans="1:27" x14ac:dyDescent="0.25">
      <c r="A147" s="180">
        <v>146</v>
      </c>
      <c r="B147" s="181">
        <v>14</v>
      </c>
      <c r="C147" s="182">
        <v>66</v>
      </c>
      <c r="D147" s="183" t="s">
        <v>1526</v>
      </c>
      <c r="E147" s="183" t="s">
        <v>1526</v>
      </c>
      <c r="F147" s="186">
        <v>519</v>
      </c>
      <c r="G147" s="181" t="s">
        <v>73</v>
      </c>
      <c r="H147" s="187" t="s">
        <v>19</v>
      </c>
      <c r="I147" s="177">
        <v>615</v>
      </c>
      <c r="J147" s="177">
        <v>78</v>
      </c>
      <c r="K147" s="177">
        <v>82</v>
      </c>
      <c r="L147" s="177">
        <v>18</v>
      </c>
      <c r="M147" s="177">
        <v>15</v>
      </c>
      <c r="N147" s="177">
        <v>33</v>
      </c>
      <c r="O147" s="177">
        <v>3</v>
      </c>
      <c r="P147" s="177">
        <v>4</v>
      </c>
      <c r="Q147" s="177">
        <v>9</v>
      </c>
      <c r="R147" s="177">
        <v>2</v>
      </c>
      <c r="S147" s="177">
        <v>74</v>
      </c>
      <c r="T147" s="177">
        <v>15</v>
      </c>
      <c r="U147" s="177">
        <v>4</v>
      </c>
      <c r="V147" s="177">
        <v>2</v>
      </c>
      <c r="W147" s="177">
        <v>18</v>
      </c>
      <c r="X147" s="177">
        <v>15</v>
      </c>
      <c r="Y147" s="177">
        <v>0</v>
      </c>
      <c r="Z147" s="177">
        <v>25</v>
      </c>
      <c r="AA147" s="177">
        <f t="shared" si="2"/>
        <v>397</v>
      </c>
    </row>
    <row r="148" spans="1:27" x14ac:dyDescent="0.25">
      <c r="A148" s="180">
        <v>147</v>
      </c>
      <c r="B148" s="181">
        <v>14</v>
      </c>
      <c r="C148" s="182">
        <v>66</v>
      </c>
      <c r="D148" s="183" t="s">
        <v>1526</v>
      </c>
      <c r="E148" s="183" t="s">
        <v>1526</v>
      </c>
      <c r="F148" s="186">
        <v>519</v>
      </c>
      <c r="G148" s="181" t="s">
        <v>73</v>
      </c>
      <c r="H148" s="187" t="s">
        <v>20</v>
      </c>
      <c r="I148" s="177">
        <v>614</v>
      </c>
      <c r="J148" s="177">
        <v>55</v>
      </c>
      <c r="K148" s="177">
        <v>90</v>
      </c>
      <c r="L148" s="177">
        <v>21</v>
      </c>
      <c r="M148" s="177">
        <v>7</v>
      </c>
      <c r="N148" s="177">
        <v>24</v>
      </c>
      <c r="O148" s="177">
        <v>8</v>
      </c>
      <c r="P148" s="177">
        <v>4</v>
      </c>
      <c r="Q148" s="177">
        <v>14</v>
      </c>
      <c r="R148" s="177">
        <v>2</v>
      </c>
      <c r="S148" s="177">
        <v>75</v>
      </c>
      <c r="T148" s="177">
        <v>6</v>
      </c>
      <c r="U148" s="177">
        <v>4</v>
      </c>
      <c r="V148" s="177">
        <v>2</v>
      </c>
      <c r="W148" s="177">
        <v>16</v>
      </c>
      <c r="X148" s="177">
        <v>16</v>
      </c>
      <c r="Y148" s="177">
        <v>1</v>
      </c>
      <c r="Z148" s="177">
        <v>14</v>
      </c>
      <c r="AA148" s="177">
        <f t="shared" si="2"/>
        <v>359</v>
      </c>
    </row>
    <row r="149" spans="1:27" x14ac:dyDescent="0.25">
      <c r="A149" s="180">
        <v>148</v>
      </c>
      <c r="B149" s="181">
        <v>14</v>
      </c>
      <c r="C149" s="182">
        <v>66</v>
      </c>
      <c r="D149" s="183" t="s">
        <v>1526</v>
      </c>
      <c r="E149" s="183" t="s">
        <v>1526</v>
      </c>
      <c r="F149" s="186">
        <v>520</v>
      </c>
      <c r="G149" s="181" t="s">
        <v>73</v>
      </c>
      <c r="H149" s="187" t="s">
        <v>19</v>
      </c>
      <c r="I149" s="177">
        <v>500</v>
      </c>
      <c r="J149" s="177">
        <v>48</v>
      </c>
      <c r="K149" s="177">
        <v>77</v>
      </c>
      <c r="L149" s="177">
        <v>21</v>
      </c>
      <c r="M149" s="177">
        <v>6</v>
      </c>
      <c r="N149" s="177">
        <v>18</v>
      </c>
      <c r="O149" s="177">
        <v>3</v>
      </c>
      <c r="P149" s="177">
        <v>10</v>
      </c>
      <c r="Q149" s="177">
        <v>11</v>
      </c>
      <c r="R149" s="177">
        <v>3</v>
      </c>
      <c r="S149" s="177">
        <v>80</v>
      </c>
      <c r="T149" s="177">
        <v>1</v>
      </c>
      <c r="U149" s="177">
        <v>1</v>
      </c>
      <c r="V149" s="177">
        <v>2</v>
      </c>
      <c r="W149" s="177">
        <v>13</v>
      </c>
      <c r="X149" s="177">
        <v>6</v>
      </c>
      <c r="Y149" s="177">
        <v>2</v>
      </c>
      <c r="Z149" s="177">
        <v>13</v>
      </c>
      <c r="AA149" s="177">
        <f t="shared" si="2"/>
        <v>315</v>
      </c>
    </row>
    <row r="150" spans="1:27" x14ac:dyDescent="0.25">
      <c r="A150" s="180">
        <v>149</v>
      </c>
      <c r="B150" s="181">
        <v>14</v>
      </c>
      <c r="C150" s="182">
        <v>66</v>
      </c>
      <c r="D150" s="183" t="s">
        <v>1526</v>
      </c>
      <c r="E150" s="183" t="s">
        <v>1526</v>
      </c>
      <c r="F150" s="186">
        <v>520</v>
      </c>
      <c r="G150" s="181" t="s">
        <v>73</v>
      </c>
      <c r="H150" s="187" t="s">
        <v>20</v>
      </c>
      <c r="I150" s="177">
        <v>500</v>
      </c>
      <c r="J150" s="177">
        <v>56</v>
      </c>
      <c r="K150" s="177">
        <v>78</v>
      </c>
      <c r="L150" s="177">
        <v>18</v>
      </c>
      <c r="M150" s="177">
        <v>8</v>
      </c>
      <c r="N150" s="177">
        <v>24</v>
      </c>
      <c r="O150" s="177">
        <v>6</v>
      </c>
      <c r="P150" s="177">
        <v>3</v>
      </c>
      <c r="Q150" s="177">
        <v>4</v>
      </c>
      <c r="R150" s="177">
        <v>3</v>
      </c>
      <c r="S150" s="177">
        <v>61</v>
      </c>
      <c r="T150" s="177">
        <v>9</v>
      </c>
      <c r="U150" s="177">
        <v>4</v>
      </c>
      <c r="V150" s="177">
        <v>1</v>
      </c>
      <c r="W150" s="177">
        <v>19</v>
      </c>
      <c r="X150" s="177">
        <v>4</v>
      </c>
      <c r="Y150" s="177">
        <v>0</v>
      </c>
      <c r="Z150" s="177">
        <v>7</v>
      </c>
      <c r="AA150" s="177">
        <f t="shared" si="2"/>
        <v>305</v>
      </c>
    </row>
    <row r="151" spans="1:27" x14ac:dyDescent="0.25">
      <c r="A151" s="180">
        <v>150</v>
      </c>
      <c r="B151" s="181">
        <v>14</v>
      </c>
      <c r="C151" s="182">
        <v>66</v>
      </c>
      <c r="D151" s="183" t="s">
        <v>1526</v>
      </c>
      <c r="E151" s="183" t="s">
        <v>1526</v>
      </c>
      <c r="F151" s="186">
        <v>521</v>
      </c>
      <c r="G151" s="181" t="s">
        <v>73</v>
      </c>
      <c r="H151" s="187" t="s">
        <v>19</v>
      </c>
      <c r="I151" s="177">
        <v>572</v>
      </c>
      <c r="J151" s="177">
        <v>45</v>
      </c>
      <c r="K151" s="177">
        <v>70</v>
      </c>
      <c r="L151" s="177">
        <v>31</v>
      </c>
      <c r="M151" s="177">
        <v>4</v>
      </c>
      <c r="N151" s="177">
        <v>33</v>
      </c>
      <c r="O151" s="177">
        <v>6</v>
      </c>
      <c r="P151" s="177">
        <v>4</v>
      </c>
      <c r="Q151" s="177">
        <v>12</v>
      </c>
      <c r="R151" s="177">
        <v>3</v>
      </c>
      <c r="S151" s="177">
        <v>83</v>
      </c>
      <c r="T151" s="177">
        <v>7</v>
      </c>
      <c r="U151" s="177">
        <v>4</v>
      </c>
      <c r="V151" s="177">
        <v>3</v>
      </c>
      <c r="W151" s="177">
        <v>16</v>
      </c>
      <c r="X151" s="177">
        <v>7</v>
      </c>
      <c r="Y151" s="177">
        <v>1</v>
      </c>
      <c r="Z151" s="177">
        <v>8</v>
      </c>
      <c r="AA151" s="177">
        <f t="shared" si="2"/>
        <v>337</v>
      </c>
    </row>
    <row r="152" spans="1:27" x14ac:dyDescent="0.25">
      <c r="A152" s="180">
        <v>151</v>
      </c>
      <c r="B152" s="181">
        <v>14</v>
      </c>
      <c r="C152" s="182">
        <v>66</v>
      </c>
      <c r="D152" s="183" t="s">
        <v>1526</v>
      </c>
      <c r="E152" s="183" t="s">
        <v>1526</v>
      </c>
      <c r="F152" s="186">
        <v>521</v>
      </c>
      <c r="G152" s="181" t="s">
        <v>73</v>
      </c>
      <c r="H152" s="187" t="s">
        <v>20</v>
      </c>
      <c r="I152" s="177">
        <v>572</v>
      </c>
      <c r="J152" s="177">
        <v>39</v>
      </c>
      <c r="K152" s="177">
        <v>74</v>
      </c>
      <c r="L152" s="177">
        <v>21</v>
      </c>
      <c r="M152" s="177">
        <v>10</v>
      </c>
      <c r="N152" s="177">
        <v>30</v>
      </c>
      <c r="O152" s="177">
        <v>3</v>
      </c>
      <c r="P152" s="177">
        <v>4</v>
      </c>
      <c r="Q152" s="177">
        <v>7</v>
      </c>
      <c r="R152" s="177">
        <v>4</v>
      </c>
      <c r="S152" s="177">
        <v>59</v>
      </c>
      <c r="T152" s="177">
        <v>6</v>
      </c>
      <c r="U152" s="177">
        <v>3</v>
      </c>
      <c r="V152" s="177">
        <v>1</v>
      </c>
      <c r="W152" s="177">
        <v>7</v>
      </c>
      <c r="X152" s="177">
        <v>8</v>
      </c>
      <c r="Y152" s="177">
        <v>0</v>
      </c>
      <c r="Z152" s="177">
        <v>11</v>
      </c>
      <c r="AA152" s="177">
        <f t="shared" si="2"/>
        <v>287</v>
      </c>
    </row>
    <row r="153" spans="1:27" x14ac:dyDescent="0.25">
      <c r="A153" s="180">
        <v>152</v>
      </c>
      <c r="B153" s="181">
        <v>14</v>
      </c>
      <c r="C153" s="182">
        <v>66</v>
      </c>
      <c r="D153" s="183" t="s">
        <v>1526</v>
      </c>
      <c r="E153" s="183" t="s">
        <v>1526</v>
      </c>
      <c r="F153" s="186">
        <v>521</v>
      </c>
      <c r="G153" s="181" t="s">
        <v>73</v>
      </c>
      <c r="H153" s="187" t="s">
        <v>22</v>
      </c>
      <c r="I153" s="177">
        <v>572</v>
      </c>
      <c r="J153" s="177">
        <v>43</v>
      </c>
      <c r="K153" s="177">
        <v>52</v>
      </c>
      <c r="L153" s="177">
        <v>27</v>
      </c>
      <c r="M153" s="177">
        <v>4</v>
      </c>
      <c r="N153" s="177">
        <v>29</v>
      </c>
      <c r="O153" s="177">
        <v>3</v>
      </c>
      <c r="P153" s="177">
        <v>7</v>
      </c>
      <c r="Q153" s="177">
        <v>12</v>
      </c>
      <c r="R153" s="177">
        <v>4</v>
      </c>
      <c r="S153" s="177">
        <v>65</v>
      </c>
      <c r="T153" s="177">
        <v>5</v>
      </c>
      <c r="U153" s="177">
        <v>3</v>
      </c>
      <c r="V153" s="177">
        <v>3</v>
      </c>
      <c r="W153" s="177">
        <v>9</v>
      </c>
      <c r="X153" s="177">
        <v>10</v>
      </c>
      <c r="Y153" s="177">
        <v>0</v>
      </c>
      <c r="Z153" s="177">
        <v>18</v>
      </c>
      <c r="AA153" s="177">
        <f t="shared" si="2"/>
        <v>294</v>
      </c>
    </row>
    <row r="154" spans="1:27" x14ac:dyDescent="0.25">
      <c r="A154" s="180">
        <v>153</v>
      </c>
      <c r="B154" s="181">
        <v>14</v>
      </c>
      <c r="C154" s="182">
        <v>66</v>
      </c>
      <c r="D154" s="183" t="s">
        <v>1526</v>
      </c>
      <c r="E154" s="183" t="s">
        <v>1526</v>
      </c>
      <c r="F154" s="186">
        <v>522</v>
      </c>
      <c r="G154" s="181" t="s">
        <v>73</v>
      </c>
      <c r="H154" s="187" t="s">
        <v>19</v>
      </c>
      <c r="I154" s="177">
        <v>574</v>
      </c>
      <c r="J154" s="177">
        <v>44</v>
      </c>
      <c r="K154" s="177">
        <v>54</v>
      </c>
      <c r="L154" s="177">
        <v>26</v>
      </c>
      <c r="M154" s="177">
        <v>2</v>
      </c>
      <c r="N154" s="177">
        <v>29</v>
      </c>
      <c r="O154" s="177">
        <v>4</v>
      </c>
      <c r="P154" s="177">
        <v>8</v>
      </c>
      <c r="Q154" s="177">
        <v>8</v>
      </c>
      <c r="R154" s="177">
        <v>4</v>
      </c>
      <c r="S154" s="177">
        <v>70</v>
      </c>
      <c r="T154" s="177">
        <v>7</v>
      </c>
      <c r="U154" s="177">
        <v>3</v>
      </c>
      <c r="V154" s="177">
        <v>1</v>
      </c>
      <c r="W154" s="177">
        <v>6</v>
      </c>
      <c r="X154" s="177">
        <v>6</v>
      </c>
      <c r="Y154" s="177">
        <v>0</v>
      </c>
      <c r="Z154" s="177">
        <v>13</v>
      </c>
      <c r="AA154" s="177">
        <f t="shared" si="2"/>
        <v>285</v>
      </c>
    </row>
    <row r="155" spans="1:27" x14ac:dyDescent="0.25">
      <c r="A155" s="180">
        <v>154</v>
      </c>
      <c r="B155" s="181">
        <v>14</v>
      </c>
      <c r="C155" s="182">
        <v>66</v>
      </c>
      <c r="D155" s="183" t="s">
        <v>1526</v>
      </c>
      <c r="E155" s="183" t="s">
        <v>1526</v>
      </c>
      <c r="F155" s="186">
        <v>522</v>
      </c>
      <c r="G155" s="181" t="s">
        <v>73</v>
      </c>
      <c r="H155" s="187" t="s">
        <v>20</v>
      </c>
      <c r="I155" s="177">
        <v>574</v>
      </c>
      <c r="J155" s="177">
        <v>38</v>
      </c>
      <c r="K155" s="177">
        <v>65</v>
      </c>
      <c r="L155" s="177">
        <v>30</v>
      </c>
      <c r="M155" s="177">
        <v>9</v>
      </c>
      <c r="N155" s="177">
        <v>35</v>
      </c>
      <c r="O155" s="177">
        <v>2</v>
      </c>
      <c r="P155" s="177">
        <v>4</v>
      </c>
      <c r="Q155" s="177">
        <v>7</v>
      </c>
      <c r="R155" s="177">
        <v>5</v>
      </c>
      <c r="S155" s="177">
        <v>76</v>
      </c>
      <c r="T155" s="177">
        <v>6</v>
      </c>
      <c r="U155" s="177">
        <v>1</v>
      </c>
      <c r="V155" s="177">
        <v>0</v>
      </c>
      <c r="W155" s="177">
        <v>10</v>
      </c>
      <c r="X155" s="177">
        <v>6</v>
      </c>
      <c r="Y155" s="177">
        <v>3</v>
      </c>
      <c r="Z155" s="177">
        <v>14</v>
      </c>
      <c r="AA155" s="177">
        <f t="shared" si="2"/>
        <v>311</v>
      </c>
    </row>
    <row r="156" spans="1:27" x14ac:dyDescent="0.25">
      <c r="A156" s="180">
        <v>155</v>
      </c>
      <c r="B156" s="181">
        <v>14</v>
      </c>
      <c r="C156" s="182">
        <v>66</v>
      </c>
      <c r="D156" s="183" t="s">
        <v>1526</v>
      </c>
      <c r="E156" s="183" t="s">
        <v>1526</v>
      </c>
      <c r="F156" s="186">
        <v>523</v>
      </c>
      <c r="G156" s="181" t="s">
        <v>73</v>
      </c>
      <c r="H156" s="187" t="s">
        <v>19</v>
      </c>
      <c r="I156" s="177">
        <v>582</v>
      </c>
      <c r="J156" s="177">
        <v>51</v>
      </c>
      <c r="K156" s="177">
        <v>64</v>
      </c>
      <c r="L156" s="177">
        <v>22</v>
      </c>
      <c r="M156" s="177">
        <v>4</v>
      </c>
      <c r="N156" s="177">
        <v>16</v>
      </c>
      <c r="O156" s="177">
        <v>7</v>
      </c>
      <c r="P156" s="177">
        <v>8</v>
      </c>
      <c r="Q156" s="177">
        <v>8</v>
      </c>
      <c r="R156" s="177">
        <v>9</v>
      </c>
      <c r="S156" s="177">
        <v>99</v>
      </c>
      <c r="T156" s="177">
        <v>15</v>
      </c>
      <c r="U156" s="177">
        <v>5</v>
      </c>
      <c r="V156" s="177">
        <v>2</v>
      </c>
      <c r="W156" s="177">
        <v>12</v>
      </c>
      <c r="X156" s="177">
        <v>5</v>
      </c>
      <c r="Y156" s="177">
        <v>0</v>
      </c>
      <c r="Z156" s="177">
        <v>13</v>
      </c>
      <c r="AA156" s="177">
        <f t="shared" si="2"/>
        <v>340</v>
      </c>
    </row>
    <row r="157" spans="1:27" x14ac:dyDescent="0.25">
      <c r="A157" s="180">
        <v>156</v>
      </c>
      <c r="B157" s="181">
        <v>14</v>
      </c>
      <c r="C157" s="182">
        <v>66</v>
      </c>
      <c r="D157" s="183" t="s">
        <v>1526</v>
      </c>
      <c r="E157" s="183" t="s">
        <v>1526</v>
      </c>
      <c r="F157" s="186">
        <v>523</v>
      </c>
      <c r="G157" s="181" t="s">
        <v>73</v>
      </c>
      <c r="H157" s="187" t="s">
        <v>20</v>
      </c>
      <c r="I157" s="177">
        <v>582</v>
      </c>
      <c r="J157" s="177">
        <v>72</v>
      </c>
      <c r="K157" s="177">
        <v>59</v>
      </c>
      <c r="L157" s="177">
        <v>14</v>
      </c>
      <c r="M157" s="177">
        <v>6</v>
      </c>
      <c r="N157" s="177">
        <v>20</v>
      </c>
      <c r="O157" s="177">
        <v>5</v>
      </c>
      <c r="P157" s="177">
        <v>4</v>
      </c>
      <c r="Q157" s="177">
        <v>11</v>
      </c>
      <c r="R157" s="177">
        <v>5</v>
      </c>
      <c r="S157" s="177">
        <v>81</v>
      </c>
      <c r="T157" s="177">
        <v>9</v>
      </c>
      <c r="U157" s="177">
        <v>2</v>
      </c>
      <c r="V157" s="177">
        <v>1</v>
      </c>
      <c r="W157" s="177">
        <v>10</v>
      </c>
      <c r="X157" s="177">
        <v>7</v>
      </c>
      <c r="Y157" s="177">
        <v>0</v>
      </c>
      <c r="Z157" s="177">
        <v>11</v>
      </c>
      <c r="AA157" s="177">
        <f t="shared" si="2"/>
        <v>317</v>
      </c>
    </row>
    <row r="158" spans="1:27" x14ac:dyDescent="0.25">
      <c r="A158" s="180">
        <v>157</v>
      </c>
      <c r="B158" s="181">
        <v>14</v>
      </c>
      <c r="C158" s="182">
        <v>66</v>
      </c>
      <c r="D158" s="183" t="s">
        <v>1526</v>
      </c>
      <c r="E158" s="183" t="s">
        <v>1526</v>
      </c>
      <c r="F158" s="186">
        <v>526</v>
      </c>
      <c r="G158" s="181" t="s">
        <v>73</v>
      </c>
      <c r="H158" s="187" t="s">
        <v>19</v>
      </c>
      <c r="I158" s="177">
        <v>511</v>
      </c>
      <c r="J158" s="177">
        <v>37</v>
      </c>
      <c r="K158" s="177">
        <v>57</v>
      </c>
      <c r="L158" s="177">
        <v>18</v>
      </c>
      <c r="M158" s="177">
        <v>12</v>
      </c>
      <c r="N158" s="177">
        <v>22</v>
      </c>
      <c r="O158" s="177">
        <v>2</v>
      </c>
      <c r="P158" s="177">
        <v>6</v>
      </c>
      <c r="Q158" s="177">
        <v>8</v>
      </c>
      <c r="R158" s="177">
        <v>6</v>
      </c>
      <c r="S158" s="177">
        <v>57</v>
      </c>
      <c r="T158" s="177">
        <v>7</v>
      </c>
      <c r="U158" s="177">
        <v>2</v>
      </c>
      <c r="V158" s="177">
        <v>3</v>
      </c>
      <c r="W158" s="177">
        <v>3</v>
      </c>
      <c r="X158" s="177">
        <v>5</v>
      </c>
      <c r="Y158" s="177">
        <v>0</v>
      </c>
      <c r="Z158" s="177">
        <v>9</v>
      </c>
      <c r="AA158" s="177">
        <f t="shared" si="2"/>
        <v>254</v>
      </c>
    </row>
    <row r="159" spans="1:27" x14ac:dyDescent="0.25">
      <c r="A159" s="180">
        <v>158</v>
      </c>
      <c r="B159" s="181">
        <v>14</v>
      </c>
      <c r="C159" s="182">
        <v>66</v>
      </c>
      <c r="D159" s="183" t="s">
        <v>1526</v>
      </c>
      <c r="E159" s="183" t="s">
        <v>1526</v>
      </c>
      <c r="F159" s="186">
        <v>526</v>
      </c>
      <c r="G159" s="181" t="s">
        <v>73</v>
      </c>
      <c r="H159" s="187" t="s">
        <v>20</v>
      </c>
      <c r="I159" s="177">
        <v>510</v>
      </c>
      <c r="J159" s="177">
        <v>29</v>
      </c>
      <c r="K159" s="177">
        <v>58</v>
      </c>
      <c r="L159" s="177">
        <v>26</v>
      </c>
      <c r="M159" s="177">
        <v>6</v>
      </c>
      <c r="N159" s="177">
        <v>11</v>
      </c>
      <c r="O159" s="177">
        <v>6</v>
      </c>
      <c r="P159" s="177">
        <v>6</v>
      </c>
      <c r="Q159" s="177">
        <v>8</v>
      </c>
      <c r="R159" s="177">
        <v>3</v>
      </c>
      <c r="S159" s="177">
        <v>75</v>
      </c>
      <c r="T159" s="177">
        <v>8</v>
      </c>
      <c r="U159" s="177">
        <v>1</v>
      </c>
      <c r="V159" s="177">
        <v>0</v>
      </c>
      <c r="W159" s="177">
        <v>5</v>
      </c>
      <c r="X159" s="177">
        <v>5</v>
      </c>
      <c r="Y159" s="177">
        <v>1</v>
      </c>
      <c r="Z159" s="177">
        <v>5</v>
      </c>
      <c r="AA159" s="177">
        <f t="shared" si="2"/>
        <v>253</v>
      </c>
    </row>
    <row r="160" spans="1:27" x14ac:dyDescent="0.25">
      <c r="A160" s="180">
        <v>159</v>
      </c>
      <c r="B160" s="181">
        <v>14</v>
      </c>
      <c r="C160" s="182">
        <v>66</v>
      </c>
      <c r="D160" s="183" t="s">
        <v>1526</v>
      </c>
      <c r="E160" s="183" t="s">
        <v>1526</v>
      </c>
      <c r="F160" s="186">
        <v>527</v>
      </c>
      <c r="G160" s="181" t="s">
        <v>73</v>
      </c>
      <c r="H160" s="187" t="s">
        <v>19</v>
      </c>
      <c r="I160" s="177">
        <v>619</v>
      </c>
      <c r="J160" s="177">
        <v>35</v>
      </c>
      <c r="K160" s="177">
        <v>83</v>
      </c>
      <c r="L160" s="177">
        <v>20</v>
      </c>
      <c r="M160" s="177">
        <v>7</v>
      </c>
      <c r="N160" s="177">
        <v>33</v>
      </c>
      <c r="O160" s="177">
        <v>3</v>
      </c>
      <c r="P160" s="177">
        <v>5</v>
      </c>
      <c r="Q160" s="177">
        <v>7</v>
      </c>
      <c r="R160" s="177">
        <v>7</v>
      </c>
      <c r="S160" s="177">
        <v>88</v>
      </c>
      <c r="T160" s="177">
        <v>6</v>
      </c>
      <c r="U160" s="177">
        <v>2</v>
      </c>
      <c r="V160" s="177">
        <v>2</v>
      </c>
      <c r="W160" s="177">
        <v>19</v>
      </c>
      <c r="X160" s="177">
        <v>7</v>
      </c>
      <c r="Y160" s="177">
        <v>0</v>
      </c>
      <c r="Z160" s="177">
        <v>5</v>
      </c>
      <c r="AA160" s="177">
        <f t="shared" si="2"/>
        <v>329</v>
      </c>
    </row>
    <row r="161" spans="1:27" x14ac:dyDescent="0.25">
      <c r="A161" s="180">
        <v>160</v>
      </c>
      <c r="B161" s="181">
        <v>14</v>
      </c>
      <c r="C161" s="182">
        <v>66</v>
      </c>
      <c r="D161" s="183" t="s">
        <v>1526</v>
      </c>
      <c r="E161" s="183" t="s">
        <v>1526</v>
      </c>
      <c r="F161" s="186">
        <v>527</v>
      </c>
      <c r="G161" s="181" t="s">
        <v>73</v>
      </c>
      <c r="H161" s="187" t="s">
        <v>20</v>
      </c>
      <c r="I161" s="177">
        <v>618</v>
      </c>
      <c r="J161" s="177">
        <v>37</v>
      </c>
      <c r="K161" s="177">
        <v>68</v>
      </c>
      <c r="L161" s="177">
        <v>32</v>
      </c>
      <c r="M161" s="177">
        <v>13</v>
      </c>
      <c r="N161" s="177">
        <v>30</v>
      </c>
      <c r="O161" s="177">
        <v>2</v>
      </c>
      <c r="P161" s="177">
        <v>7</v>
      </c>
      <c r="Q161" s="177">
        <v>15</v>
      </c>
      <c r="R161" s="177">
        <v>2</v>
      </c>
      <c r="S161" s="177">
        <v>94</v>
      </c>
      <c r="T161" s="177">
        <v>7</v>
      </c>
      <c r="U161" s="177">
        <v>5</v>
      </c>
      <c r="V161" s="177">
        <v>1</v>
      </c>
      <c r="W161" s="177">
        <v>9</v>
      </c>
      <c r="X161" s="177">
        <v>7</v>
      </c>
      <c r="Y161" s="177">
        <v>0</v>
      </c>
      <c r="Z161" s="177">
        <v>15</v>
      </c>
      <c r="AA161" s="177">
        <f t="shared" si="2"/>
        <v>344</v>
      </c>
    </row>
    <row r="162" spans="1:27" x14ac:dyDescent="0.25">
      <c r="A162" s="180">
        <v>161</v>
      </c>
      <c r="B162" s="181">
        <v>14</v>
      </c>
      <c r="C162" s="182">
        <v>66</v>
      </c>
      <c r="D162" s="183" t="s">
        <v>1526</v>
      </c>
      <c r="E162" s="183" t="s">
        <v>1526</v>
      </c>
      <c r="F162" s="186">
        <v>528</v>
      </c>
      <c r="G162" s="181" t="s">
        <v>73</v>
      </c>
      <c r="H162" s="187" t="s">
        <v>19</v>
      </c>
      <c r="I162" s="177">
        <v>503</v>
      </c>
      <c r="J162" s="177">
        <v>38</v>
      </c>
      <c r="K162" s="177">
        <v>61</v>
      </c>
      <c r="L162" s="177">
        <v>16</v>
      </c>
      <c r="M162" s="177">
        <v>4</v>
      </c>
      <c r="N162" s="177">
        <v>17</v>
      </c>
      <c r="O162" s="177">
        <v>4</v>
      </c>
      <c r="P162" s="177">
        <v>6</v>
      </c>
      <c r="Q162" s="177">
        <v>13</v>
      </c>
      <c r="R162" s="177">
        <v>2</v>
      </c>
      <c r="S162" s="177">
        <v>91</v>
      </c>
      <c r="T162" s="177">
        <v>7</v>
      </c>
      <c r="U162" s="177">
        <v>1</v>
      </c>
      <c r="V162" s="177">
        <v>1</v>
      </c>
      <c r="W162" s="177">
        <v>17</v>
      </c>
      <c r="X162" s="177">
        <v>10</v>
      </c>
      <c r="Y162" s="177">
        <v>0</v>
      </c>
      <c r="Z162" s="177">
        <v>6</v>
      </c>
      <c r="AA162" s="177">
        <f t="shared" si="2"/>
        <v>294</v>
      </c>
    </row>
    <row r="163" spans="1:27" x14ac:dyDescent="0.25">
      <c r="A163" s="180">
        <v>162</v>
      </c>
      <c r="B163" s="181">
        <v>14</v>
      </c>
      <c r="C163" s="182">
        <v>66</v>
      </c>
      <c r="D163" s="183" t="s">
        <v>1526</v>
      </c>
      <c r="E163" s="183" t="s">
        <v>1526</v>
      </c>
      <c r="F163" s="186">
        <v>528</v>
      </c>
      <c r="G163" s="181" t="s">
        <v>73</v>
      </c>
      <c r="H163" s="187" t="s">
        <v>20</v>
      </c>
      <c r="I163" s="177">
        <v>503</v>
      </c>
      <c r="J163" s="177">
        <v>42</v>
      </c>
      <c r="K163" s="177">
        <v>60</v>
      </c>
      <c r="L163" s="177">
        <v>15</v>
      </c>
      <c r="M163" s="177">
        <v>10</v>
      </c>
      <c r="N163" s="177">
        <v>30</v>
      </c>
      <c r="O163" s="177">
        <v>4</v>
      </c>
      <c r="P163" s="177">
        <v>4</v>
      </c>
      <c r="Q163" s="177">
        <v>9</v>
      </c>
      <c r="R163" s="177">
        <v>2</v>
      </c>
      <c r="S163" s="177">
        <v>78</v>
      </c>
      <c r="T163" s="177">
        <v>7</v>
      </c>
      <c r="U163" s="177">
        <v>2</v>
      </c>
      <c r="V163" s="177">
        <v>3</v>
      </c>
      <c r="W163" s="177">
        <v>7</v>
      </c>
      <c r="X163" s="177">
        <v>16</v>
      </c>
      <c r="Y163" s="177">
        <v>0</v>
      </c>
      <c r="Z163" s="177">
        <v>11</v>
      </c>
      <c r="AA163" s="177">
        <f t="shared" si="2"/>
        <v>300</v>
      </c>
    </row>
    <row r="164" spans="1:27" x14ac:dyDescent="0.25">
      <c r="A164" s="180">
        <v>163</v>
      </c>
      <c r="B164" s="181">
        <v>14</v>
      </c>
      <c r="C164" s="182">
        <v>66</v>
      </c>
      <c r="D164" s="183" t="s">
        <v>1526</v>
      </c>
      <c r="E164" s="183" t="s">
        <v>1526</v>
      </c>
      <c r="F164" s="186">
        <v>528</v>
      </c>
      <c r="G164" s="181" t="s">
        <v>73</v>
      </c>
      <c r="H164" s="187" t="s">
        <v>22</v>
      </c>
      <c r="I164" s="177">
        <v>502</v>
      </c>
      <c r="J164" s="177">
        <v>46</v>
      </c>
      <c r="K164" s="177">
        <v>53</v>
      </c>
      <c r="L164" s="177">
        <v>23</v>
      </c>
      <c r="M164" s="177">
        <v>4</v>
      </c>
      <c r="N164" s="177">
        <v>17</v>
      </c>
      <c r="O164" s="177">
        <v>4</v>
      </c>
      <c r="P164" s="177">
        <v>6</v>
      </c>
      <c r="Q164" s="177">
        <v>11</v>
      </c>
      <c r="R164" s="177">
        <v>3</v>
      </c>
      <c r="S164" s="177">
        <v>75</v>
      </c>
      <c r="T164" s="177">
        <v>1</v>
      </c>
      <c r="U164" s="177">
        <v>4</v>
      </c>
      <c r="V164" s="177">
        <v>2</v>
      </c>
      <c r="W164" s="177">
        <v>7</v>
      </c>
      <c r="X164" s="177">
        <v>10</v>
      </c>
      <c r="Y164" s="177">
        <v>0</v>
      </c>
      <c r="Z164" s="177">
        <v>10</v>
      </c>
      <c r="AA164" s="177">
        <f t="shared" si="2"/>
        <v>276</v>
      </c>
    </row>
    <row r="165" spans="1:27" x14ac:dyDescent="0.25">
      <c r="A165" s="180">
        <v>164</v>
      </c>
      <c r="B165" s="181">
        <v>14</v>
      </c>
      <c r="C165" s="182">
        <v>66</v>
      </c>
      <c r="D165" s="183" t="s">
        <v>1526</v>
      </c>
      <c r="E165" s="183" t="s">
        <v>1526</v>
      </c>
      <c r="F165" s="186">
        <v>529</v>
      </c>
      <c r="G165" s="181" t="s">
        <v>73</v>
      </c>
      <c r="H165" s="187" t="s">
        <v>19</v>
      </c>
      <c r="I165" s="177">
        <v>584</v>
      </c>
      <c r="J165" s="177">
        <v>69</v>
      </c>
      <c r="K165" s="177">
        <v>86</v>
      </c>
      <c r="L165" s="177">
        <v>23</v>
      </c>
      <c r="M165" s="177">
        <v>1</v>
      </c>
      <c r="N165" s="177">
        <v>21</v>
      </c>
      <c r="O165" s="177">
        <v>7</v>
      </c>
      <c r="P165" s="177">
        <v>3</v>
      </c>
      <c r="Q165" s="177">
        <v>6</v>
      </c>
      <c r="R165" s="177">
        <v>4</v>
      </c>
      <c r="S165" s="177">
        <v>45</v>
      </c>
      <c r="T165" s="177">
        <v>5</v>
      </c>
      <c r="U165" s="177">
        <v>6</v>
      </c>
      <c r="V165" s="177">
        <v>2</v>
      </c>
      <c r="W165" s="177">
        <v>20</v>
      </c>
      <c r="X165" s="177">
        <v>9</v>
      </c>
      <c r="Y165" s="177">
        <v>1</v>
      </c>
      <c r="Z165" s="177">
        <v>18</v>
      </c>
      <c r="AA165" s="177">
        <f t="shared" si="2"/>
        <v>326</v>
      </c>
    </row>
    <row r="166" spans="1:27" x14ac:dyDescent="0.25">
      <c r="A166" s="180">
        <v>165</v>
      </c>
      <c r="B166" s="181">
        <v>14</v>
      </c>
      <c r="C166" s="182">
        <v>66</v>
      </c>
      <c r="D166" s="183" t="s">
        <v>1526</v>
      </c>
      <c r="E166" s="183" t="s">
        <v>1526</v>
      </c>
      <c r="F166" s="186">
        <v>529</v>
      </c>
      <c r="G166" s="181" t="s">
        <v>73</v>
      </c>
      <c r="H166" s="187" t="s">
        <v>20</v>
      </c>
      <c r="I166" s="177">
        <v>583</v>
      </c>
      <c r="J166" s="177">
        <v>69</v>
      </c>
      <c r="K166" s="177">
        <v>85</v>
      </c>
      <c r="L166" s="177">
        <v>22</v>
      </c>
      <c r="M166" s="177">
        <v>5</v>
      </c>
      <c r="N166" s="177">
        <v>15</v>
      </c>
      <c r="O166" s="177">
        <v>6</v>
      </c>
      <c r="P166" s="177">
        <v>4</v>
      </c>
      <c r="Q166" s="177">
        <v>9</v>
      </c>
      <c r="R166" s="177">
        <v>3</v>
      </c>
      <c r="S166" s="177">
        <v>54</v>
      </c>
      <c r="T166" s="177">
        <v>4</v>
      </c>
      <c r="U166" s="177">
        <v>7</v>
      </c>
      <c r="V166" s="177">
        <v>4</v>
      </c>
      <c r="W166" s="177">
        <v>12</v>
      </c>
      <c r="X166" s="177">
        <v>12</v>
      </c>
      <c r="Y166" s="177">
        <v>0</v>
      </c>
      <c r="Z166" s="177">
        <v>18</v>
      </c>
      <c r="AA166" s="177">
        <f t="shared" si="2"/>
        <v>329</v>
      </c>
    </row>
    <row r="167" spans="1:27" x14ac:dyDescent="0.25">
      <c r="A167" s="180">
        <v>166</v>
      </c>
      <c r="B167" s="181">
        <v>14</v>
      </c>
      <c r="C167" s="182">
        <v>66</v>
      </c>
      <c r="D167" s="183" t="s">
        <v>1526</v>
      </c>
      <c r="E167" s="183" t="s">
        <v>1526</v>
      </c>
      <c r="F167" s="186">
        <v>530</v>
      </c>
      <c r="G167" s="181" t="s">
        <v>73</v>
      </c>
      <c r="H167" s="187" t="s">
        <v>19</v>
      </c>
      <c r="I167" s="177">
        <v>553</v>
      </c>
      <c r="J167" s="177">
        <v>36</v>
      </c>
      <c r="K167" s="177">
        <v>78</v>
      </c>
      <c r="L167" s="177">
        <v>21</v>
      </c>
      <c r="M167" s="177">
        <v>3</v>
      </c>
      <c r="N167" s="177">
        <v>37</v>
      </c>
      <c r="O167" s="177">
        <v>2</v>
      </c>
      <c r="P167" s="177">
        <v>2</v>
      </c>
      <c r="Q167" s="177">
        <v>17</v>
      </c>
      <c r="R167" s="177">
        <v>3</v>
      </c>
      <c r="S167" s="177">
        <v>59</v>
      </c>
      <c r="T167" s="177">
        <v>7</v>
      </c>
      <c r="U167" s="177">
        <v>2</v>
      </c>
      <c r="V167" s="177">
        <v>4</v>
      </c>
      <c r="W167" s="177">
        <v>16</v>
      </c>
      <c r="X167" s="177">
        <v>7</v>
      </c>
      <c r="Y167" s="177">
        <v>0</v>
      </c>
      <c r="Z167" s="177">
        <v>10</v>
      </c>
      <c r="AA167" s="177">
        <f t="shared" si="2"/>
        <v>304</v>
      </c>
    </row>
    <row r="168" spans="1:27" x14ac:dyDescent="0.25">
      <c r="A168" s="180">
        <v>167</v>
      </c>
      <c r="B168" s="181">
        <v>14</v>
      </c>
      <c r="C168" s="182">
        <v>66</v>
      </c>
      <c r="D168" s="183" t="s">
        <v>1526</v>
      </c>
      <c r="E168" s="183" t="s">
        <v>1526</v>
      </c>
      <c r="F168" s="186">
        <v>530</v>
      </c>
      <c r="G168" s="181" t="s">
        <v>73</v>
      </c>
      <c r="H168" s="187" t="s">
        <v>20</v>
      </c>
      <c r="I168" s="177">
        <v>553</v>
      </c>
      <c r="J168" s="177">
        <v>65</v>
      </c>
      <c r="K168" s="177">
        <v>79</v>
      </c>
      <c r="L168" s="177">
        <v>22</v>
      </c>
      <c r="M168" s="177">
        <v>7</v>
      </c>
      <c r="N168" s="177">
        <v>21</v>
      </c>
      <c r="O168" s="177">
        <v>7</v>
      </c>
      <c r="P168" s="177">
        <v>4</v>
      </c>
      <c r="Q168" s="177">
        <v>9</v>
      </c>
      <c r="R168" s="177">
        <v>5</v>
      </c>
      <c r="S168" s="177">
        <v>61</v>
      </c>
      <c r="T168" s="177">
        <v>6</v>
      </c>
      <c r="U168" s="177">
        <v>1</v>
      </c>
      <c r="V168" s="177">
        <v>4</v>
      </c>
      <c r="W168" s="177">
        <v>16</v>
      </c>
      <c r="X168" s="177">
        <v>15</v>
      </c>
      <c r="Y168" s="177">
        <v>1</v>
      </c>
      <c r="Z168" s="177">
        <v>7</v>
      </c>
      <c r="AA168" s="177">
        <f t="shared" si="2"/>
        <v>330</v>
      </c>
    </row>
    <row r="169" spans="1:27" x14ac:dyDescent="0.25">
      <c r="A169" s="180">
        <v>168</v>
      </c>
      <c r="B169" s="181">
        <v>14</v>
      </c>
      <c r="C169" s="182">
        <v>66</v>
      </c>
      <c r="D169" s="183" t="s">
        <v>1526</v>
      </c>
      <c r="E169" s="183" t="s">
        <v>1526</v>
      </c>
      <c r="F169" s="188">
        <v>531</v>
      </c>
      <c r="G169" s="181" t="s">
        <v>73</v>
      </c>
      <c r="H169" s="189" t="s">
        <v>19</v>
      </c>
      <c r="I169" s="177">
        <v>387</v>
      </c>
      <c r="J169" s="177">
        <v>43</v>
      </c>
      <c r="K169" s="177">
        <v>56</v>
      </c>
      <c r="L169" s="177">
        <v>17</v>
      </c>
      <c r="M169" s="177">
        <v>5</v>
      </c>
      <c r="N169" s="177">
        <v>9</v>
      </c>
      <c r="O169" s="177">
        <v>3</v>
      </c>
      <c r="P169" s="177">
        <v>4</v>
      </c>
      <c r="Q169" s="177">
        <v>3</v>
      </c>
      <c r="R169" s="177">
        <v>3</v>
      </c>
      <c r="S169" s="177">
        <v>42</v>
      </c>
      <c r="T169" s="177">
        <v>10</v>
      </c>
      <c r="U169" s="177">
        <v>4</v>
      </c>
      <c r="V169" s="177">
        <v>1</v>
      </c>
      <c r="W169" s="177">
        <v>13</v>
      </c>
      <c r="X169" s="177">
        <v>12</v>
      </c>
      <c r="Y169" s="177">
        <v>0</v>
      </c>
      <c r="Z169" s="177">
        <v>7</v>
      </c>
      <c r="AA169" s="177">
        <f t="shared" si="2"/>
        <v>232</v>
      </c>
    </row>
    <row r="170" spans="1:27" x14ac:dyDescent="0.25">
      <c r="A170" s="180">
        <v>169</v>
      </c>
      <c r="B170" s="181">
        <v>14</v>
      </c>
      <c r="C170" s="182">
        <v>66</v>
      </c>
      <c r="D170" s="183" t="s">
        <v>1526</v>
      </c>
      <c r="E170" s="183" t="s">
        <v>1526</v>
      </c>
      <c r="F170" s="188">
        <v>531</v>
      </c>
      <c r="G170" s="181" t="s">
        <v>73</v>
      </c>
      <c r="H170" s="189" t="s">
        <v>20</v>
      </c>
      <c r="I170" s="177">
        <v>386</v>
      </c>
      <c r="J170" s="177">
        <v>32</v>
      </c>
      <c r="K170" s="177">
        <v>26</v>
      </c>
      <c r="L170" s="177">
        <v>16</v>
      </c>
      <c r="M170" s="177">
        <v>3</v>
      </c>
      <c r="N170" s="177">
        <v>21</v>
      </c>
      <c r="O170" s="177">
        <v>6</v>
      </c>
      <c r="P170" s="177">
        <v>9</v>
      </c>
      <c r="Q170" s="177">
        <v>6</v>
      </c>
      <c r="R170" s="177">
        <v>1</v>
      </c>
      <c r="S170" s="177">
        <v>38</v>
      </c>
      <c r="T170" s="177">
        <v>7</v>
      </c>
      <c r="U170" s="177">
        <v>3</v>
      </c>
      <c r="V170" s="177">
        <v>1</v>
      </c>
      <c r="W170" s="177">
        <v>14</v>
      </c>
      <c r="X170" s="177">
        <v>13</v>
      </c>
      <c r="Y170" s="177">
        <v>1</v>
      </c>
      <c r="Z170" s="177">
        <v>9</v>
      </c>
      <c r="AA170" s="177">
        <f t="shared" si="2"/>
        <v>206</v>
      </c>
    </row>
    <row r="171" spans="1:27" x14ac:dyDescent="0.25">
      <c r="A171" s="180">
        <v>170</v>
      </c>
      <c r="B171" s="181">
        <v>14</v>
      </c>
      <c r="C171" s="182">
        <v>66</v>
      </c>
      <c r="D171" s="183" t="s">
        <v>1526</v>
      </c>
      <c r="E171" s="183" t="s">
        <v>1526</v>
      </c>
      <c r="F171" s="188">
        <v>532</v>
      </c>
      <c r="G171" s="181" t="s">
        <v>73</v>
      </c>
      <c r="H171" s="189" t="s">
        <v>19</v>
      </c>
      <c r="I171" s="177">
        <v>465</v>
      </c>
      <c r="J171" s="177">
        <v>59</v>
      </c>
      <c r="K171" s="177">
        <v>74</v>
      </c>
      <c r="L171" s="177">
        <v>12</v>
      </c>
      <c r="M171" s="177">
        <v>2</v>
      </c>
      <c r="N171" s="177">
        <v>12</v>
      </c>
      <c r="O171" s="177">
        <v>6</v>
      </c>
      <c r="P171" s="177">
        <v>6</v>
      </c>
      <c r="Q171" s="177">
        <v>5</v>
      </c>
      <c r="R171" s="177">
        <v>5</v>
      </c>
      <c r="S171" s="177">
        <v>54</v>
      </c>
      <c r="T171" s="177">
        <v>9</v>
      </c>
      <c r="U171" s="177">
        <v>0</v>
      </c>
      <c r="V171" s="177">
        <v>4</v>
      </c>
      <c r="W171" s="177">
        <v>9</v>
      </c>
      <c r="X171" s="177">
        <v>13</v>
      </c>
      <c r="Y171" s="177">
        <v>0</v>
      </c>
      <c r="Z171" s="177">
        <v>13</v>
      </c>
      <c r="AA171" s="177">
        <f t="shared" si="2"/>
        <v>283</v>
      </c>
    </row>
    <row r="172" spans="1:27" x14ac:dyDescent="0.25">
      <c r="A172" s="180">
        <v>171</v>
      </c>
      <c r="B172" s="181">
        <v>14</v>
      </c>
      <c r="C172" s="182">
        <v>66</v>
      </c>
      <c r="D172" s="183" t="s">
        <v>1526</v>
      </c>
      <c r="E172" s="183" t="s">
        <v>1526</v>
      </c>
      <c r="F172" s="188">
        <v>532</v>
      </c>
      <c r="G172" s="181" t="s">
        <v>73</v>
      </c>
      <c r="H172" s="189" t="s">
        <v>20</v>
      </c>
      <c r="I172" s="177">
        <v>464</v>
      </c>
      <c r="J172" s="177">
        <v>58</v>
      </c>
      <c r="K172" s="177">
        <v>73</v>
      </c>
      <c r="L172" s="177">
        <v>14</v>
      </c>
      <c r="M172" s="177">
        <v>6</v>
      </c>
      <c r="N172" s="177">
        <v>13</v>
      </c>
      <c r="O172" s="177">
        <v>4</v>
      </c>
      <c r="P172" s="177">
        <v>7</v>
      </c>
      <c r="Q172" s="177">
        <v>11</v>
      </c>
      <c r="R172" s="177">
        <v>2</v>
      </c>
      <c r="S172" s="177">
        <v>39</v>
      </c>
      <c r="T172" s="177">
        <v>6</v>
      </c>
      <c r="U172" s="177">
        <v>4</v>
      </c>
      <c r="V172" s="177">
        <v>2</v>
      </c>
      <c r="W172" s="177">
        <v>14</v>
      </c>
      <c r="X172" s="177">
        <v>7</v>
      </c>
      <c r="Y172" s="177">
        <v>0</v>
      </c>
      <c r="Z172" s="177">
        <v>13</v>
      </c>
      <c r="AA172" s="177">
        <f t="shared" si="2"/>
        <v>273</v>
      </c>
    </row>
    <row r="173" spans="1:27" x14ac:dyDescent="0.25">
      <c r="A173" s="180">
        <v>172</v>
      </c>
      <c r="B173" s="181">
        <v>14</v>
      </c>
      <c r="C173" s="182">
        <v>66</v>
      </c>
      <c r="D173" s="183" t="s">
        <v>1526</v>
      </c>
      <c r="E173" s="183" t="s">
        <v>1526</v>
      </c>
      <c r="F173" s="188">
        <v>533</v>
      </c>
      <c r="G173" s="181" t="s">
        <v>73</v>
      </c>
      <c r="H173" s="189" t="s">
        <v>19</v>
      </c>
      <c r="I173" s="177">
        <v>519</v>
      </c>
      <c r="J173" s="177">
        <v>67</v>
      </c>
      <c r="K173" s="177">
        <v>104</v>
      </c>
      <c r="L173" s="177">
        <v>19</v>
      </c>
      <c r="M173" s="177">
        <v>5</v>
      </c>
      <c r="N173" s="177">
        <v>18</v>
      </c>
      <c r="O173" s="177">
        <v>3</v>
      </c>
      <c r="P173" s="177">
        <v>2</v>
      </c>
      <c r="Q173" s="177">
        <v>9</v>
      </c>
      <c r="R173" s="177">
        <v>3</v>
      </c>
      <c r="S173" s="177">
        <v>58</v>
      </c>
      <c r="T173" s="177">
        <v>8</v>
      </c>
      <c r="U173" s="177">
        <v>2</v>
      </c>
      <c r="V173" s="177">
        <v>1</v>
      </c>
      <c r="W173" s="177">
        <v>13</v>
      </c>
      <c r="X173" s="177">
        <v>9</v>
      </c>
      <c r="Y173" s="177">
        <v>0</v>
      </c>
      <c r="Z173" s="177">
        <v>15</v>
      </c>
      <c r="AA173" s="177">
        <f t="shared" si="2"/>
        <v>336</v>
      </c>
    </row>
    <row r="174" spans="1:27" x14ac:dyDescent="0.25">
      <c r="A174" s="180">
        <v>173</v>
      </c>
      <c r="B174" s="181">
        <v>14</v>
      </c>
      <c r="C174" s="182">
        <v>66</v>
      </c>
      <c r="D174" s="183" t="s">
        <v>1526</v>
      </c>
      <c r="E174" s="183" t="s">
        <v>1526</v>
      </c>
      <c r="F174" s="188">
        <v>534</v>
      </c>
      <c r="G174" s="181" t="s">
        <v>73</v>
      </c>
      <c r="H174" s="189" t="s">
        <v>19</v>
      </c>
      <c r="I174" s="177">
        <v>552</v>
      </c>
      <c r="J174" s="177">
        <v>71</v>
      </c>
      <c r="K174" s="177">
        <v>84</v>
      </c>
      <c r="L174" s="177">
        <v>16</v>
      </c>
      <c r="M174" s="177">
        <v>9</v>
      </c>
      <c r="N174" s="177">
        <v>14</v>
      </c>
      <c r="O174" s="177">
        <v>9</v>
      </c>
      <c r="P174" s="177">
        <v>5</v>
      </c>
      <c r="Q174" s="177">
        <v>5</v>
      </c>
      <c r="R174" s="177">
        <v>7</v>
      </c>
      <c r="S174" s="177">
        <v>49</v>
      </c>
      <c r="T174" s="177">
        <v>3</v>
      </c>
      <c r="U174" s="177">
        <v>3</v>
      </c>
      <c r="V174" s="177">
        <v>1</v>
      </c>
      <c r="W174" s="177">
        <v>16</v>
      </c>
      <c r="X174" s="177">
        <v>19</v>
      </c>
      <c r="Y174" s="177">
        <v>0</v>
      </c>
      <c r="Z174" s="177">
        <v>15</v>
      </c>
      <c r="AA174" s="177">
        <f t="shared" si="2"/>
        <v>326</v>
      </c>
    </row>
    <row r="175" spans="1:27" x14ac:dyDescent="0.25">
      <c r="A175" s="180">
        <v>174</v>
      </c>
      <c r="B175" s="181">
        <v>14</v>
      </c>
      <c r="C175" s="182">
        <v>66</v>
      </c>
      <c r="D175" s="183" t="s">
        <v>1526</v>
      </c>
      <c r="E175" s="183" t="s">
        <v>1526</v>
      </c>
      <c r="F175" s="188">
        <v>534</v>
      </c>
      <c r="G175" s="181" t="s">
        <v>73</v>
      </c>
      <c r="H175" s="189" t="s">
        <v>20</v>
      </c>
      <c r="I175" s="177">
        <v>552</v>
      </c>
      <c r="J175" s="177">
        <v>76</v>
      </c>
      <c r="K175" s="177">
        <v>94</v>
      </c>
      <c r="L175" s="177">
        <v>24</v>
      </c>
      <c r="M175" s="177">
        <v>7</v>
      </c>
      <c r="N175" s="177">
        <v>14</v>
      </c>
      <c r="O175" s="177">
        <v>8</v>
      </c>
      <c r="P175" s="177">
        <v>7</v>
      </c>
      <c r="Q175" s="177">
        <v>8</v>
      </c>
      <c r="R175" s="177">
        <v>2</v>
      </c>
      <c r="S175" s="177">
        <v>33</v>
      </c>
      <c r="T175" s="177">
        <v>4</v>
      </c>
      <c r="U175" s="177">
        <v>3</v>
      </c>
      <c r="V175" s="177">
        <v>4</v>
      </c>
      <c r="W175" s="177">
        <v>22</v>
      </c>
      <c r="X175" s="177">
        <v>9</v>
      </c>
      <c r="Y175" s="177">
        <v>0</v>
      </c>
      <c r="Z175" s="177">
        <v>18</v>
      </c>
      <c r="AA175" s="177">
        <f t="shared" si="2"/>
        <v>333</v>
      </c>
    </row>
    <row r="176" spans="1:27" x14ac:dyDescent="0.25">
      <c r="A176" s="180">
        <v>175</v>
      </c>
      <c r="B176" s="181">
        <v>14</v>
      </c>
      <c r="C176" s="182">
        <v>66</v>
      </c>
      <c r="D176" s="183" t="s">
        <v>1526</v>
      </c>
      <c r="E176" s="183" t="s">
        <v>1526</v>
      </c>
      <c r="F176" s="188">
        <v>535</v>
      </c>
      <c r="G176" s="181" t="s">
        <v>73</v>
      </c>
      <c r="H176" s="189" t="s">
        <v>19</v>
      </c>
      <c r="I176" s="177">
        <v>647</v>
      </c>
      <c r="J176" s="177">
        <v>52</v>
      </c>
      <c r="K176" s="177">
        <v>101</v>
      </c>
      <c r="L176" s="177">
        <v>19</v>
      </c>
      <c r="M176" s="177">
        <v>4</v>
      </c>
      <c r="N176" s="177">
        <v>20</v>
      </c>
      <c r="O176" s="177">
        <v>8</v>
      </c>
      <c r="P176" s="177">
        <v>4</v>
      </c>
      <c r="Q176" s="177">
        <v>8</v>
      </c>
      <c r="R176" s="177">
        <v>4</v>
      </c>
      <c r="S176" s="177">
        <v>92</v>
      </c>
      <c r="T176" s="177">
        <v>8</v>
      </c>
      <c r="U176" s="177">
        <v>3</v>
      </c>
      <c r="V176" s="177">
        <v>5</v>
      </c>
      <c r="W176" s="177">
        <v>10</v>
      </c>
      <c r="X176" s="177">
        <v>23</v>
      </c>
      <c r="Y176" s="177">
        <v>4</v>
      </c>
      <c r="Z176" s="177">
        <v>27</v>
      </c>
      <c r="AA176" s="177">
        <f t="shared" si="2"/>
        <v>392</v>
      </c>
    </row>
    <row r="177" spans="1:27" x14ac:dyDescent="0.25">
      <c r="A177" s="180">
        <v>176</v>
      </c>
      <c r="B177" s="181">
        <v>14</v>
      </c>
      <c r="C177" s="182">
        <v>66</v>
      </c>
      <c r="D177" s="183" t="s">
        <v>1526</v>
      </c>
      <c r="E177" s="183" t="s">
        <v>1526</v>
      </c>
      <c r="F177" s="188">
        <v>535</v>
      </c>
      <c r="G177" s="181" t="s">
        <v>73</v>
      </c>
      <c r="H177" s="189" t="s">
        <v>20</v>
      </c>
      <c r="I177" s="177">
        <v>647</v>
      </c>
      <c r="J177" s="177">
        <v>63</v>
      </c>
      <c r="K177" s="177">
        <v>94</v>
      </c>
      <c r="L177" s="177">
        <v>20</v>
      </c>
      <c r="M177" s="177">
        <v>7</v>
      </c>
      <c r="N177" s="177">
        <v>21</v>
      </c>
      <c r="O177" s="177">
        <v>8</v>
      </c>
      <c r="P177" s="177">
        <v>6</v>
      </c>
      <c r="Q177" s="177">
        <v>9</v>
      </c>
      <c r="R177" s="177">
        <v>5</v>
      </c>
      <c r="S177" s="177">
        <v>102</v>
      </c>
      <c r="T177" s="177">
        <v>2</v>
      </c>
      <c r="U177" s="177">
        <v>3</v>
      </c>
      <c r="V177" s="177">
        <v>6</v>
      </c>
      <c r="W177" s="177">
        <v>14</v>
      </c>
      <c r="X177" s="177">
        <v>13</v>
      </c>
      <c r="Y177" s="177">
        <v>0</v>
      </c>
      <c r="Z177" s="177">
        <v>27</v>
      </c>
      <c r="AA177" s="177">
        <f t="shared" si="2"/>
        <v>400</v>
      </c>
    </row>
    <row r="178" spans="1:27" x14ac:dyDescent="0.25">
      <c r="A178" s="180">
        <v>177</v>
      </c>
      <c r="B178" s="181">
        <v>14</v>
      </c>
      <c r="C178" s="182">
        <v>66</v>
      </c>
      <c r="D178" s="183" t="s">
        <v>1526</v>
      </c>
      <c r="E178" s="183" t="s">
        <v>1526</v>
      </c>
      <c r="F178" s="188">
        <v>535</v>
      </c>
      <c r="G178" s="181" t="s">
        <v>73</v>
      </c>
      <c r="H178" s="189" t="s">
        <v>27</v>
      </c>
      <c r="I178" s="177"/>
      <c r="J178" s="177">
        <v>9</v>
      </c>
      <c r="K178" s="177">
        <v>9</v>
      </c>
      <c r="L178" s="177">
        <v>4</v>
      </c>
      <c r="M178" s="177">
        <v>2</v>
      </c>
      <c r="N178" s="177">
        <v>0</v>
      </c>
      <c r="O178" s="177">
        <v>0</v>
      </c>
      <c r="P178" s="177">
        <v>0</v>
      </c>
      <c r="Q178" s="177">
        <v>1</v>
      </c>
      <c r="R178" s="177">
        <v>0</v>
      </c>
      <c r="S178" s="177">
        <v>10</v>
      </c>
      <c r="T178" s="177">
        <v>1</v>
      </c>
      <c r="U178" s="177">
        <v>0</v>
      </c>
      <c r="V178" s="177">
        <v>1</v>
      </c>
      <c r="W178" s="177">
        <v>0</v>
      </c>
      <c r="X178" s="177">
        <v>1</v>
      </c>
      <c r="Y178" s="177">
        <v>0</v>
      </c>
      <c r="Z178" s="177">
        <v>0</v>
      </c>
      <c r="AA178" s="177">
        <f t="shared" si="2"/>
        <v>38</v>
      </c>
    </row>
    <row r="179" spans="1:27" x14ac:dyDescent="0.25">
      <c r="A179" s="180">
        <v>178</v>
      </c>
      <c r="B179" s="181">
        <v>14</v>
      </c>
      <c r="C179" s="182">
        <v>66</v>
      </c>
      <c r="D179" s="183" t="s">
        <v>1526</v>
      </c>
      <c r="E179" s="183" t="s">
        <v>1526</v>
      </c>
      <c r="F179" s="188">
        <v>536</v>
      </c>
      <c r="G179" s="181" t="s">
        <v>73</v>
      </c>
      <c r="H179" s="189" t="s">
        <v>19</v>
      </c>
      <c r="I179" s="177">
        <v>676</v>
      </c>
      <c r="J179" s="177">
        <v>56</v>
      </c>
      <c r="K179" s="177">
        <v>94</v>
      </c>
      <c r="L179" s="177">
        <v>31</v>
      </c>
      <c r="M179" s="177">
        <v>3</v>
      </c>
      <c r="N179" s="177">
        <v>26</v>
      </c>
      <c r="O179" s="177">
        <v>11</v>
      </c>
      <c r="P179" s="177">
        <v>6</v>
      </c>
      <c r="Q179" s="177">
        <v>11</v>
      </c>
      <c r="R179" s="177">
        <v>7</v>
      </c>
      <c r="S179" s="177">
        <v>117</v>
      </c>
      <c r="T179" s="177">
        <v>5</v>
      </c>
      <c r="U179" s="177">
        <v>2</v>
      </c>
      <c r="V179" s="177">
        <v>3</v>
      </c>
      <c r="W179" s="177">
        <v>8</v>
      </c>
      <c r="X179" s="177">
        <v>10</v>
      </c>
      <c r="Y179" s="177">
        <v>0</v>
      </c>
      <c r="Z179" s="177">
        <v>12</v>
      </c>
      <c r="AA179" s="177">
        <f t="shared" si="2"/>
        <v>402</v>
      </c>
    </row>
    <row r="180" spans="1:27" x14ac:dyDescent="0.25">
      <c r="A180" s="180">
        <v>179</v>
      </c>
      <c r="B180" s="181">
        <v>14</v>
      </c>
      <c r="C180" s="182">
        <v>66</v>
      </c>
      <c r="D180" s="183" t="s">
        <v>1526</v>
      </c>
      <c r="E180" s="183" t="s">
        <v>1526</v>
      </c>
      <c r="F180" s="188">
        <v>537</v>
      </c>
      <c r="G180" s="181" t="s">
        <v>73</v>
      </c>
      <c r="H180" s="189" t="s">
        <v>19</v>
      </c>
      <c r="I180" s="177">
        <v>561</v>
      </c>
      <c r="J180" s="177">
        <v>49</v>
      </c>
      <c r="K180" s="177">
        <v>50</v>
      </c>
      <c r="L180" s="177">
        <v>19</v>
      </c>
      <c r="M180" s="177">
        <v>8</v>
      </c>
      <c r="N180" s="177">
        <v>19</v>
      </c>
      <c r="O180" s="177">
        <v>6</v>
      </c>
      <c r="P180" s="177">
        <v>10</v>
      </c>
      <c r="Q180" s="177">
        <v>4</v>
      </c>
      <c r="R180" s="177">
        <v>1</v>
      </c>
      <c r="S180" s="177">
        <v>103</v>
      </c>
      <c r="T180" s="177">
        <v>5</v>
      </c>
      <c r="U180" s="177">
        <v>2</v>
      </c>
      <c r="V180" s="177">
        <v>1</v>
      </c>
      <c r="W180" s="177">
        <v>7</v>
      </c>
      <c r="X180" s="177">
        <v>10</v>
      </c>
      <c r="Y180" s="177">
        <v>0</v>
      </c>
      <c r="Z180" s="177">
        <v>12</v>
      </c>
      <c r="AA180" s="177">
        <f t="shared" si="2"/>
        <v>306</v>
      </c>
    </row>
    <row r="181" spans="1:27" x14ac:dyDescent="0.25">
      <c r="A181" s="180">
        <v>180</v>
      </c>
      <c r="B181" s="181">
        <v>14</v>
      </c>
      <c r="C181" s="182">
        <v>66</v>
      </c>
      <c r="D181" s="183" t="s">
        <v>1526</v>
      </c>
      <c r="E181" s="183" t="s">
        <v>1526</v>
      </c>
      <c r="F181" s="188">
        <v>537</v>
      </c>
      <c r="G181" s="181" t="s">
        <v>73</v>
      </c>
      <c r="H181" s="189" t="s">
        <v>20</v>
      </c>
      <c r="I181" s="177">
        <v>560</v>
      </c>
      <c r="J181" s="177">
        <v>17</v>
      </c>
      <c r="K181" s="177">
        <v>60</v>
      </c>
      <c r="L181" s="177">
        <v>23</v>
      </c>
      <c r="M181" s="177">
        <v>11</v>
      </c>
      <c r="N181" s="177">
        <v>36</v>
      </c>
      <c r="O181" s="177">
        <v>3</v>
      </c>
      <c r="P181" s="177">
        <v>7</v>
      </c>
      <c r="Q181" s="177">
        <v>9</v>
      </c>
      <c r="R181" s="177">
        <v>4</v>
      </c>
      <c r="S181" s="177">
        <v>97</v>
      </c>
      <c r="T181" s="177">
        <v>6</v>
      </c>
      <c r="U181" s="177">
        <v>4</v>
      </c>
      <c r="V181" s="177">
        <v>1</v>
      </c>
      <c r="W181" s="177">
        <v>11</v>
      </c>
      <c r="X181" s="177">
        <v>7</v>
      </c>
      <c r="Y181" s="177">
        <v>0</v>
      </c>
      <c r="Z181" s="177">
        <v>11</v>
      </c>
      <c r="AA181" s="177">
        <f t="shared" si="2"/>
        <v>307</v>
      </c>
    </row>
    <row r="182" spans="1:27" x14ac:dyDescent="0.25">
      <c r="A182" s="180">
        <v>181</v>
      </c>
      <c r="B182" s="181">
        <v>14</v>
      </c>
      <c r="C182" s="182">
        <v>66</v>
      </c>
      <c r="D182" s="183" t="s">
        <v>1526</v>
      </c>
      <c r="E182" s="183" t="s">
        <v>1526</v>
      </c>
      <c r="F182" s="188">
        <v>538</v>
      </c>
      <c r="G182" s="181" t="s">
        <v>73</v>
      </c>
      <c r="H182" s="189" t="s">
        <v>19</v>
      </c>
      <c r="I182" s="177">
        <v>524</v>
      </c>
      <c r="J182" s="177">
        <v>51</v>
      </c>
      <c r="K182" s="177">
        <v>66</v>
      </c>
      <c r="L182" s="177">
        <v>20</v>
      </c>
      <c r="M182" s="177">
        <v>12</v>
      </c>
      <c r="N182" s="177">
        <v>23</v>
      </c>
      <c r="O182" s="177">
        <v>7</v>
      </c>
      <c r="P182" s="177">
        <v>7</v>
      </c>
      <c r="Q182" s="177">
        <v>7</v>
      </c>
      <c r="R182" s="177">
        <v>7</v>
      </c>
      <c r="S182" s="177">
        <v>89</v>
      </c>
      <c r="T182" s="177">
        <v>5</v>
      </c>
      <c r="U182" s="177">
        <v>3</v>
      </c>
      <c r="V182" s="177">
        <v>1</v>
      </c>
      <c r="W182" s="177">
        <v>6</v>
      </c>
      <c r="X182" s="177">
        <v>9</v>
      </c>
      <c r="Y182" s="177">
        <v>0</v>
      </c>
      <c r="Z182" s="177">
        <v>9</v>
      </c>
      <c r="AA182" s="177">
        <f t="shared" si="2"/>
        <v>322</v>
      </c>
    </row>
    <row r="183" spans="1:27" x14ac:dyDescent="0.25">
      <c r="A183" s="180">
        <v>182</v>
      </c>
      <c r="B183" s="181">
        <v>14</v>
      </c>
      <c r="C183" s="182">
        <v>66</v>
      </c>
      <c r="D183" s="183" t="s">
        <v>1526</v>
      </c>
      <c r="E183" s="183" t="s">
        <v>1526</v>
      </c>
      <c r="F183" s="188">
        <v>538</v>
      </c>
      <c r="G183" s="181" t="s">
        <v>73</v>
      </c>
      <c r="H183" s="189" t="s">
        <v>20</v>
      </c>
      <c r="I183" s="177">
        <v>524</v>
      </c>
      <c r="J183" s="177">
        <v>38</v>
      </c>
      <c r="K183" s="177">
        <v>56</v>
      </c>
      <c r="L183" s="177">
        <v>20</v>
      </c>
      <c r="M183" s="177">
        <v>8</v>
      </c>
      <c r="N183" s="177">
        <v>20</v>
      </c>
      <c r="O183" s="177">
        <v>4</v>
      </c>
      <c r="P183" s="177">
        <v>8</v>
      </c>
      <c r="Q183" s="177">
        <v>7</v>
      </c>
      <c r="R183" s="177">
        <v>5</v>
      </c>
      <c r="S183" s="177">
        <v>95</v>
      </c>
      <c r="T183" s="177">
        <v>11</v>
      </c>
      <c r="U183" s="177">
        <v>5</v>
      </c>
      <c r="V183" s="177">
        <v>1</v>
      </c>
      <c r="W183" s="177">
        <v>6</v>
      </c>
      <c r="X183" s="177">
        <v>4</v>
      </c>
      <c r="Y183" s="177">
        <v>0</v>
      </c>
      <c r="Z183" s="177">
        <v>5</v>
      </c>
      <c r="AA183" s="177">
        <f t="shared" si="2"/>
        <v>293</v>
      </c>
    </row>
    <row r="184" spans="1:27" x14ac:dyDescent="0.25">
      <c r="A184" s="180">
        <v>183</v>
      </c>
      <c r="B184" s="181">
        <v>14</v>
      </c>
      <c r="C184" s="182">
        <v>66</v>
      </c>
      <c r="D184" s="183" t="s">
        <v>1526</v>
      </c>
      <c r="E184" s="183" t="s">
        <v>1526</v>
      </c>
      <c r="F184" s="188">
        <v>546</v>
      </c>
      <c r="G184" s="181" t="s">
        <v>73</v>
      </c>
      <c r="H184" s="189" t="s">
        <v>19</v>
      </c>
      <c r="I184" s="177">
        <v>653</v>
      </c>
      <c r="J184" s="177">
        <v>56</v>
      </c>
      <c r="K184" s="177">
        <v>69</v>
      </c>
      <c r="L184" s="177">
        <v>25</v>
      </c>
      <c r="M184" s="177">
        <v>5</v>
      </c>
      <c r="N184" s="177">
        <v>24</v>
      </c>
      <c r="O184" s="177">
        <v>3</v>
      </c>
      <c r="P184" s="177">
        <v>12</v>
      </c>
      <c r="Q184" s="177">
        <v>7</v>
      </c>
      <c r="R184" s="177">
        <v>4</v>
      </c>
      <c r="S184" s="177">
        <v>76</v>
      </c>
      <c r="T184" s="177">
        <v>12</v>
      </c>
      <c r="U184" s="177">
        <v>2</v>
      </c>
      <c r="V184" s="177">
        <v>5</v>
      </c>
      <c r="W184" s="177">
        <v>18</v>
      </c>
      <c r="X184" s="177">
        <v>17</v>
      </c>
      <c r="Y184" s="177">
        <v>0</v>
      </c>
      <c r="Z184" s="177">
        <v>20</v>
      </c>
      <c r="AA184" s="177">
        <f t="shared" si="2"/>
        <v>355</v>
      </c>
    </row>
    <row r="185" spans="1:27" x14ac:dyDescent="0.25">
      <c r="A185" s="180">
        <v>184</v>
      </c>
      <c r="B185" s="181">
        <v>14</v>
      </c>
      <c r="C185" s="182">
        <v>66</v>
      </c>
      <c r="D185" s="183" t="s">
        <v>1526</v>
      </c>
      <c r="E185" s="183" t="s">
        <v>1526</v>
      </c>
      <c r="F185" s="188">
        <v>547</v>
      </c>
      <c r="G185" s="181" t="s">
        <v>73</v>
      </c>
      <c r="H185" s="189" t="s">
        <v>19</v>
      </c>
      <c r="I185" s="177">
        <v>643</v>
      </c>
      <c r="J185" s="177">
        <v>60</v>
      </c>
      <c r="K185" s="177">
        <v>84</v>
      </c>
      <c r="L185" s="177">
        <v>27</v>
      </c>
      <c r="M185" s="177">
        <v>12</v>
      </c>
      <c r="N185" s="177">
        <v>28</v>
      </c>
      <c r="O185" s="177">
        <v>5</v>
      </c>
      <c r="P185" s="177">
        <v>20</v>
      </c>
      <c r="Q185" s="177">
        <v>7</v>
      </c>
      <c r="R185" s="177">
        <v>2</v>
      </c>
      <c r="S185" s="177">
        <v>80</v>
      </c>
      <c r="T185" s="177">
        <v>8</v>
      </c>
      <c r="U185" s="177">
        <v>11</v>
      </c>
      <c r="V185" s="177">
        <v>2</v>
      </c>
      <c r="W185" s="177">
        <v>16</v>
      </c>
      <c r="X185" s="177">
        <v>12</v>
      </c>
      <c r="Y185" s="177">
        <v>0</v>
      </c>
      <c r="Z185" s="177">
        <v>24</v>
      </c>
      <c r="AA185" s="177">
        <f t="shared" si="2"/>
        <v>398</v>
      </c>
    </row>
    <row r="186" spans="1:27" x14ac:dyDescent="0.25">
      <c r="A186" s="180">
        <v>185</v>
      </c>
      <c r="B186" s="181">
        <v>14</v>
      </c>
      <c r="C186" s="182">
        <v>66</v>
      </c>
      <c r="D186" s="183" t="s">
        <v>1526</v>
      </c>
      <c r="E186" s="183" t="s">
        <v>1526</v>
      </c>
      <c r="F186" s="188">
        <v>547</v>
      </c>
      <c r="G186" s="181" t="s">
        <v>73</v>
      </c>
      <c r="H186" s="189" t="s">
        <v>20</v>
      </c>
      <c r="I186" s="177">
        <v>643</v>
      </c>
      <c r="J186" s="177">
        <v>75</v>
      </c>
      <c r="K186" s="177">
        <v>75</v>
      </c>
      <c r="L186" s="177">
        <v>25</v>
      </c>
      <c r="M186" s="177">
        <v>9</v>
      </c>
      <c r="N186" s="177">
        <v>17</v>
      </c>
      <c r="O186" s="177">
        <v>3</v>
      </c>
      <c r="P186" s="177">
        <v>12</v>
      </c>
      <c r="Q186" s="177">
        <v>11</v>
      </c>
      <c r="R186" s="177">
        <v>4</v>
      </c>
      <c r="S186" s="177">
        <v>68</v>
      </c>
      <c r="T186" s="177">
        <v>10</v>
      </c>
      <c r="U186" s="177">
        <v>8</v>
      </c>
      <c r="V186" s="177">
        <v>4</v>
      </c>
      <c r="W186" s="177">
        <v>13</v>
      </c>
      <c r="X186" s="177">
        <v>13</v>
      </c>
      <c r="Y186" s="177">
        <v>0</v>
      </c>
      <c r="Z186" s="177">
        <v>20</v>
      </c>
      <c r="AA186" s="177">
        <f t="shared" si="2"/>
        <v>367</v>
      </c>
    </row>
    <row r="187" spans="1:27" x14ac:dyDescent="0.25">
      <c r="A187" s="180">
        <v>186</v>
      </c>
      <c r="B187" s="181">
        <v>14</v>
      </c>
      <c r="C187" s="182">
        <v>66</v>
      </c>
      <c r="D187" s="183" t="s">
        <v>1526</v>
      </c>
      <c r="E187" s="183" t="s">
        <v>1526</v>
      </c>
      <c r="F187" s="188">
        <v>548</v>
      </c>
      <c r="G187" s="181" t="s">
        <v>73</v>
      </c>
      <c r="H187" s="189" t="s">
        <v>19</v>
      </c>
      <c r="I187" s="177">
        <v>397</v>
      </c>
      <c r="J187" s="177">
        <v>64</v>
      </c>
      <c r="K187" s="177">
        <v>46</v>
      </c>
      <c r="L187" s="177">
        <v>10</v>
      </c>
      <c r="M187" s="177">
        <v>5</v>
      </c>
      <c r="N187" s="177">
        <v>7</v>
      </c>
      <c r="O187" s="177">
        <v>7</v>
      </c>
      <c r="P187" s="177">
        <v>2</v>
      </c>
      <c r="Q187" s="177">
        <v>9</v>
      </c>
      <c r="R187" s="177">
        <v>1</v>
      </c>
      <c r="S187" s="177">
        <v>45</v>
      </c>
      <c r="T187" s="177">
        <v>7</v>
      </c>
      <c r="U187" s="177">
        <v>5</v>
      </c>
      <c r="V187" s="177">
        <v>2</v>
      </c>
      <c r="W187" s="177">
        <v>13</v>
      </c>
      <c r="X187" s="177">
        <v>6</v>
      </c>
      <c r="Y187" s="177">
        <v>0</v>
      </c>
      <c r="Z187" s="177">
        <v>20</v>
      </c>
      <c r="AA187" s="177">
        <f t="shared" si="2"/>
        <v>249</v>
      </c>
    </row>
    <row r="188" spans="1:27" x14ac:dyDescent="0.25">
      <c r="A188" s="180">
        <v>187</v>
      </c>
      <c r="B188" s="181">
        <v>14</v>
      </c>
      <c r="C188" s="182">
        <v>66</v>
      </c>
      <c r="D188" s="183" t="s">
        <v>1526</v>
      </c>
      <c r="E188" s="183" t="s">
        <v>1526</v>
      </c>
      <c r="F188" s="188">
        <v>548</v>
      </c>
      <c r="G188" s="181" t="s">
        <v>73</v>
      </c>
      <c r="H188" s="189" t="s">
        <v>20</v>
      </c>
      <c r="I188" s="177">
        <v>396</v>
      </c>
      <c r="J188" s="177">
        <v>57</v>
      </c>
      <c r="K188" s="177">
        <v>60</v>
      </c>
      <c r="L188" s="177">
        <v>17</v>
      </c>
      <c r="M188" s="177">
        <v>5</v>
      </c>
      <c r="N188" s="177">
        <v>11</v>
      </c>
      <c r="O188" s="177">
        <v>7</v>
      </c>
      <c r="P188" s="177">
        <v>1</v>
      </c>
      <c r="Q188" s="177">
        <v>11</v>
      </c>
      <c r="R188" s="177">
        <v>3</v>
      </c>
      <c r="S188" s="177">
        <v>29</v>
      </c>
      <c r="T188" s="177">
        <v>6</v>
      </c>
      <c r="U188" s="177">
        <v>2</v>
      </c>
      <c r="V188" s="177">
        <v>2</v>
      </c>
      <c r="W188" s="177">
        <v>13</v>
      </c>
      <c r="X188" s="177">
        <v>12</v>
      </c>
      <c r="Y188" s="177">
        <v>0</v>
      </c>
      <c r="Z188" s="177">
        <v>14</v>
      </c>
      <c r="AA188" s="177">
        <f t="shared" si="2"/>
        <v>250</v>
      </c>
    </row>
    <row r="189" spans="1:27" x14ac:dyDescent="0.25">
      <c r="A189" s="180">
        <v>188</v>
      </c>
      <c r="B189" s="181">
        <v>14</v>
      </c>
      <c r="C189" s="182">
        <v>66</v>
      </c>
      <c r="D189" s="183" t="s">
        <v>1526</v>
      </c>
      <c r="E189" s="183" t="s">
        <v>1526</v>
      </c>
      <c r="F189" s="188">
        <v>549</v>
      </c>
      <c r="G189" s="181" t="s">
        <v>73</v>
      </c>
      <c r="H189" s="189" t="s">
        <v>19</v>
      </c>
      <c r="I189" s="177">
        <v>463</v>
      </c>
      <c r="J189" s="177">
        <v>58</v>
      </c>
      <c r="K189" s="177">
        <v>57</v>
      </c>
      <c r="L189" s="177">
        <v>23</v>
      </c>
      <c r="M189" s="177">
        <v>13</v>
      </c>
      <c r="N189" s="177">
        <v>10</v>
      </c>
      <c r="O189" s="177">
        <v>10</v>
      </c>
      <c r="P189" s="177">
        <v>3</v>
      </c>
      <c r="Q189" s="177">
        <v>10</v>
      </c>
      <c r="R189" s="177">
        <v>1</v>
      </c>
      <c r="S189" s="177">
        <v>37</v>
      </c>
      <c r="T189" s="177">
        <v>10</v>
      </c>
      <c r="U189" s="177">
        <v>5</v>
      </c>
      <c r="V189" s="177">
        <v>3</v>
      </c>
      <c r="W189" s="177">
        <v>11</v>
      </c>
      <c r="X189" s="177">
        <v>6</v>
      </c>
      <c r="Y189" s="177">
        <v>0</v>
      </c>
      <c r="Z189" s="177">
        <v>15</v>
      </c>
      <c r="AA189" s="177">
        <f t="shared" si="2"/>
        <v>272</v>
      </c>
    </row>
    <row r="190" spans="1:27" x14ac:dyDescent="0.25">
      <c r="A190" s="180">
        <v>189</v>
      </c>
      <c r="B190" s="181">
        <v>14</v>
      </c>
      <c r="C190" s="182">
        <v>66</v>
      </c>
      <c r="D190" s="183" t="s">
        <v>1526</v>
      </c>
      <c r="E190" s="183" t="s">
        <v>1526</v>
      </c>
      <c r="F190" s="188">
        <v>550</v>
      </c>
      <c r="G190" s="181" t="s">
        <v>73</v>
      </c>
      <c r="H190" s="189" t="s">
        <v>19</v>
      </c>
      <c r="I190" s="177">
        <v>535</v>
      </c>
      <c r="J190" s="177">
        <v>49</v>
      </c>
      <c r="K190" s="177">
        <v>89</v>
      </c>
      <c r="L190" s="177">
        <v>18</v>
      </c>
      <c r="M190" s="177">
        <v>4</v>
      </c>
      <c r="N190" s="177">
        <v>16</v>
      </c>
      <c r="O190" s="177">
        <v>6</v>
      </c>
      <c r="P190" s="177">
        <v>6</v>
      </c>
      <c r="Q190" s="177">
        <v>9</v>
      </c>
      <c r="R190" s="177">
        <v>2</v>
      </c>
      <c r="S190" s="177">
        <v>73</v>
      </c>
      <c r="T190" s="177">
        <v>10</v>
      </c>
      <c r="U190" s="177">
        <v>4</v>
      </c>
      <c r="V190" s="177">
        <v>0</v>
      </c>
      <c r="W190" s="177">
        <v>17</v>
      </c>
      <c r="X190" s="177">
        <v>18</v>
      </c>
      <c r="Y190" s="177">
        <v>1</v>
      </c>
      <c r="Z190" s="177">
        <v>15</v>
      </c>
      <c r="AA190" s="177">
        <f t="shared" si="2"/>
        <v>337</v>
      </c>
    </row>
    <row r="191" spans="1:27" x14ac:dyDescent="0.25">
      <c r="A191" s="180">
        <v>190</v>
      </c>
      <c r="B191" s="181">
        <v>14</v>
      </c>
      <c r="C191" s="182">
        <v>66</v>
      </c>
      <c r="D191" s="183" t="s">
        <v>1526</v>
      </c>
      <c r="E191" s="183" t="s">
        <v>1526</v>
      </c>
      <c r="F191" s="188">
        <v>551</v>
      </c>
      <c r="G191" s="181" t="s">
        <v>73</v>
      </c>
      <c r="H191" s="189" t="s">
        <v>19</v>
      </c>
      <c r="I191" s="177">
        <v>463</v>
      </c>
      <c r="J191" s="177">
        <v>54</v>
      </c>
      <c r="K191" s="177">
        <v>68</v>
      </c>
      <c r="L191" s="177">
        <v>19</v>
      </c>
      <c r="M191" s="177">
        <v>6</v>
      </c>
      <c r="N191" s="177">
        <v>17</v>
      </c>
      <c r="O191" s="177">
        <v>7</v>
      </c>
      <c r="P191" s="177">
        <v>0</v>
      </c>
      <c r="Q191" s="177">
        <v>11</v>
      </c>
      <c r="R191" s="177">
        <v>1</v>
      </c>
      <c r="S191" s="177">
        <v>52</v>
      </c>
      <c r="T191" s="177">
        <v>6</v>
      </c>
      <c r="U191" s="177">
        <v>2</v>
      </c>
      <c r="V191" s="177">
        <v>2</v>
      </c>
      <c r="W191" s="177">
        <v>8</v>
      </c>
      <c r="X191" s="177">
        <v>14</v>
      </c>
      <c r="Y191" s="177">
        <v>0</v>
      </c>
      <c r="Z191" s="177">
        <v>13</v>
      </c>
      <c r="AA191" s="177">
        <f t="shared" si="2"/>
        <v>280</v>
      </c>
    </row>
    <row r="192" spans="1:27" x14ac:dyDescent="0.25">
      <c r="A192" s="180">
        <v>191</v>
      </c>
      <c r="B192" s="181">
        <v>14</v>
      </c>
      <c r="C192" s="182">
        <v>66</v>
      </c>
      <c r="D192" s="183" t="s">
        <v>1526</v>
      </c>
      <c r="E192" s="183" t="s">
        <v>1526</v>
      </c>
      <c r="F192" s="188">
        <v>551</v>
      </c>
      <c r="G192" s="181" t="s">
        <v>73</v>
      </c>
      <c r="H192" s="189" t="s">
        <v>20</v>
      </c>
      <c r="I192" s="177">
        <v>463</v>
      </c>
      <c r="J192" s="177">
        <v>53</v>
      </c>
      <c r="K192" s="177">
        <v>84</v>
      </c>
      <c r="L192" s="177">
        <v>6</v>
      </c>
      <c r="M192" s="177">
        <v>4</v>
      </c>
      <c r="N192" s="177">
        <v>14</v>
      </c>
      <c r="O192" s="177">
        <v>5</v>
      </c>
      <c r="P192" s="177">
        <v>3</v>
      </c>
      <c r="Q192" s="177">
        <v>7</v>
      </c>
      <c r="R192" s="177">
        <v>1</v>
      </c>
      <c r="S192" s="177">
        <v>56</v>
      </c>
      <c r="T192" s="177">
        <v>6</v>
      </c>
      <c r="U192" s="177">
        <v>3</v>
      </c>
      <c r="V192" s="177">
        <v>1</v>
      </c>
      <c r="W192" s="177">
        <v>19</v>
      </c>
      <c r="X192" s="177">
        <v>14</v>
      </c>
      <c r="Y192" s="177">
        <v>2</v>
      </c>
      <c r="Z192" s="177">
        <v>10</v>
      </c>
      <c r="AA192" s="177">
        <f t="shared" si="2"/>
        <v>288</v>
      </c>
    </row>
    <row r="193" spans="1:27" x14ac:dyDescent="0.25">
      <c r="A193" s="180">
        <v>192</v>
      </c>
      <c r="B193" s="181">
        <v>14</v>
      </c>
      <c r="C193" s="182">
        <v>66</v>
      </c>
      <c r="D193" s="183" t="s">
        <v>1526</v>
      </c>
      <c r="E193" s="183" t="s">
        <v>1526</v>
      </c>
      <c r="F193" s="188">
        <v>552</v>
      </c>
      <c r="G193" s="181" t="s">
        <v>73</v>
      </c>
      <c r="H193" s="189" t="s">
        <v>19</v>
      </c>
      <c r="I193" s="177">
        <v>655</v>
      </c>
      <c r="J193" s="177">
        <v>66</v>
      </c>
      <c r="K193" s="177">
        <v>57</v>
      </c>
      <c r="L193" s="177">
        <v>23</v>
      </c>
      <c r="M193" s="177">
        <v>12</v>
      </c>
      <c r="N193" s="177">
        <v>39</v>
      </c>
      <c r="O193" s="177">
        <v>12</v>
      </c>
      <c r="P193" s="177">
        <v>10</v>
      </c>
      <c r="Q193" s="177">
        <v>23</v>
      </c>
      <c r="R193" s="177">
        <v>3</v>
      </c>
      <c r="S193" s="177">
        <v>89</v>
      </c>
      <c r="T193" s="177">
        <v>11</v>
      </c>
      <c r="U193" s="177">
        <v>2</v>
      </c>
      <c r="V193" s="177">
        <v>2</v>
      </c>
      <c r="W193" s="177">
        <v>15</v>
      </c>
      <c r="X193" s="177">
        <v>11</v>
      </c>
      <c r="Y193" s="177">
        <v>1</v>
      </c>
      <c r="Z193" s="177">
        <v>24</v>
      </c>
      <c r="AA193" s="177">
        <f t="shared" si="2"/>
        <v>400</v>
      </c>
    </row>
    <row r="194" spans="1:27" x14ac:dyDescent="0.25">
      <c r="A194" s="180">
        <v>193</v>
      </c>
      <c r="B194" s="181">
        <v>14</v>
      </c>
      <c r="C194" s="182">
        <v>66</v>
      </c>
      <c r="D194" s="183" t="s">
        <v>1526</v>
      </c>
      <c r="E194" s="183" t="s">
        <v>1526</v>
      </c>
      <c r="F194" s="188">
        <v>552</v>
      </c>
      <c r="G194" s="181" t="s">
        <v>73</v>
      </c>
      <c r="H194" s="189" t="s">
        <v>20</v>
      </c>
      <c r="I194" s="177">
        <v>654</v>
      </c>
      <c r="J194" s="177">
        <v>59</v>
      </c>
      <c r="K194" s="177">
        <v>83</v>
      </c>
      <c r="L194" s="177">
        <v>32</v>
      </c>
      <c r="M194" s="177">
        <v>5</v>
      </c>
      <c r="N194" s="177">
        <v>41</v>
      </c>
      <c r="O194" s="177">
        <v>5</v>
      </c>
      <c r="P194" s="177">
        <v>5</v>
      </c>
      <c r="Q194" s="177">
        <v>11</v>
      </c>
      <c r="R194" s="177">
        <v>8</v>
      </c>
      <c r="S194" s="177">
        <v>91</v>
      </c>
      <c r="T194" s="177">
        <v>7</v>
      </c>
      <c r="U194" s="177">
        <v>3</v>
      </c>
      <c r="V194" s="177">
        <v>2</v>
      </c>
      <c r="W194" s="177">
        <v>12</v>
      </c>
      <c r="X194" s="177">
        <v>12</v>
      </c>
      <c r="Y194" s="177">
        <v>1</v>
      </c>
      <c r="Z194" s="177">
        <v>13</v>
      </c>
      <c r="AA194" s="177">
        <f t="shared" ref="AA194:AA212" si="3">SUM(J194:Z194)</f>
        <v>390</v>
      </c>
    </row>
    <row r="195" spans="1:27" x14ac:dyDescent="0.25">
      <c r="A195" s="180">
        <v>194</v>
      </c>
      <c r="B195" s="181">
        <v>14</v>
      </c>
      <c r="C195" s="182">
        <v>66</v>
      </c>
      <c r="D195" s="183" t="s">
        <v>1526</v>
      </c>
      <c r="E195" s="183" t="s">
        <v>1526</v>
      </c>
      <c r="F195" s="188">
        <v>553</v>
      </c>
      <c r="G195" s="181" t="s">
        <v>73</v>
      </c>
      <c r="H195" s="189" t="s">
        <v>19</v>
      </c>
      <c r="I195" s="177">
        <v>532</v>
      </c>
      <c r="J195" s="177">
        <v>38</v>
      </c>
      <c r="K195" s="177">
        <v>61</v>
      </c>
      <c r="L195" s="177">
        <v>24</v>
      </c>
      <c r="M195" s="177">
        <v>10</v>
      </c>
      <c r="N195" s="177">
        <v>20</v>
      </c>
      <c r="O195" s="177">
        <v>5</v>
      </c>
      <c r="P195" s="177">
        <v>7</v>
      </c>
      <c r="Q195" s="177">
        <v>8</v>
      </c>
      <c r="R195" s="177">
        <v>3</v>
      </c>
      <c r="S195" s="177">
        <v>53</v>
      </c>
      <c r="T195" s="177">
        <v>6</v>
      </c>
      <c r="U195" s="177">
        <v>0</v>
      </c>
      <c r="V195" s="177">
        <v>2</v>
      </c>
      <c r="W195" s="177">
        <v>9</v>
      </c>
      <c r="X195" s="177">
        <v>12</v>
      </c>
      <c r="Y195" s="177">
        <v>0</v>
      </c>
      <c r="Z195" s="177">
        <v>6</v>
      </c>
      <c r="AA195" s="177">
        <f t="shared" si="3"/>
        <v>264</v>
      </c>
    </row>
    <row r="196" spans="1:27" x14ac:dyDescent="0.25">
      <c r="A196" s="180">
        <v>195</v>
      </c>
      <c r="B196" s="181">
        <v>14</v>
      </c>
      <c r="C196" s="182">
        <v>66</v>
      </c>
      <c r="D196" s="183" t="s">
        <v>1526</v>
      </c>
      <c r="E196" s="183" t="s">
        <v>1526</v>
      </c>
      <c r="F196" s="188">
        <v>553</v>
      </c>
      <c r="G196" s="181" t="s">
        <v>73</v>
      </c>
      <c r="H196" s="189" t="s">
        <v>20</v>
      </c>
      <c r="I196" s="177">
        <v>532</v>
      </c>
      <c r="J196" s="177">
        <v>32</v>
      </c>
      <c r="K196" s="177">
        <v>58</v>
      </c>
      <c r="L196" s="177">
        <v>24</v>
      </c>
      <c r="M196" s="177">
        <v>16</v>
      </c>
      <c r="N196" s="177">
        <v>25</v>
      </c>
      <c r="O196" s="177">
        <v>3</v>
      </c>
      <c r="P196" s="177">
        <v>8</v>
      </c>
      <c r="Q196" s="177">
        <v>7</v>
      </c>
      <c r="R196" s="177">
        <v>1</v>
      </c>
      <c r="S196" s="177">
        <v>76</v>
      </c>
      <c r="T196" s="177">
        <v>8</v>
      </c>
      <c r="U196" s="177">
        <v>1</v>
      </c>
      <c r="V196" s="177">
        <v>3</v>
      </c>
      <c r="W196" s="177">
        <v>9</v>
      </c>
      <c r="X196" s="177">
        <v>10</v>
      </c>
      <c r="Y196" s="177">
        <v>0</v>
      </c>
      <c r="Z196" s="177">
        <v>14</v>
      </c>
      <c r="AA196" s="177">
        <f t="shared" si="3"/>
        <v>295</v>
      </c>
    </row>
    <row r="197" spans="1:27" x14ac:dyDescent="0.25">
      <c r="A197" s="180">
        <v>196</v>
      </c>
      <c r="B197" s="181">
        <v>14</v>
      </c>
      <c r="C197" s="182">
        <v>66</v>
      </c>
      <c r="D197" s="183" t="s">
        <v>1526</v>
      </c>
      <c r="E197" s="183" t="s">
        <v>1526</v>
      </c>
      <c r="F197" s="188">
        <v>553</v>
      </c>
      <c r="G197" s="181" t="s">
        <v>73</v>
      </c>
      <c r="H197" s="189" t="s">
        <v>22</v>
      </c>
      <c r="I197" s="177">
        <v>531</v>
      </c>
      <c r="J197" s="177">
        <v>51</v>
      </c>
      <c r="K197" s="177">
        <v>55</v>
      </c>
      <c r="L197" s="177">
        <v>22</v>
      </c>
      <c r="M197" s="177">
        <v>12</v>
      </c>
      <c r="N197" s="177">
        <v>23</v>
      </c>
      <c r="O197" s="177">
        <v>7</v>
      </c>
      <c r="P197" s="177">
        <v>3</v>
      </c>
      <c r="Q197" s="177">
        <v>5</v>
      </c>
      <c r="R197" s="177">
        <v>3</v>
      </c>
      <c r="S197" s="177">
        <v>62</v>
      </c>
      <c r="T197" s="177">
        <v>6</v>
      </c>
      <c r="U197" s="177">
        <v>0</v>
      </c>
      <c r="V197" s="177">
        <v>2</v>
      </c>
      <c r="W197" s="177">
        <v>10</v>
      </c>
      <c r="X197" s="177">
        <v>10</v>
      </c>
      <c r="Y197" s="177">
        <v>0</v>
      </c>
      <c r="Z197" s="177">
        <v>13</v>
      </c>
      <c r="AA197" s="177">
        <f t="shared" si="3"/>
        <v>284</v>
      </c>
    </row>
    <row r="198" spans="1:27" x14ac:dyDescent="0.25">
      <c r="A198" s="180">
        <v>197</v>
      </c>
      <c r="B198" s="181"/>
      <c r="C198" s="182">
        <v>66</v>
      </c>
      <c r="D198" s="183" t="s">
        <v>1526</v>
      </c>
      <c r="E198" s="183" t="s">
        <v>1526</v>
      </c>
      <c r="F198" s="188">
        <v>553</v>
      </c>
      <c r="G198" s="181" t="s">
        <v>73</v>
      </c>
      <c r="H198" s="189" t="s">
        <v>27</v>
      </c>
      <c r="I198" s="177"/>
      <c r="J198" s="177">
        <v>0</v>
      </c>
      <c r="K198" s="177">
        <v>5</v>
      </c>
      <c r="L198" s="177">
        <v>4</v>
      </c>
      <c r="M198" s="177">
        <v>1</v>
      </c>
      <c r="N198" s="177">
        <v>2</v>
      </c>
      <c r="O198" s="177">
        <v>0</v>
      </c>
      <c r="P198" s="177">
        <v>1</v>
      </c>
      <c r="Q198" s="177">
        <v>0</v>
      </c>
      <c r="R198" s="177">
        <v>0</v>
      </c>
      <c r="S198" s="177">
        <v>9</v>
      </c>
      <c r="T198" s="177">
        <v>2</v>
      </c>
      <c r="U198" s="177">
        <v>0</v>
      </c>
      <c r="V198" s="177">
        <v>0</v>
      </c>
      <c r="W198" s="177">
        <v>1</v>
      </c>
      <c r="X198" s="177">
        <v>1</v>
      </c>
      <c r="Y198" s="177">
        <v>0</v>
      </c>
      <c r="Z198" s="177">
        <v>0</v>
      </c>
      <c r="AA198" s="177">
        <f t="shared" si="3"/>
        <v>26</v>
      </c>
    </row>
    <row r="199" spans="1:27" x14ac:dyDescent="0.25">
      <c r="A199" s="180">
        <v>198</v>
      </c>
      <c r="B199" s="181">
        <v>14</v>
      </c>
      <c r="C199" s="182">
        <v>66</v>
      </c>
      <c r="D199" s="183" t="s">
        <v>1526</v>
      </c>
      <c r="E199" s="183" t="s">
        <v>1526</v>
      </c>
      <c r="F199" s="188">
        <v>554</v>
      </c>
      <c r="G199" s="181" t="s">
        <v>73</v>
      </c>
      <c r="H199" s="189" t="s">
        <v>19</v>
      </c>
      <c r="I199" s="177">
        <v>480</v>
      </c>
      <c r="J199" s="177">
        <v>52</v>
      </c>
      <c r="K199" s="177">
        <v>50</v>
      </c>
      <c r="L199" s="177">
        <v>17</v>
      </c>
      <c r="M199" s="177">
        <v>11</v>
      </c>
      <c r="N199" s="177">
        <v>27</v>
      </c>
      <c r="O199" s="177">
        <v>5</v>
      </c>
      <c r="P199" s="177">
        <v>5</v>
      </c>
      <c r="Q199" s="177">
        <v>4</v>
      </c>
      <c r="R199" s="177">
        <v>4</v>
      </c>
      <c r="S199" s="177">
        <v>67</v>
      </c>
      <c r="T199" s="177">
        <v>4</v>
      </c>
      <c r="U199" s="177">
        <v>4</v>
      </c>
      <c r="V199" s="177">
        <v>3</v>
      </c>
      <c r="W199" s="177">
        <v>9</v>
      </c>
      <c r="X199" s="177">
        <v>13</v>
      </c>
      <c r="Y199" s="177">
        <v>0</v>
      </c>
      <c r="Z199" s="177">
        <v>6</v>
      </c>
      <c r="AA199" s="177">
        <f t="shared" si="3"/>
        <v>281</v>
      </c>
    </row>
    <row r="200" spans="1:27" x14ac:dyDescent="0.25">
      <c r="A200" s="180">
        <v>199</v>
      </c>
      <c r="B200" s="181">
        <v>14</v>
      </c>
      <c r="C200" s="182">
        <v>66</v>
      </c>
      <c r="D200" s="183" t="s">
        <v>1526</v>
      </c>
      <c r="E200" s="183" t="s">
        <v>1526</v>
      </c>
      <c r="F200" s="188">
        <v>554</v>
      </c>
      <c r="G200" s="181" t="s">
        <v>73</v>
      </c>
      <c r="H200" s="189" t="s">
        <v>20</v>
      </c>
      <c r="I200" s="177">
        <v>480</v>
      </c>
      <c r="J200" s="177">
        <v>50</v>
      </c>
      <c r="K200" s="177">
        <v>67</v>
      </c>
      <c r="L200" s="177">
        <v>17</v>
      </c>
      <c r="M200" s="177">
        <v>5</v>
      </c>
      <c r="N200" s="177">
        <v>29</v>
      </c>
      <c r="O200" s="177">
        <v>6</v>
      </c>
      <c r="P200" s="177">
        <v>5</v>
      </c>
      <c r="Q200" s="177">
        <v>10</v>
      </c>
      <c r="R200" s="177">
        <v>3</v>
      </c>
      <c r="S200" s="177">
        <v>65</v>
      </c>
      <c r="T200" s="177">
        <v>6</v>
      </c>
      <c r="U200" s="177">
        <v>2</v>
      </c>
      <c r="V200" s="177">
        <v>1</v>
      </c>
      <c r="W200" s="177">
        <v>4</v>
      </c>
      <c r="X200" s="177">
        <v>11</v>
      </c>
      <c r="Y200" s="177">
        <v>0</v>
      </c>
      <c r="Z200" s="177">
        <v>13</v>
      </c>
      <c r="AA200" s="177">
        <f t="shared" si="3"/>
        <v>294</v>
      </c>
    </row>
    <row r="201" spans="1:27" x14ac:dyDescent="0.25">
      <c r="A201" s="180">
        <v>200</v>
      </c>
      <c r="B201" s="181">
        <v>14</v>
      </c>
      <c r="C201" s="182">
        <v>66</v>
      </c>
      <c r="D201" s="183" t="s">
        <v>1526</v>
      </c>
      <c r="E201" s="183" t="s">
        <v>1526</v>
      </c>
      <c r="F201" s="188">
        <v>555</v>
      </c>
      <c r="G201" s="181" t="s">
        <v>73</v>
      </c>
      <c r="H201" s="189" t="s">
        <v>19</v>
      </c>
      <c r="I201" s="177">
        <v>482</v>
      </c>
      <c r="J201" s="177">
        <v>65</v>
      </c>
      <c r="K201" s="177">
        <v>71</v>
      </c>
      <c r="L201" s="177">
        <v>10</v>
      </c>
      <c r="M201" s="177">
        <v>1</v>
      </c>
      <c r="N201" s="177">
        <v>11</v>
      </c>
      <c r="O201" s="177">
        <v>10</v>
      </c>
      <c r="P201" s="177">
        <v>8</v>
      </c>
      <c r="Q201" s="177">
        <v>6</v>
      </c>
      <c r="R201" s="177">
        <v>3</v>
      </c>
      <c r="S201" s="177">
        <v>46</v>
      </c>
      <c r="T201" s="177">
        <v>3</v>
      </c>
      <c r="U201" s="177">
        <v>2</v>
      </c>
      <c r="V201" s="177">
        <v>2</v>
      </c>
      <c r="W201" s="177">
        <v>8</v>
      </c>
      <c r="X201" s="177">
        <v>7</v>
      </c>
      <c r="Y201" s="177">
        <v>2</v>
      </c>
      <c r="Z201" s="177">
        <v>20</v>
      </c>
      <c r="AA201" s="177">
        <f t="shared" si="3"/>
        <v>275</v>
      </c>
    </row>
    <row r="202" spans="1:27" x14ac:dyDescent="0.25">
      <c r="A202" s="180">
        <v>201</v>
      </c>
      <c r="B202" s="181">
        <v>14</v>
      </c>
      <c r="C202" s="182">
        <v>66</v>
      </c>
      <c r="D202" s="183" t="s">
        <v>1526</v>
      </c>
      <c r="E202" s="183" t="s">
        <v>1526</v>
      </c>
      <c r="F202" s="188">
        <v>555</v>
      </c>
      <c r="G202" s="181" t="s">
        <v>73</v>
      </c>
      <c r="H202" s="189" t="s">
        <v>20</v>
      </c>
      <c r="I202" s="177">
        <v>481</v>
      </c>
      <c r="J202" s="177">
        <v>59</v>
      </c>
      <c r="K202" s="177">
        <v>61</v>
      </c>
      <c r="L202" s="177">
        <v>15</v>
      </c>
      <c r="M202" s="177">
        <v>5</v>
      </c>
      <c r="N202" s="177">
        <v>12</v>
      </c>
      <c r="O202" s="177">
        <v>15</v>
      </c>
      <c r="P202" s="177">
        <v>5</v>
      </c>
      <c r="Q202" s="177">
        <v>7</v>
      </c>
      <c r="R202" s="177">
        <v>1</v>
      </c>
      <c r="S202" s="177">
        <v>37</v>
      </c>
      <c r="T202" s="177">
        <v>3</v>
      </c>
      <c r="U202" s="177">
        <v>3</v>
      </c>
      <c r="V202" s="177">
        <v>2</v>
      </c>
      <c r="W202" s="177">
        <v>18</v>
      </c>
      <c r="X202" s="177">
        <v>7</v>
      </c>
      <c r="Y202" s="177">
        <v>1</v>
      </c>
      <c r="Z202" s="177">
        <v>18</v>
      </c>
      <c r="AA202" s="177">
        <f t="shared" si="3"/>
        <v>269</v>
      </c>
    </row>
    <row r="203" spans="1:27" x14ac:dyDescent="0.25">
      <c r="A203" s="180">
        <v>202</v>
      </c>
      <c r="B203" s="181">
        <v>14</v>
      </c>
      <c r="C203" s="182">
        <v>66</v>
      </c>
      <c r="D203" s="183" t="s">
        <v>1526</v>
      </c>
      <c r="E203" s="183" t="s">
        <v>1526</v>
      </c>
      <c r="F203" s="188">
        <v>556</v>
      </c>
      <c r="G203" s="181" t="s">
        <v>73</v>
      </c>
      <c r="H203" s="189" t="s">
        <v>19</v>
      </c>
      <c r="I203" s="177">
        <v>745</v>
      </c>
      <c r="J203" s="177">
        <v>106</v>
      </c>
      <c r="K203" s="177">
        <v>92</v>
      </c>
      <c r="L203" s="177">
        <v>14</v>
      </c>
      <c r="M203" s="177">
        <v>9</v>
      </c>
      <c r="N203" s="177">
        <v>33</v>
      </c>
      <c r="O203" s="177">
        <v>6</v>
      </c>
      <c r="P203" s="177">
        <v>10</v>
      </c>
      <c r="Q203" s="177">
        <v>10</v>
      </c>
      <c r="R203" s="177">
        <v>4</v>
      </c>
      <c r="S203" s="177">
        <v>70</v>
      </c>
      <c r="T203" s="177">
        <v>6</v>
      </c>
      <c r="U203" s="177">
        <v>6</v>
      </c>
      <c r="V203" s="177">
        <v>4</v>
      </c>
      <c r="W203" s="177">
        <v>21</v>
      </c>
      <c r="X203" s="177">
        <v>11</v>
      </c>
      <c r="Y203" s="177">
        <v>3</v>
      </c>
      <c r="Z203" s="177">
        <v>26</v>
      </c>
      <c r="AA203" s="177">
        <f t="shared" si="3"/>
        <v>431</v>
      </c>
    </row>
    <row r="204" spans="1:27" x14ac:dyDescent="0.25">
      <c r="A204" s="180">
        <v>203</v>
      </c>
      <c r="B204" s="181">
        <v>14</v>
      </c>
      <c r="C204" s="182">
        <v>66</v>
      </c>
      <c r="D204" s="183" t="s">
        <v>1526</v>
      </c>
      <c r="E204" s="183" t="s">
        <v>1526</v>
      </c>
      <c r="F204" s="188">
        <v>557</v>
      </c>
      <c r="G204" s="181" t="s">
        <v>73</v>
      </c>
      <c r="H204" s="189" t="s">
        <v>19</v>
      </c>
      <c r="I204" s="177">
        <v>450</v>
      </c>
      <c r="J204" s="177">
        <v>31</v>
      </c>
      <c r="K204" s="177">
        <v>59</v>
      </c>
      <c r="L204" s="177">
        <v>13</v>
      </c>
      <c r="M204" s="177">
        <v>8</v>
      </c>
      <c r="N204" s="177">
        <v>13</v>
      </c>
      <c r="O204" s="177">
        <v>2</v>
      </c>
      <c r="P204" s="177">
        <v>9</v>
      </c>
      <c r="Q204" s="177">
        <v>5</v>
      </c>
      <c r="R204" s="177">
        <v>1</v>
      </c>
      <c r="S204" s="177">
        <v>69</v>
      </c>
      <c r="T204" s="177">
        <v>7</v>
      </c>
      <c r="U204" s="177">
        <v>1</v>
      </c>
      <c r="V204" s="177">
        <v>2</v>
      </c>
      <c r="W204" s="177">
        <v>7</v>
      </c>
      <c r="X204" s="177">
        <v>3</v>
      </c>
      <c r="Y204" s="177">
        <v>0</v>
      </c>
      <c r="Z204" s="177">
        <v>9</v>
      </c>
      <c r="AA204" s="177">
        <f t="shared" si="3"/>
        <v>239</v>
      </c>
    </row>
    <row r="205" spans="1:27" x14ac:dyDescent="0.25">
      <c r="A205" s="180">
        <v>204</v>
      </c>
      <c r="B205" s="181">
        <v>14</v>
      </c>
      <c r="C205" s="182">
        <v>66</v>
      </c>
      <c r="D205" s="183" t="s">
        <v>1526</v>
      </c>
      <c r="E205" s="183" t="s">
        <v>1526</v>
      </c>
      <c r="F205" s="188">
        <v>557</v>
      </c>
      <c r="G205" s="181" t="s">
        <v>73</v>
      </c>
      <c r="H205" s="189" t="s">
        <v>20</v>
      </c>
      <c r="I205" s="177">
        <v>449</v>
      </c>
      <c r="J205" s="177">
        <v>33</v>
      </c>
      <c r="K205" s="177">
        <v>55</v>
      </c>
      <c r="L205" s="177">
        <v>14</v>
      </c>
      <c r="M205" s="177">
        <v>6</v>
      </c>
      <c r="N205" s="177">
        <v>18</v>
      </c>
      <c r="O205" s="177">
        <v>4</v>
      </c>
      <c r="P205" s="177">
        <v>2</v>
      </c>
      <c r="Q205" s="177">
        <v>4</v>
      </c>
      <c r="R205" s="177">
        <v>3</v>
      </c>
      <c r="S205" s="177">
        <v>81</v>
      </c>
      <c r="T205" s="177">
        <v>2</v>
      </c>
      <c r="U205" s="177">
        <v>0</v>
      </c>
      <c r="V205" s="177">
        <v>1</v>
      </c>
      <c r="W205" s="177">
        <v>2</v>
      </c>
      <c r="X205" s="177">
        <v>7</v>
      </c>
      <c r="Y205" s="177">
        <v>0</v>
      </c>
      <c r="Z205" s="177">
        <v>14</v>
      </c>
      <c r="AA205" s="177">
        <f t="shared" si="3"/>
        <v>246</v>
      </c>
    </row>
    <row r="206" spans="1:27" x14ac:dyDescent="0.25">
      <c r="A206" s="180">
        <v>205</v>
      </c>
      <c r="B206" s="181">
        <v>14</v>
      </c>
      <c r="C206" s="182">
        <v>66</v>
      </c>
      <c r="D206" s="183" t="s">
        <v>1526</v>
      </c>
      <c r="E206" s="183" t="s">
        <v>1526</v>
      </c>
      <c r="F206" s="188">
        <v>569</v>
      </c>
      <c r="G206" s="181" t="s">
        <v>73</v>
      </c>
      <c r="H206" s="189" t="s">
        <v>19</v>
      </c>
      <c r="I206" s="177">
        <v>508</v>
      </c>
      <c r="J206" s="177">
        <v>41</v>
      </c>
      <c r="K206" s="177">
        <v>66</v>
      </c>
      <c r="L206" s="177">
        <v>24</v>
      </c>
      <c r="M206" s="177">
        <v>10</v>
      </c>
      <c r="N206" s="177">
        <v>21</v>
      </c>
      <c r="O206" s="177">
        <v>4</v>
      </c>
      <c r="P206" s="177">
        <v>4</v>
      </c>
      <c r="Q206" s="177">
        <v>9</v>
      </c>
      <c r="R206" s="177">
        <v>3</v>
      </c>
      <c r="S206" s="177">
        <v>65</v>
      </c>
      <c r="T206" s="177">
        <v>7</v>
      </c>
      <c r="U206" s="177">
        <v>3</v>
      </c>
      <c r="V206" s="177">
        <v>2</v>
      </c>
      <c r="W206" s="177">
        <v>11</v>
      </c>
      <c r="X206" s="177">
        <v>11</v>
      </c>
      <c r="Y206" s="177">
        <v>0</v>
      </c>
      <c r="Z206" s="177">
        <v>10</v>
      </c>
      <c r="AA206" s="177">
        <f t="shared" si="3"/>
        <v>291</v>
      </c>
    </row>
    <row r="207" spans="1:27" x14ac:dyDescent="0.25">
      <c r="A207" s="180">
        <v>206</v>
      </c>
      <c r="B207" s="181">
        <v>14</v>
      </c>
      <c r="C207" s="182">
        <v>66</v>
      </c>
      <c r="D207" s="183" t="s">
        <v>1526</v>
      </c>
      <c r="E207" s="183" t="s">
        <v>1526</v>
      </c>
      <c r="F207" s="188">
        <v>569</v>
      </c>
      <c r="G207" s="181" t="s">
        <v>73</v>
      </c>
      <c r="H207" s="189" t="s">
        <v>20</v>
      </c>
      <c r="I207" s="177">
        <v>507</v>
      </c>
      <c r="J207" s="177">
        <v>47</v>
      </c>
      <c r="K207" s="177">
        <v>64</v>
      </c>
      <c r="L207" s="177">
        <v>14</v>
      </c>
      <c r="M207" s="177">
        <v>5</v>
      </c>
      <c r="N207" s="177">
        <v>18</v>
      </c>
      <c r="O207" s="177">
        <v>3</v>
      </c>
      <c r="P207" s="177">
        <v>6</v>
      </c>
      <c r="Q207" s="177">
        <v>8</v>
      </c>
      <c r="R207" s="177">
        <v>8</v>
      </c>
      <c r="S207" s="177">
        <v>68</v>
      </c>
      <c r="T207" s="177">
        <v>8</v>
      </c>
      <c r="U207" s="177">
        <v>4</v>
      </c>
      <c r="V207" s="177">
        <v>3</v>
      </c>
      <c r="W207" s="177">
        <v>7</v>
      </c>
      <c r="X207" s="177">
        <v>8</v>
      </c>
      <c r="Y207" s="177">
        <v>2</v>
      </c>
      <c r="Z207" s="177">
        <v>19</v>
      </c>
      <c r="AA207" s="177">
        <f t="shared" si="3"/>
        <v>292</v>
      </c>
    </row>
    <row r="208" spans="1:27" x14ac:dyDescent="0.25">
      <c r="A208" s="180">
        <v>207</v>
      </c>
      <c r="B208" s="181">
        <v>14</v>
      </c>
      <c r="C208" s="182">
        <v>66</v>
      </c>
      <c r="D208" s="183" t="s">
        <v>1526</v>
      </c>
      <c r="E208" s="183" t="s">
        <v>1526</v>
      </c>
      <c r="F208" s="188">
        <v>616</v>
      </c>
      <c r="G208" s="181" t="s">
        <v>73</v>
      </c>
      <c r="H208" s="189" t="s">
        <v>19</v>
      </c>
      <c r="I208" s="177">
        <v>687</v>
      </c>
      <c r="J208" s="177">
        <v>56</v>
      </c>
      <c r="K208" s="177">
        <v>88</v>
      </c>
      <c r="L208" s="177">
        <v>23</v>
      </c>
      <c r="M208" s="177">
        <v>15</v>
      </c>
      <c r="N208" s="177">
        <v>26</v>
      </c>
      <c r="O208" s="177">
        <v>2</v>
      </c>
      <c r="P208" s="177">
        <v>3</v>
      </c>
      <c r="Q208" s="177">
        <v>7</v>
      </c>
      <c r="R208" s="177">
        <v>2</v>
      </c>
      <c r="S208" s="177">
        <v>83</v>
      </c>
      <c r="T208" s="177">
        <v>16</v>
      </c>
      <c r="U208" s="177">
        <v>2</v>
      </c>
      <c r="V208" s="177">
        <v>1</v>
      </c>
      <c r="W208" s="177">
        <v>12</v>
      </c>
      <c r="X208" s="177">
        <v>4</v>
      </c>
      <c r="Y208" s="177">
        <v>0</v>
      </c>
      <c r="Z208" s="177">
        <v>17</v>
      </c>
      <c r="AA208" s="177">
        <f t="shared" si="3"/>
        <v>357</v>
      </c>
    </row>
    <row r="209" spans="1:27" x14ac:dyDescent="0.25">
      <c r="A209" s="180">
        <v>208</v>
      </c>
      <c r="B209" s="181">
        <v>14</v>
      </c>
      <c r="C209" s="182">
        <v>66</v>
      </c>
      <c r="D209" s="183" t="s">
        <v>1526</v>
      </c>
      <c r="E209" s="183" t="s">
        <v>1526</v>
      </c>
      <c r="F209" s="188">
        <v>616</v>
      </c>
      <c r="G209" s="181" t="s">
        <v>73</v>
      </c>
      <c r="H209" s="189" t="s">
        <v>20</v>
      </c>
      <c r="I209" s="177">
        <v>686</v>
      </c>
      <c r="J209" s="177">
        <v>81</v>
      </c>
      <c r="K209" s="177">
        <v>71</v>
      </c>
      <c r="L209" s="177">
        <v>22</v>
      </c>
      <c r="M209" s="177">
        <v>11</v>
      </c>
      <c r="N209" s="177">
        <v>35</v>
      </c>
      <c r="O209" s="177">
        <v>1</v>
      </c>
      <c r="P209" s="177">
        <v>7</v>
      </c>
      <c r="Q209" s="177">
        <v>8</v>
      </c>
      <c r="R209" s="177">
        <v>0</v>
      </c>
      <c r="S209" s="177">
        <v>92</v>
      </c>
      <c r="T209" s="177">
        <v>7</v>
      </c>
      <c r="U209" s="177">
        <v>8</v>
      </c>
      <c r="V209" s="177">
        <v>3</v>
      </c>
      <c r="W209" s="177">
        <v>3</v>
      </c>
      <c r="X209" s="177">
        <v>6</v>
      </c>
      <c r="Y209" s="177">
        <v>0</v>
      </c>
      <c r="Z209" s="177">
        <v>10</v>
      </c>
      <c r="AA209" s="177">
        <f t="shared" si="3"/>
        <v>365</v>
      </c>
    </row>
    <row r="210" spans="1:27" x14ac:dyDescent="0.25">
      <c r="A210" s="180">
        <v>209</v>
      </c>
      <c r="B210" s="181">
        <v>14</v>
      </c>
      <c r="C210" s="182">
        <v>66</v>
      </c>
      <c r="D210" s="183" t="s">
        <v>1526</v>
      </c>
      <c r="E210" s="183" t="s">
        <v>1526</v>
      </c>
      <c r="F210" s="188">
        <v>616</v>
      </c>
      <c r="G210" s="181" t="s">
        <v>73</v>
      </c>
      <c r="H210" s="189" t="s">
        <v>22</v>
      </c>
      <c r="I210" s="177">
        <v>686</v>
      </c>
      <c r="J210" s="177">
        <v>96</v>
      </c>
      <c r="K210" s="177">
        <v>71</v>
      </c>
      <c r="L210" s="177">
        <v>33</v>
      </c>
      <c r="M210" s="177">
        <v>11</v>
      </c>
      <c r="N210" s="177">
        <v>44</v>
      </c>
      <c r="O210" s="177">
        <v>4</v>
      </c>
      <c r="P210" s="177">
        <v>10</v>
      </c>
      <c r="Q210" s="177">
        <v>8</v>
      </c>
      <c r="R210" s="177">
        <v>1</v>
      </c>
      <c r="S210" s="177">
        <v>72</v>
      </c>
      <c r="T210" s="177">
        <v>7</v>
      </c>
      <c r="U210" s="177">
        <v>4</v>
      </c>
      <c r="V210" s="177">
        <v>5</v>
      </c>
      <c r="W210" s="177">
        <v>2</v>
      </c>
      <c r="X210" s="177">
        <v>8</v>
      </c>
      <c r="Y210" s="177">
        <v>2</v>
      </c>
      <c r="Z210" s="177">
        <v>13</v>
      </c>
      <c r="AA210" s="177">
        <f t="shared" si="3"/>
        <v>391</v>
      </c>
    </row>
    <row r="211" spans="1:27" x14ac:dyDescent="0.25">
      <c r="A211" s="180">
        <v>210</v>
      </c>
      <c r="B211" s="181">
        <v>14</v>
      </c>
      <c r="C211" s="182">
        <v>66</v>
      </c>
      <c r="D211" s="183" t="s">
        <v>1526</v>
      </c>
      <c r="E211" s="183" t="s">
        <v>1526</v>
      </c>
      <c r="F211" s="188">
        <v>616</v>
      </c>
      <c r="G211" s="181" t="s">
        <v>73</v>
      </c>
      <c r="H211" s="189" t="s">
        <v>24</v>
      </c>
      <c r="I211" s="177">
        <v>686</v>
      </c>
      <c r="J211" s="177">
        <v>77</v>
      </c>
      <c r="K211" s="177">
        <v>83</v>
      </c>
      <c r="L211" s="177">
        <v>20</v>
      </c>
      <c r="M211" s="177">
        <v>14</v>
      </c>
      <c r="N211" s="177">
        <v>37</v>
      </c>
      <c r="O211" s="177">
        <v>1</v>
      </c>
      <c r="P211" s="177">
        <v>6</v>
      </c>
      <c r="Q211" s="177">
        <v>9</v>
      </c>
      <c r="R211" s="177">
        <v>3</v>
      </c>
      <c r="S211" s="177">
        <v>76</v>
      </c>
      <c r="T211" s="177">
        <v>9</v>
      </c>
      <c r="U211" s="177">
        <v>4</v>
      </c>
      <c r="V211" s="177">
        <v>1</v>
      </c>
      <c r="W211" s="177">
        <v>5</v>
      </c>
      <c r="X211" s="177">
        <v>11</v>
      </c>
      <c r="Y211" s="177">
        <v>0</v>
      </c>
      <c r="Z211" s="177">
        <v>7</v>
      </c>
      <c r="AA211" s="177">
        <f t="shared" si="3"/>
        <v>363</v>
      </c>
    </row>
    <row r="212" spans="1:27" x14ac:dyDescent="0.25">
      <c r="A212" s="180">
        <v>211</v>
      </c>
      <c r="B212" s="181">
        <v>14</v>
      </c>
      <c r="C212" s="182">
        <v>66</v>
      </c>
      <c r="D212" s="183" t="s">
        <v>1526</v>
      </c>
      <c r="E212" s="183" t="s">
        <v>1526</v>
      </c>
      <c r="F212" s="188">
        <v>616</v>
      </c>
      <c r="G212" s="181" t="s">
        <v>73</v>
      </c>
      <c r="H212" s="189" t="s">
        <v>25</v>
      </c>
      <c r="I212" s="177">
        <v>686</v>
      </c>
      <c r="J212" s="177">
        <v>69</v>
      </c>
      <c r="K212" s="177">
        <v>58</v>
      </c>
      <c r="L212" s="177">
        <v>25</v>
      </c>
      <c r="M212" s="177">
        <v>15</v>
      </c>
      <c r="N212" s="177">
        <v>33</v>
      </c>
      <c r="O212" s="177">
        <v>2</v>
      </c>
      <c r="P212" s="177">
        <v>11</v>
      </c>
      <c r="Q212" s="177">
        <v>9</v>
      </c>
      <c r="R212" s="177">
        <v>1</v>
      </c>
      <c r="S212" s="177">
        <v>78</v>
      </c>
      <c r="T212" s="177">
        <v>4</v>
      </c>
      <c r="U212" s="177">
        <v>2</v>
      </c>
      <c r="V212" s="177">
        <v>3</v>
      </c>
      <c r="W212" s="177">
        <v>3</v>
      </c>
      <c r="X212" s="177">
        <v>5</v>
      </c>
      <c r="Y212" s="177">
        <v>0</v>
      </c>
      <c r="Z212" s="177">
        <v>14</v>
      </c>
      <c r="AA212" s="177">
        <f t="shared" si="3"/>
        <v>332</v>
      </c>
    </row>
    <row r="213" spans="1:27" s="192" customFormat="1" ht="15" customHeight="1" x14ac:dyDescent="0.3">
      <c r="C213" s="193" t="s">
        <v>39</v>
      </c>
      <c r="D213" s="553" t="s">
        <v>40</v>
      </c>
      <c r="E213" s="553"/>
      <c r="F213" s="553"/>
      <c r="G213" s="553"/>
      <c r="H213" s="553"/>
      <c r="I213" s="193">
        <f>SUM(I2:I212)</f>
        <v>126006</v>
      </c>
      <c r="J213" s="200">
        <v>10727</v>
      </c>
      <c r="K213" s="200">
        <v>14999</v>
      </c>
      <c r="L213" s="200">
        <v>4657</v>
      </c>
      <c r="M213" s="200">
        <v>1825</v>
      </c>
      <c r="N213" s="200">
        <v>5879</v>
      </c>
      <c r="O213" s="200">
        <v>880</v>
      </c>
      <c r="P213" s="200">
        <v>1393</v>
      </c>
      <c r="Q213" s="200">
        <v>2363</v>
      </c>
      <c r="R213" s="200">
        <v>760</v>
      </c>
      <c r="S213" s="200">
        <v>16073</v>
      </c>
      <c r="T213" s="200">
        <v>1439</v>
      </c>
      <c r="U213" s="200">
        <v>787</v>
      </c>
      <c r="V213" s="200">
        <v>490</v>
      </c>
      <c r="W213" s="200">
        <v>2278</v>
      </c>
      <c r="X213" s="200">
        <v>1974</v>
      </c>
      <c r="Y213" s="200">
        <v>96</v>
      </c>
      <c r="Z213" s="200">
        <v>2785</v>
      </c>
      <c r="AA213" s="200">
        <v>69405</v>
      </c>
    </row>
    <row r="214" spans="1:27" s="192" customFormat="1" ht="15" customHeight="1" x14ac:dyDescent="0.3">
      <c r="C214" s="193"/>
      <c r="D214" s="206"/>
      <c r="E214" s="206"/>
      <c r="F214" s="206"/>
      <c r="G214" s="206"/>
      <c r="H214" s="206"/>
      <c r="I214" s="193"/>
      <c r="J214" s="200"/>
      <c r="K214" s="200"/>
      <c r="L214" s="200"/>
      <c r="M214" s="200"/>
      <c r="N214" s="200"/>
      <c r="O214" s="200"/>
      <c r="P214" s="200"/>
      <c r="Q214" s="200"/>
      <c r="R214" s="200"/>
      <c r="S214" s="200"/>
      <c r="T214" s="200"/>
      <c r="U214" s="200"/>
      <c r="V214" s="200"/>
      <c r="W214" s="200"/>
      <c r="X214" s="200"/>
      <c r="Y214" s="200"/>
      <c r="Z214" s="200"/>
      <c r="AA214" s="200"/>
    </row>
    <row r="215" spans="1:27" s="192" customFormat="1" x14ac:dyDescent="0.25">
      <c r="A215" s="546" t="s">
        <v>1534</v>
      </c>
      <c r="B215" s="546"/>
      <c r="C215" s="546"/>
      <c r="D215" s="546"/>
      <c r="E215" s="546"/>
      <c r="F215" s="546"/>
      <c r="G215" s="546"/>
      <c r="H215" s="546"/>
      <c r="I215" s="546"/>
      <c r="J215" s="546"/>
      <c r="K215" s="546"/>
      <c r="L215" s="546"/>
      <c r="M215" s="546"/>
      <c r="N215" s="546"/>
      <c r="O215" s="190"/>
      <c r="P215" s="190"/>
      <c r="Q215" s="190"/>
      <c r="R215" s="190"/>
      <c r="S215" s="190"/>
      <c r="T215" s="190"/>
      <c r="U215" s="190"/>
      <c r="V215" s="190"/>
      <c r="W215" s="190"/>
      <c r="X215" s="190"/>
      <c r="Y215" s="190"/>
      <c r="Z215" s="190"/>
      <c r="AA215" s="190"/>
    </row>
    <row r="216" spans="1:27" s="192" customFormat="1" x14ac:dyDescent="0.3">
      <c r="C216" s="193"/>
      <c r="D216" s="194"/>
      <c r="E216" s="194"/>
      <c r="F216" s="193"/>
      <c r="G216" s="193"/>
      <c r="H216" s="194"/>
      <c r="I216" s="193"/>
      <c r="J216" s="200"/>
      <c r="K216" s="200"/>
      <c r="L216" s="200"/>
      <c r="M216" s="200"/>
      <c r="N216" s="200"/>
      <c r="O216" s="200"/>
      <c r="P216" s="200"/>
      <c r="Q216" s="200"/>
      <c r="R216" s="200"/>
      <c r="S216" s="200"/>
      <c r="T216" s="200"/>
      <c r="U216" s="200"/>
      <c r="V216" s="200"/>
      <c r="W216" s="200"/>
      <c r="X216" s="200"/>
      <c r="Y216" s="200"/>
      <c r="Z216" s="200"/>
      <c r="AA216" s="200"/>
    </row>
    <row r="217" spans="1:27" s="192" customFormat="1" ht="14.25" customHeight="1" x14ac:dyDescent="0.3">
      <c r="C217" s="193" t="s">
        <v>42</v>
      </c>
      <c r="D217" s="545" t="s">
        <v>1527</v>
      </c>
      <c r="E217" s="545"/>
      <c r="F217" s="545"/>
      <c r="G217" s="545"/>
      <c r="H217" s="545"/>
      <c r="I217" s="201" t="s">
        <v>2</v>
      </c>
      <c r="J217" s="202" t="s">
        <v>3</v>
      </c>
      <c r="K217" s="202" t="s">
        <v>4</v>
      </c>
      <c r="L217" s="202" t="s">
        <v>5</v>
      </c>
      <c r="M217" s="202" t="s">
        <v>6</v>
      </c>
      <c r="N217" s="202" t="s">
        <v>7</v>
      </c>
      <c r="O217" s="202" t="s">
        <v>45</v>
      </c>
      <c r="P217" s="202" t="s">
        <v>9</v>
      </c>
      <c r="Q217" s="202" t="s">
        <v>46</v>
      </c>
      <c r="R217" s="202" t="s">
        <v>11</v>
      </c>
      <c r="S217" s="202" t="s">
        <v>12</v>
      </c>
      <c r="T217" s="202" t="s">
        <v>13</v>
      </c>
      <c r="U217" s="180" t="s">
        <v>70</v>
      </c>
      <c r="V217" s="180" t="s">
        <v>71</v>
      </c>
      <c r="W217" s="202" t="s">
        <v>16</v>
      </c>
      <c r="X217" s="202" t="s">
        <v>47</v>
      </c>
      <c r="Y217" s="202" t="s">
        <v>841</v>
      </c>
      <c r="Z217" s="200"/>
      <c r="AA217" s="200"/>
    </row>
    <row r="218" spans="1:27" s="192" customFormat="1" x14ac:dyDescent="0.3">
      <c r="C218" s="193"/>
      <c r="D218" s="545"/>
      <c r="E218" s="545"/>
      <c r="F218" s="545"/>
      <c r="G218" s="545"/>
      <c r="H218" s="545"/>
      <c r="I218" s="201"/>
      <c r="J218" s="203">
        <v>11121</v>
      </c>
      <c r="K218" s="203">
        <v>15244</v>
      </c>
      <c r="L218" s="203">
        <v>5050</v>
      </c>
      <c r="M218" s="203">
        <v>2070</v>
      </c>
      <c r="N218" s="203">
        <v>5879</v>
      </c>
      <c r="O218" s="203">
        <v>880</v>
      </c>
      <c r="P218" s="203">
        <v>1393</v>
      </c>
      <c r="Q218" s="203">
        <v>2363</v>
      </c>
      <c r="R218" s="203">
        <v>760</v>
      </c>
      <c r="S218" s="203">
        <v>16073</v>
      </c>
      <c r="T218" s="203">
        <v>1439</v>
      </c>
      <c r="U218" s="203">
        <v>2278</v>
      </c>
      <c r="V218" s="203">
        <v>1974</v>
      </c>
      <c r="W218" s="203">
        <v>96</v>
      </c>
      <c r="X218" s="203">
        <v>2785</v>
      </c>
      <c r="Y218" s="203">
        <v>69405</v>
      </c>
      <c r="Z218" s="200"/>
      <c r="AA218" s="200"/>
    </row>
    <row r="219" spans="1:27" s="192" customFormat="1" x14ac:dyDescent="0.3">
      <c r="C219" s="193"/>
      <c r="D219" s="194"/>
      <c r="E219" s="194"/>
      <c r="F219" s="193"/>
      <c r="G219" s="193"/>
      <c r="H219" s="194"/>
      <c r="I219" s="193"/>
      <c r="J219" s="200"/>
      <c r="K219" s="200"/>
      <c r="L219" s="200"/>
      <c r="M219" s="200"/>
      <c r="N219" s="200"/>
      <c r="O219" s="200"/>
      <c r="P219" s="200"/>
      <c r="Q219" s="200"/>
      <c r="R219" s="200"/>
      <c r="S219" s="200"/>
      <c r="T219" s="200"/>
      <c r="U219" s="200"/>
      <c r="V219" s="200"/>
      <c r="W219" s="200"/>
      <c r="X219" s="200"/>
      <c r="Y219" s="200"/>
      <c r="Z219" s="200"/>
      <c r="AA219" s="200"/>
    </row>
    <row r="220" spans="1:27" s="192" customFormat="1" ht="14.25" customHeight="1" x14ac:dyDescent="0.3">
      <c r="C220" s="193" t="s">
        <v>49</v>
      </c>
      <c r="D220" s="554" t="s">
        <v>1528</v>
      </c>
      <c r="E220" s="554"/>
      <c r="F220" s="554"/>
      <c r="G220" s="554"/>
      <c r="H220" s="554"/>
      <c r="I220" s="204" t="s">
        <v>2</v>
      </c>
      <c r="J220" s="203" t="s">
        <v>14</v>
      </c>
      <c r="K220" s="203" t="s">
        <v>15</v>
      </c>
      <c r="L220" s="203" t="s">
        <v>7</v>
      </c>
      <c r="M220" s="203" t="s">
        <v>45</v>
      </c>
      <c r="N220" s="203" t="s">
        <v>9</v>
      </c>
      <c r="O220" s="203" t="s">
        <v>46</v>
      </c>
      <c r="P220" s="203" t="s">
        <v>11</v>
      </c>
      <c r="Q220" s="203" t="s">
        <v>12</v>
      </c>
      <c r="R220" s="203" t="s">
        <v>13</v>
      </c>
      <c r="S220" s="203" t="s">
        <v>70</v>
      </c>
      <c r="T220" s="203" t="s">
        <v>71</v>
      </c>
      <c r="U220" s="180" t="s">
        <v>16</v>
      </c>
      <c r="V220" s="203" t="s">
        <v>47</v>
      </c>
      <c r="W220" s="203" t="s">
        <v>841</v>
      </c>
      <c r="X220" s="200"/>
      <c r="Y220" s="200"/>
      <c r="Z220" s="200"/>
      <c r="AA220" s="200"/>
    </row>
    <row r="221" spans="1:27" s="192" customFormat="1" x14ac:dyDescent="0.3">
      <c r="C221" s="193"/>
      <c r="D221" s="554"/>
      <c r="E221" s="554"/>
      <c r="F221" s="554"/>
      <c r="G221" s="554"/>
      <c r="H221" s="554"/>
      <c r="I221" s="204"/>
      <c r="J221" s="203">
        <v>16171</v>
      </c>
      <c r="K221" s="203">
        <v>17314</v>
      </c>
      <c r="L221" s="203">
        <v>5879</v>
      </c>
      <c r="M221" s="203">
        <v>880</v>
      </c>
      <c r="N221" s="203">
        <v>1393</v>
      </c>
      <c r="O221" s="203">
        <v>2363</v>
      </c>
      <c r="P221" s="203">
        <v>760</v>
      </c>
      <c r="Q221" s="203">
        <v>16073</v>
      </c>
      <c r="R221" s="203">
        <v>1439</v>
      </c>
      <c r="S221" s="203">
        <v>2278</v>
      </c>
      <c r="T221" s="203">
        <v>1974</v>
      </c>
      <c r="U221" s="180">
        <v>96</v>
      </c>
      <c r="V221" s="203">
        <v>2785</v>
      </c>
      <c r="W221" s="203">
        <f>SUM(J221:V221)</f>
        <v>69405</v>
      </c>
      <c r="X221" s="200"/>
      <c r="Y221" s="200"/>
      <c r="Z221" s="200"/>
      <c r="AA221" s="200"/>
    </row>
    <row r="222" spans="1:27" s="192" customFormat="1" x14ac:dyDescent="0.3">
      <c r="C222" s="193"/>
      <c r="D222" s="555" t="s">
        <v>1529</v>
      </c>
      <c r="E222" s="555"/>
      <c r="F222" s="555"/>
      <c r="G222" s="193"/>
      <c r="H222" s="194"/>
      <c r="I222" s="193"/>
      <c r="J222" s="193"/>
      <c r="K222" s="193"/>
      <c r="L222" s="193"/>
      <c r="M222" s="193"/>
      <c r="N222" s="193"/>
      <c r="O222" s="193"/>
      <c r="P222" s="193"/>
      <c r="Q222" s="193"/>
      <c r="R222" s="193"/>
      <c r="S222" s="193"/>
      <c r="T222" s="193"/>
      <c r="V222" s="193"/>
      <c r="W222" s="193"/>
      <c r="X222" s="193"/>
      <c r="Y222" s="193"/>
      <c r="Z222" s="193"/>
      <c r="AA222" s="193"/>
    </row>
    <row r="223" spans="1:27" s="192" customFormat="1" x14ac:dyDescent="0.3">
      <c r="C223" s="193"/>
      <c r="D223" s="556" t="s">
        <v>1530</v>
      </c>
      <c r="E223" s="556"/>
      <c r="F223" s="556"/>
      <c r="G223" s="193"/>
      <c r="H223" s="194"/>
      <c r="I223" s="193"/>
      <c r="J223" s="193"/>
      <c r="K223" s="193"/>
      <c r="L223" s="193"/>
      <c r="M223" s="193"/>
      <c r="N223" s="193"/>
      <c r="O223" s="193"/>
      <c r="P223" s="193"/>
      <c r="Q223" s="193"/>
      <c r="R223" s="193"/>
      <c r="S223" s="193"/>
      <c r="T223" s="193"/>
      <c r="V223" s="193"/>
      <c r="W223" s="193"/>
      <c r="X223" s="193"/>
      <c r="Y223" s="193"/>
      <c r="Z223" s="193"/>
      <c r="AA223" s="193"/>
    </row>
    <row r="224" spans="1:27" s="192" customFormat="1" x14ac:dyDescent="0.3">
      <c r="C224" s="193"/>
      <c r="D224" s="194"/>
      <c r="E224" s="194"/>
      <c r="F224" s="193"/>
      <c r="G224" s="193"/>
      <c r="H224" s="194"/>
      <c r="I224" s="193"/>
      <c r="J224" s="193"/>
      <c r="K224" s="193"/>
      <c r="L224" s="193"/>
      <c r="M224" s="193"/>
      <c r="N224" s="193"/>
      <c r="O224" s="193"/>
      <c r="P224" s="193"/>
      <c r="Q224" s="193"/>
      <c r="R224" s="193"/>
      <c r="S224" s="193"/>
      <c r="T224" s="193"/>
      <c r="V224" s="193"/>
      <c r="W224" s="193"/>
      <c r="X224" s="193"/>
      <c r="Y224" s="193"/>
      <c r="Z224" s="193"/>
      <c r="AA224" s="193"/>
    </row>
    <row r="225" spans="1:27" s="192" customFormat="1" x14ac:dyDescent="0.3">
      <c r="C225" s="193"/>
      <c r="D225" s="194"/>
      <c r="E225" s="194"/>
      <c r="F225" s="193"/>
      <c r="G225" s="193"/>
      <c r="H225" s="194"/>
      <c r="I225" s="193"/>
      <c r="J225" s="193"/>
      <c r="K225" s="193"/>
      <c r="L225" s="193"/>
      <c r="M225" s="193"/>
      <c r="N225" s="193"/>
      <c r="O225" s="193"/>
      <c r="P225" s="193"/>
      <c r="Q225" s="193"/>
      <c r="R225" s="193"/>
      <c r="S225" s="193"/>
      <c r="T225" s="193"/>
      <c r="V225" s="193"/>
      <c r="W225" s="193"/>
      <c r="X225" s="193"/>
      <c r="Y225" s="193"/>
      <c r="Z225" s="193"/>
      <c r="AA225" s="193"/>
    </row>
    <row r="226" spans="1:27" s="192" customFormat="1" x14ac:dyDescent="0.3">
      <c r="C226" s="193" t="s">
        <v>1531</v>
      </c>
      <c r="D226" s="551" t="s">
        <v>53</v>
      </c>
      <c r="E226" s="552"/>
      <c r="F226" s="552"/>
      <c r="G226" s="552"/>
      <c r="H226" s="552"/>
      <c r="I226" s="552"/>
      <c r="J226" s="552"/>
      <c r="K226" s="552"/>
      <c r="L226" s="193"/>
      <c r="M226" s="193"/>
      <c r="N226" s="193"/>
      <c r="O226" s="193"/>
      <c r="P226" s="193"/>
      <c r="Q226" s="193"/>
      <c r="R226" s="193"/>
      <c r="S226" s="193"/>
      <c r="T226" s="193"/>
      <c r="U226" s="193"/>
      <c r="V226" s="193"/>
      <c r="W226" s="193"/>
      <c r="X226" s="193"/>
      <c r="Y226" s="193"/>
      <c r="Z226" s="193"/>
      <c r="AA226" s="193"/>
    </row>
    <row r="227" spans="1:27" s="205" customFormat="1" x14ac:dyDescent="0.3">
      <c r="A227" s="77" t="s">
        <v>0</v>
      </c>
      <c r="B227" s="77" t="s">
        <v>61</v>
      </c>
      <c r="C227" s="77" t="s">
        <v>62</v>
      </c>
      <c r="D227" s="205" t="s">
        <v>63</v>
      </c>
      <c r="E227" s="205" t="s">
        <v>64</v>
      </c>
      <c r="F227" s="205" t="s">
        <v>65</v>
      </c>
      <c r="G227" s="205" t="s">
        <v>66</v>
      </c>
      <c r="H227" s="547" t="s">
        <v>521</v>
      </c>
      <c r="I227" s="548"/>
      <c r="J227" s="207" t="s">
        <v>3</v>
      </c>
      <c r="K227" s="207" t="s">
        <v>4</v>
      </c>
      <c r="L227" s="207" t="s">
        <v>5</v>
      </c>
      <c r="M227" s="207" t="s">
        <v>6</v>
      </c>
      <c r="N227" s="207" t="s">
        <v>7</v>
      </c>
      <c r="O227" s="207" t="s">
        <v>45</v>
      </c>
      <c r="P227" s="207" t="s">
        <v>9</v>
      </c>
      <c r="Q227" s="207" t="s">
        <v>46</v>
      </c>
      <c r="R227" s="207" t="s">
        <v>11</v>
      </c>
      <c r="S227" s="207" t="s">
        <v>12</v>
      </c>
      <c r="T227" s="207" t="s">
        <v>13</v>
      </c>
      <c r="U227" s="207" t="s">
        <v>70</v>
      </c>
      <c r="V227" s="207" t="s">
        <v>71</v>
      </c>
      <c r="W227" s="207" t="s">
        <v>16</v>
      </c>
      <c r="X227" s="207" t="s">
        <v>47</v>
      </c>
      <c r="Y227" s="207" t="s">
        <v>841</v>
      </c>
      <c r="Z227" s="206"/>
      <c r="AA227" s="206"/>
    </row>
    <row r="228" spans="1:27" s="192" customFormat="1" x14ac:dyDescent="0.3">
      <c r="A228" s="195">
        <v>1</v>
      </c>
      <c r="B228" s="195">
        <v>14</v>
      </c>
      <c r="C228" s="196">
        <v>66</v>
      </c>
      <c r="D228" s="197" t="s">
        <v>1526</v>
      </c>
      <c r="E228" s="197" t="s">
        <v>1409</v>
      </c>
      <c r="F228" s="196">
        <v>509</v>
      </c>
      <c r="G228" s="207" t="s">
        <v>193</v>
      </c>
      <c r="H228" s="549" t="s">
        <v>27</v>
      </c>
      <c r="I228" s="550"/>
      <c r="J228" s="196">
        <v>59</v>
      </c>
      <c r="K228" s="196">
        <v>107</v>
      </c>
      <c r="L228" s="196">
        <v>72</v>
      </c>
      <c r="M228" s="196">
        <v>10</v>
      </c>
      <c r="N228" s="196">
        <v>72</v>
      </c>
      <c r="O228" s="196">
        <v>6</v>
      </c>
      <c r="P228" s="196">
        <v>9</v>
      </c>
      <c r="Q228" s="196">
        <v>9</v>
      </c>
      <c r="R228" s="196">
        <v>4</v>
      </c>
      <c r="S228" s="196">
        <v>245</v>
      </c>
      <c r="T228" s="196">
        <v>8</v>
      </c>
      <c r="U228" s="196">
        <v>0</v>
      </c>
      <c r="V228" s="196">
        <v>0</v>
      </c>
      <c r="W228" s="196">
        <v>4</v>
      </c>
      <c r="X228" s="196">
        <v>54</v>
      </c>
      <c r="Y228" s="196">
        <v>659</v>
      </c>
      <c r="Z228" s="193"/>
      <c r="AA228" s="193"/>
    </row>
    <row r="229" spans="1:27" s="192" customFormat="1" x14ac:dyDescent="0.3">
      <c r="A229" s="195">
        <v>2</v>
      </c>
      <c r="B229" s="195">
        <v>14</v>
      </c>
      <c r="C229" s="196">
        <v>66</v>
      </c>
      <c r="D229" s="197" t="s">
        <v>1526</v>
      </c>
      <c r="E229" s="197" t="s">
        <v>1409</v>
      </c>
      <c r="F229" s="196">
        <v>535</v>
      </c>
      <c r="G229" s="207" t="s">
        <v>193</v>
      </c>
      <c r="H229" s="549" t="s">
        <v>27</v>
      </c>
      <c r="I229" s="550"/>
      <c r="J229" s="196">
        <v>69</v>
      </c>
      <c r="K229" s="196">
        <v>117</v>
      </c>
      <c r="L229" s="196">
        <v>60</v>
      </c>
      <c r="M229" s="196">
        <v>11</v>
      </c>
      <c r="N229" s="196">
        <v>57</v>
      </c>
      <c r="O229" s="196">
        <v>16</v>
      </c>
      <c r="P229" s="196">
        <v>8</v>
      </c>
      <c r="Q229" s="196">
        <v>16</v>
      </c>
      <c r="R229" s="196">
        <v>10</v>
      </c>
      <c r="S229" s="196">
        <v>318</v>
      </c>
      <c r="T229" s="196">
        <v>12</v>
      </c>
      <c r="U229" s="196">
        <v>0</v>
      </c>
      <c r="V229" s="196">
        <v>0</v>
      </c>
      <c r="W229" s="196">
        <v>0</v>
      </c>
      <c r="X229" s="196">
        <v>56</v>
      </c>
      <c r="Y229" s="196">
        <v>750</v>
      </c>
      <c r="Z229" s="193"/>
      <c r="AA229" s="193"/>
    </row>
    <row r="230" spans="1:27" s="192" customFormat="1" x14ac:dyDescent="0.3">
      <c r="A230" s="195">
        <v>3</v>
      </c>
      <c r="B230" s="195">
        <v>14</v>
      </c>
      <c r="C230" s="196">
        <v>66</v>
      </c>
      <c r="D230" s="197" t="s">
        <v>1526</v>
      </c>
      <c r="E230" s="197" t="s">
        <v>1409</v>
      </c>
      <c r="F230" s="196">
        <v>553</v>
      </c>
      <c r="G230" s="207" t="s">
        <v>193</v>
      </c>
      <c r="H230" s="549" t="s">
        <v>27</v>
      </c>
      <c r="I230" s="550"/>
      <c r="J230" s="196">
        <v>51</v>
      </c>
      <c r="K230" s="196">
        <v>113</v>
      </c>
      <c r="L230" s="196">
        <v>65</v>
      </c>
      <c r="M230" s="196">
        <v>14</v>
      </c>
      <c r="N230" s="196">
        <v>57</v>
      </c>
      <c r="O230" s="196">
        <v>4</v>
      </c>
      <c r="P230" s="196">
        <v>11</v>
      </c>
      <c r="Q230" s="196">
        <v>8</v>
      </c>
      <c r="R230" s="196">
        <v>3</v>
      </c>
      <c r="S230" s="196">
        <v>367</v>
      </c>
      <c r="T230" s="196">
        <v>9</v>
      </c>
      <c r="U230" s="196">
        <v>0</v>
      </c>
      <c r="V230" s="196">
        <v>0</v>
      </c>
      <c r="W230" s="196">
        <v>0</v>
      </c>
      <c r="X230" s="196">
        <v>39</v>
      </c>
      <c r="Y230" s="196">
        <v>741</v>
      </c>
      <c r="Z230" s="193"/>
      <c r="AA230" s="193"/>
    </row>
    <row r="231" spans="1:27" s="192" customFormat="1" x14ac:dyDescent="0.3">
      <c r="A231" s="195"/>
      <c r="B231" s="195"/>
      <c r="C231" s="196"/>
      <c r="D231" s="544" t="s">
        <v>1532</v>
      </c>
      <c r="E231" s="544"/>
      <c r="F231" s="544"/>
      <c r="G231" s="544"/>
      <c r="H231" s="544"/>
      <c r="I231" s="544"/>
      <c r="J231" s="196">
        <v>179</v>
      </c>
      <c r="K231" s="196">
        <v>337</v>
      </c>
      <c r="L231" s="196">
        <v>197</v>
      </c>
      <c r="M231" s="196">
        <v>35</v>
      </c>
      <c r="N231" s="196">
        <v>186</v>
      </c>
      <c r="O231" s="196">
        <v>26</v>
      </c>
      <c r="P231" s="196">
        <v>28</v>
      </c>
      <c r="Q231" s="196">
        <v>33</v>
      </c>
      <c r="R231" s="196">
        <v>17</v>
      </c>
      <c r="S231" s="196">
        <v>930</v>
      </c>
      <c r="T231" s="196">
        <v>29</v>
      </c>
      <c r="U231" s="196">
        <v>0</v>
      </c>
      <c r="V231" s="196">
        <v>0</v>
      </c>
      <c r="W231" s="196">
        <v>4</v>
      </c>
      <c r="X231" s="196">
        <v>149</v>
      </c>
      <c r="Y231" s="196">
        <v>2150</v>
      </c>
      <c r="Z231" s="193"/>
      <c r="AA231" s="193"/>
    </row>
    <row r="232" spans="1:27" s="192" customFormat="1" x14ac:dyDescent="0.3">
      <c r="C232" s="193"/>
      <c r="D232" s="194"/>
      <c r="E232" s="194"/>
      <c r="F232" s="193"/>
      <c r="G232" s="193"/>
      <c r="H232" s="194"/>
      <c r="I232" s="193"/>
      <c r="J232" s="193"/>
      <c r="K232" s="193"/>
      <c r="L232" s="193"/>
      <c r="M232" s="193"/>
      <c r="N232" s="193"/>
      <c r="O232" s="193"/>
      <c r="P232" s="193"/>
      <c r="Q232" s="193"/>
      <c r="R232" s="193"/>
      <c r="S232" s="193"/>
      <c r="T232" s="193"/>
      <c r="U232" s="193"/>
      <c r="V232" s="193"/>
      <c r="W232" s="193"/>
      <c r="X232" s="193"/>
      <c r="Y232" s="193"/>
      <c r="Z232" s="193"/>
      <c r="AA232" s="193"/>
    </row>
    <row r="233" spans="1:27" s="192" customFormat="1" x14ac:dyDescent="0.3">
      <c r="C233" s="193"/>
      <c r="D233" s="194"/>
      <c r="E233" s="194"/>
      <c r="F233" s="193"/>
      <c r="G233" s="193"/>
      <c r="H233" s="194"/>
      <c r="I233" s="193"/>
      <c r="J233" s="193"/>
      <c r="K233" s="193"/>
      <c r="L233" s="193"/>
      <c r="M233" s="193"/>
      <c r="N233" s="193"/>
      <c r="O233" s="193"/>
      <c r="P233" s="193"/>
      <c r="Q233" s="193"/>
      <c r="R233" s="193"/>
      <c r="S233" s="193"/>
      <c r="T233" s="193"/>
      <c r="U233" s="193"/>
      <c r="V233" s="193"/>
      <c r="W233" s="193"/>
      <c r="X233" s="193"/>
      <c r="Y233" s="193"/>
      <c r="Z233" s="193"/>
      <c r="AA233" s="193"/>
    </row>
    <row r="234" spans="1:27" s="192" customFormat="1" x14ac:dyDescent="0.3">
      <c r="C234" s="193" t="s">
        <v>58</v>
      </c>
      <c r="D234" s="545" t="s">
        <v>1533</v>
      </c>
      <c r="E234" s="545"/>
      <c r="F234" s="545"/>
      <c r="G234" s="545"/>
      <c r="H234" s="545"/>
      <c r="I234" s="545"/>
      <c r="J234" s="196" t="s">
        <v>3</v>
      </c>
      <c r="K234" s="196" t="s">
        <v>4</v>
      </c>
      <c r="L234" s="196" t="s">
        <v>5</v>
      </c>
      <c r="M234" s="196" t="s">
        <v>6</v>
      </c>
      <c r="N234" s="196" t="s">
        <v>7</v>
      </c>
      <c r="O234" s="196" t="s">
        <v>45</v>
      </c>
      <c r="P234" s="196" t="s">
        <v>9</v>
      </c>
      <c r="Q234" s="196" t="s">
        <v>46</v>
      </c>
      <c r="R234" s="196" t="s">
        <v>11</v>
      </c>
      <c r="S234" s="196" t="s">
        <v>12</v>
      </c>
      <c r="T234" s="196" t="s">
        <v>13</v>
      </c>
      <c r="U234" s="196" t="s">
        <v>70</v>
      </c>
      <c r="V234" s="196" t="s">
        <v>71</v>
      </c>
      <c r="W234" s="196" t="s">
        <v>16</v>
      </c>
      <c r="X234" s="196" t="s">
        <v>47</v>
      </c>
      <c r="Y234" s="196" t="s">
        <v>841</v>
      </c>
      <c r="Z234" s="193"/>
      <c r="AA234" s="193"/>
    </row>
    <row r="235" spans="1:27" s="192" customFormat="1" x14ac:dyDescent="0.3">
      <c r="C235" s="193"/>
      <c r="D235" s="545"/>
      <c r="E235" s="545"/>
      <c r="F235" s="545"/>
      <c r="G235" s="545"/>
      <c r="H235" s="545"/>
      <c r="I235" s="545"/>
      <c r="J235" s="196">
        <f t="shared" ref="J235:T235" si="4">SUM(J218+J231)</f>
        <v>11300</v>
      </c>
      <c r="K235" s="196">
        <f t="shared" si="4"/>
        <v>15581</v>
      </c>
      <c r="L235" s="196">
        <f t="shared" si="4"/>
        <v>5247</v>
      </c>
      <c r="M235" s="196">
        <f t="shared" si="4"/>
        <v>2105</v>
      </c>
      <c r="N235" s="196">
        <f t="shared" si="4"/>
        <v>6065</v>
      </c>
      <c r="O235" s="196">
        <f t="shared" si="4"/>
        <v>906</v>
      </c>
      <c r="P235" s="196">
        <f t="shared" si="4"/>
        <v>1421</v>
      </c>
      <c r="Q235" s="196">
        <f t="shared" si="4"/>
        <v>2396</v>
      </c>
      <c r="R235" s="196">
        <f t="shared" si="4"/>
        <v>777</v>
      </c>
      <c r="S235" s="196">
        <f t="shared" si="4"/>
        <v>17003</v>
      </c>
      <c r="T235" s="196">
        <f t="shared" si="4"/>
        <v>1468</v>
      </c>
      <c r="U235" s="196"/>
      <c r="V235" s="196"/>
      <c r="W235" s="196">
        <f>SUM(W218+W231)</f>
        <v>100</v>
      </c>
      <c r="X235" s="196">
        <f>SUM(X218+X231)</f>
        <v>2934</v>
      </c>
      <c r="Y235" s="196">
        <f>SUM(J235:X235)</f>
        <v>67303</v>
      </c>
      <c r="Z235" s="193"/>
      <c r="AA235" s="193"/>
    </row>
    <row r="236" spans="1:27" s="192" customFormat="1" x14ac:dyDescent="0.3">
      <c r="C236" s="193"/>
      <c r="D236" s="194"/>
      <c r="E236" s="194"/>
      <c r="F236" s="193"/>
      <c r="G236" s="193"/>
      <c r="H236" s="194"/>
      <c r="I236" s="193"/>
      <c r="J236" s="193"/>
      <c r="K236" s="193"/>
      <c r="L236" s="193"/>
      <c r="M236" s="193"/>
      <c r="N236" s="193"/>
      <c r="O236" s="193"/>
      <c r="P236" s="193"/>
      <c r="Q236" s="193"/>
      <c r="R236" s="193"/>
      <c r="S236" s="193"/>
      <c r="T236" s="193"/>
      <c r="U236" s="193"/>
      <c r="V236" s="193"/>
      <c r="W236" s="193"/>
      <c r="X236" s="193"/>
      <c r="Y236" s="193"/>
      <c r="Z236" s="193"/>
      <c r="AA236" s="193"/>
    </row>
    <row r="237" spans="1:27" s="192" customFormat="1" x14ac:dyDescent="0.3">
      <c r="C237" s="193"/>
      <c r="D237" s="194"/>
      <c r="E237" s="194"/>
      <c r="F237" s="193"/>
      <c r="G237" s="193"/>
      <c r="H237" s="194"/>
      <c r="I237" s="193"/>
      <c r="J237" s="193"/>
      <c r="K237" s="193"/>
      <c r="L237" s="193"/>
      <c r="M237" s="193"/>
      <c r="N237" s="193"/>
      <c r="O237" s="193"/>
      <c r="P237" s="193"/>
      <c r="Q237" s="193"/>
      <c r="R237" s="193"/>
      <c r="S237" s="193"/>
      <c r="T237" s="193"/>
      <c r="U237" s="193"/>
      <c r="V237" s="193"/>
      <c r="W237" s="193"/>
      <c r="X237" s="193"/>
      <c r="Y237" s="193"/>
      <c r="Z237" s="193"/>
      <c r="AA237" s="193"/>
    </row>
    <row r="238" spans="1:27" x14ac:dyDescent="0.3">
      <c r="C238" s="198"/>
      <c r="D238" s="199"/>
      <c r="E238" s="199"/>
      <c r="F238" s="198"/>
      <c r="G238" s="198"/>
      <c r="H238" s="199"/>
      <c r="I238" s="198"/>
      <c r="J238" s="198"/>
      <c r="K238" s="198"/>
      <c r="L238" s="198"/>
      <c r="M238" s="198"/>
      <c r="N238" s="198"/>
      <c r="O238" s="198"/>
      <c r="P238" s="198"/>
      <c r="Q238" s="198"/>
      <c r="R238" s="198"/>
      <c r="S238" s="198"/>
      <c r="T238" s="198"/>
      <c r="U238" s="198"/>
      <c r="V238" s="198"/>
      <c r="W238" s="198"/>
      <c r="X238" s="198"/>
      <c r="Y238" s="198"/>
      <c r="Z238" s="198"/>
      <c r="AA238" s="198"/>
    </row>
    <row r="239" spans="1:27" x14ac:dyDescent="0.3">
      <c r="C239" s="198"/>
      <c r="D239" s="199"/>
      <c r="E239" s="199"/>
      <c r="F239" s="198"/>
      <c r="G239" s="198"/>
      <c r="H239" s="199"/>
      <c r="I239" s="198"/>
      <c r="J239" s="198"/>
      <c r="K239" s="198"/>
      <c r="L239" s="198"/>
      <c r="M239" s="198"/>
      <c r="N239" s="198"/>
      <c r="O239" s="198"/>
      <c r="P239" s="198"/>
      <c r="Q239" s="198"/>
      <c r="R239" s="198"/>
      <c r="S239" s="198"/>
      <c r="T239" s="198"/>
      <c r="U239" s="198"/>
      <c r="V239" s="198"/>
      <c r="W239" s="198"/>
      <c r="X239" s="198"/>
      <c r="Y239" s="198"/>
      <c r="Z239" s="198"/>
      <c r="AA239" s="198"/>
    </row>
    <row r="240" spans="1:27" x14ac:dyDescent="0.3">
      <c r="C240" s="198"/>
      <c r="D240" s="199"/>
      <c r="E240" s="199"/>
      <c r="F240" s="198"/>
      <c r="G240" s="198"/>
      <c r="H240" s="199"/>
      <c r="I240" s="198"/>
      <c r="J240" s="198"/>
      <c r="K240" s="198"/>
      <c r="L240" s="198"/>
      <c r="M240" s="198"/>
      <c r="N240" s="198"/>
      <c r="O240" s="198"/>
      <c r="P240" s="198"/>
      <c r="Q240" s="198"/>
      <c r="R240" s="198"/>
      <c r="S240" s="198"/>
      <c r="T240" s="198"/>
      <c r="U240" s="198"/>
      <c r="V240" s="198"/>
      <c r="W240" s="198"/>
      <c r="X240" s="198"/>
      <c r="Y240" s="198"/>
      <c r="Z240" s="198"/>
      <c r="AA240" s="198"/>
    </row>
  </sheetData>
  <mergeCells count="13">
    <mergeCell ref="D213:H213"/>
    <mergeCell ref="D217:H218"/>
    <mergeCell ref="D220:H221"/>
    <mergeCell ref="D222:F222"/>
    <mergeCell ref="D223:F223"/>
    <mergeCell ref="D231:I231"/>
    <mergeCell ref="D234:I235"/>
    <mergeCell ref="A215:N215"/>
    <mergeCell ref="H227:I227"/>
    <mergeCell ref="H228:I228"/>
    <mergeCell ref="H229:I229"/>
    <mergeCell ref="H230:I230"/>
    <mergeCell ref="D226:K226"/>
  </mergeCells>
  <pageMargins left="0.7" right="0.7" top="0.75" bottom="0.75" header="0.3" footer="0.3"/>
  <pageSetup orientation="portrait" verticalDpi="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96"/>
  <sheetViews>
    <sheetView zoomScaleNormal="100" workbookViewId="0">
      <pane ySplit="1" topLeftCell="A171" activePane="bottomLeft" state="frozen"/>
      <selection activeCell="N31" sqref="N31"/>
      <selection pane="bottomLeft" activeCell="J194" sqref="J194:W195"/>
    </sheetView>
  </sheetViews>
  <sheetFormatPr baseColWidth="10" defaultRowHeight="16.5" x14ac:dyDescent="0.3"/>
  <cols>
    <col min="1" max="1" width="3.5703125" style="5" bestFit="1" customWidth="1"/>
    <col min="2" max="2" width="5" style="5" bestFit="1" customWidth="1"/>
    <col min="3" max="3" width="4.140625" style="5" bestFit="1" customWidth="1"/>
    <col min="4" max="5" width="25.28515625" style="1" bestFit="1" customWidth="1"/>
    <col min="6" max="6" width="8.28515625" style="5" bestFit="1" customWidth="1"/>
    <col min="7" max="7" width="12.85546875" style="5" bestFit="1" customWidth="1"/>
    <col min="8" max="8" width="10.7109375" style="347" bestFit="1" customWidth="1"/>
    <col min="9" max="9" width="10" style="1" bestFit="1" customWidth="1"/>
    <col min="10" max="11" width="7.5703125" style="1" customWidth="1"/>
    <col min="12" max="12" width="6" style="1" bestFit="1" customWidth="1"/>
    <col min="13" max="14" width="5" style="1" bestFit="1" customWidth="1"/>
    <col min="15" max="15" width="4" style="1" bestFit="1" customWidth="1"/>
    <col min="16" max="18" width="5" style="1" bestFit="1" customWidth="1"/>
    <col min="19" max="19" width="7" style="1" bestFit="1" customWidth="1"/>
    <col min="20" max="20" width="5" style="1" bestFit="1" customWidth="1"/>
    <col min="21" max="21" width="8.5703125" style="1" bestFit="1" customWidth="1"/>
    <col min="22" max="22" width="8.28515625" style="1" bestFit="1" customWidth="1"/>
    <col min="23" max="23" width="10.42578125" style="1" bestFit="1" customWidth="1"/>
    <col min="24" max="24" width="5" style="1" bestFit="1" customWidth="1"/>
    <col min="25" max="25" width="6" style="1" bestFit="1" customWidth="1"/>
    <col min="26" max="26" width="9.7109375" style="1" bestFit="1" customWidth="1"/>
    <col min="27" max="27" width="4.42578125" style="1" bestFit="1" customWidth="1"/>
    <col min="28" max="28" width="6.5703125" style="1" bestFit="1" customWidth="1"/>
    <col min="29" max="29" width="9.7109375" style="1" bestFit="1" customWidth="1"/>
    <col min="30" max="16384" width="11.42578125" style="1"/>
  </cols>
  <sheetData>
    <row r="1" spans="1:25" s="29" customFormat="1" ht="25.5" customHeight="1" x14ac:dyDescent="0.25">
      <c r="A1" s="22" t="s">
        <v>0</v>
      </c>
      <c r="B1" s="23" t="s">
        <v>61</v>
      </c>
      <c r="C1" s="24" t="s">
        <v>62</v>
      </c>
      <c r="D1" s="22" t="s">
        <v>63</v>
      </c>
      <c r="E1" s="22" t="s">
        <v>64</v>
      </c>
      <c r="F1" s="25" t="s">
        <v>65</v>
      </c>
      <c r="G1" s="25" t="s">
        <v>67</v>
      </c>
      <c r="H1" s="25" t="s">
        <v>66</v>
      </c>
      <c r="I1" s="25" t="s">
        <v>44</v>
      </c>
      <c r="J1" s="249" t="s">
        <v>3</v>
      </c>
      <c r="K1" s="249" t="s">
        <v>4</v>
      </c>
      <c r="L1" s="249" t="s">
        <v>5</v>
      </c>
      <c r="M1" s="249" t="s">
        <v>6</v>
      </c>
      <c r="N1" s="249" t="s">
        <v>7</v>
      </c>
      <c r="O1" s="249" t="s">
        <v>8</v>
      </c>
      <c r="P1" s="249" t="s">
        <v>9</v>
      </c>
      <c r="Q1" s="249" t="s">
        <v>10</v>
      </c>
      <c r="R1" s="249" t="s">
        <v>11</v>
      </c>
      <c r="S1" s="249" t="s">
        <v>12</v>
      </c>
      <c r="T1" s="249" t="s">
        <v>13</v>
      </c>
      <c r="U1" s="250" t="s">
        <v>632</v>
      </c>
      <c r="V1" s="249" t="s">
        <v>633</v>
      </c>
      <c r="W1" s="249" t="s">
        <v>634</v>
      </c>
      <c r="X1" s="249" t="s">
        <v>17</v>
      </c>
      <c r="Y1" s="249" t="s">
        <v>18</v>
      </c>
    </row>
    <row r="2" spans="1:25" s="29" customFormat="1" ht="15.75" customHeight="1" x14ac:dyDescent="0.3">
      <c r="A2" s="26">
        <v>6</v>
      </c>
      <c r="B2" s="7">
        <v>15</v>
      </c>
      <c r="C2" s="7">
        <v>26</v>
      </c>
      <c r="D2" s="8" t="s">
        <v>636</v>
      </c>
      <c r="E2" s="8" t="s">
        <v>636</v>
      </c>
      <c r="F2" s="8">
        <v>147</v>
      </c>
      <c r="G2" s="8" t="s">
        <v>19</v>
      </c>
      <c r="H2" s="346" t="s">
        <v>73</v>
      </c>
      <c r="I2" s="8">
        <v>688</v>
      </c>
      <c r="J2" s="251">
        <v>32</v>
      </c>
      <c r="K2" s="251">
        <v>96</v>
      </c>
      <c r="L2" s="251">
        <v>104</v>
      </c>
      <c r="M2" s="251">
        <v>5</v>
      </c>
      <c r="N2" s="251">
        <v>34</v>
      </c>
      <c r="O2" s="251">
        <v>19</v>
      </c>
      <c r="P2" s="251">
        <v>11</v>
      </c>
      <c r="Q2" s="251">
        <v>11</v>
      </c>
      <c r="R2" s="251">
        <v>16</v>
      </c>
      <c r="S2" s="251">
        <v>50</v>
      </c>
      <c r="T2" s="251">
        <v>5</v>
      </c>
      <c r="U2" s="251">
        <v>18</v>
      </c>
      <c r="V2" s="251">
        <v>1</v>
      </c>
      <c r="W2" s="251">
        <v>0</v>
      </c>
      <c r="X2" s="251">
        <v>16</v>
      </c>
      <c r="Y2" s="251">
        <f t="shared" ref="Y2:Y33" si="0">SUM(J2:X2)</f>
        <v>418</v>
      </c>
    </row>
    <row r="3" spans="1:25" s="29" customFormat="1" ht="15.75" customHeight="1" x14ac:dyDescent="0.3">
      <c r="A3" s="26">
        <v>7</v>
      </c>
      <c r="B3" s="7">
        <v>15</v>
      </c>
      <c r="C3" s="7">
        <v>26</v>
      </c>
      <c r="D3" s="8" t="s">
        <v>636</v>
      </c>
      <c r="E3" s="8" t="s">
        <v>636</v>
      </c>
      <c r="F3" s="8">
        <v>147</v>
      </c>
      <c r="G3" s="8" t="s">
        <v>20</v>
      </c>
      <c r="H3" s="346" t="s">
        <v>73</v>
      </c>
      <c r="I3" s="8">
        <v>688</v>
      </c>
      <c r="J3" s="251">
        <v>25</v>
      </c>
      <c r="K3" s="251">
        <v>110</v>
      </c>
      <c r="L3" s="251">
        <v>17</v>
      </c>
      <c r="M3" s="251">
        <v>7</v>
      </c>
      <c r="N3" s="251">
        <v>20</v>
      </c>
      <c r="O3" s="251">
        <v>15</v>
      </c>
      <c r="P3" s="251">
        <v>8</v>
      </c>
      <c r="Q3" s="251">
        <v>9</v>
      </c>
      <c r="R3" s="251">
        <v>10</v>
      </c>
      <c r="S3" s="251">
        <v>9</v>
      </c>
      <c r="T3" s="251">
        <v>2</v>
      </c>
      <c r="U3" s="251">
        <v>11</v>
      </c>
      <c r="V3" s="251">
        <v>1</v>
      </c>
      <c r="W3" s="251">
        <v>0</v>
      </c>
      <c r="X3" s="251">
        <v>23</v>
      </c>
      <c r="Y3" s="251">
        <f t="shared" si="0"/>
        <v>267</v>
      </c>
    </row>
    <row r="4" spans="1:25" s="29" customFormat="1" ht="15.75" customHeight="1" x14ac:dyDescent="0.3">
      <c r="A4" s="26">
        <v>8</v>
      </c>
      <c r="B4" s="7">
        <v>15</v>
      </c>
      <c r="C4" s="7">
        <v>26</v>
      </c>
      <c r="D4" s="8" t="s">
        <v>636</v>
      </c>
      <c r="E4" s="8" t="s">
        <v>636</v>
      </c>
      <c r="F4" s="8">
        <v>147</v>
      </c>
      <c r="G4" s="8" t="s">
        <v>22</v>
      </c>
      <c r="H4" s="346" t="s">
        <v>73</v>
      </c>
      <c r="I4" s="8">
        <v>687</v>
      </c>
      <c r="J4" s="251">
        <v>40</v>
      </c>
      <c r="K4" s="251">
        <v>73</v>
      </c>
      <c r="L4" s="251">
        <v>126</v>
      </c>
      <c r="M4" s="251">
        <v>5</v>
      </c>
      <c r="N4" s="251">
        <v>38</v>
      </c>
      <c r="O4" s="251">
        <v>13</v>
      </c>
      <c r="P4" s="251">
        <v>9</v>
      </c>
      <c r="Q4" s="251">
        <v>13</v>
      </c>
      <c r="R4" s="251">
        <v>9</v>
      </c>
      <c r="S4" s="251">
        <v>50</v>
      </c>
      <c r="T4" s="251">
        <v>6</v>
      </c>
      <c r="U4" s="251">
        <v>25</v>
      </c>
      <c r="V4" s="251">
        <v>1</v>
      </c>
      <c r="W4" s="251">
        <v>0</v>
      </c>
      <c r="X4" s="251">
        <v>9</v>
      </c>
      <c r="Y4" s="251">
        <f t="shared" si="0"/>
        <v>417</v>
      </c>
    </row>
    <row r="5" spans="1:25" s="29" customFormat="1" ht="15.75" customHeight="1" x14ac:dyDescent="0.3">
      <c r="A5" s="26">
        <v>9</v>
      </c>
      <c r="B5" s="7">
        <v>15</v>
      </c>
      <c r="C5" s="7">
        <v>26</v>
      </c>
      <c r="D5" s="8" t="s">
        <v>636</v>
      </c>
      <c r="E5" s="8" t="s">
        <v>636</v>
      </c>
      <c r="F5" s="8">
        <v>148</v>
      </c>
      <c r="G5" s="8" t="s">
        <v>19</v>
      </c>
      <c r="H5" s="346" t="s">
        <v>73</v>
      </c>
      <c r="I5" s="8">
        <v>725</v>
      </c>
      <c r="J5" s="251">
        <v>29</v>
      </c>
      <c r="K5" s="251">
        <v>76</v>
      </c>
      <c r="L5" s="251">
        <v>92</v>
      </c>
      <c r="M5" s="251">
        <v>16</v>
      </c>
      <c r="N5" s="251">
        <v>26</v>
      </c>
      <c r="O5" s="251">
        <v>23</v>
      </c>
      <c r="P5" s="251">
        <v>2</v>
      </c>
      <c r="Q5" s="251">
        <v>12</v>
      </c>
      <c r="R5" s="251">
        <v>15</v>
      </c>
      <c r="S5" s="251">
        <v>74</v>
      </c>
      <c r="T5" s="251">
        <v>11</v>
      </c>
      <c r="U5" s="251">
        <v>6</v>
      </c>
      <c r="V5" s="251">
        <v>2</v>
      </c>
      <c r="W5" s="251">
        <v>0</v>
      </c>
      <c r="X5" s="251">
        <v>23</v>
      </c>
      <c r="Y5" s="251">
        <f t="shared" si="0"/>
        <v>407</v>
      </c>
    </row>
    <row r="6" spans="1:25" s="29" customFormat="1" ht="15.75" customHeight="1" x14ac:dyDescent="0.3">
      <c r="A6" s="26">
        <v>10</v>
      </c>
      <c r="B6" s="7">
        <v>15</v>
      </c>
      <c r="C6" s="7">
        <v>26</v>
      </c>
      <c r="D6" s="8" t="s">
        <v>636</v>
      </c>
      <c r="E6" s="8" t="s">
        <v>636</v>
      </c>
      <c r="F6" s="8">
        <v>148</v>
      </c>
      <c r="G6" s="8" t="s">
        <v>20</v>
      </c>
      <c r="H6" s="346" t="s">
        <v>73</v>
      </c>
      <c r="I6" s="8">
        <v>724</v>
      </c>
      <c r="J6" s="251">
        <v>42</v>
      </c>
      <c r="K6" s="251">
        <v>58</v>
      </c>
      <c r="L6" s="251">
        <v>80</v>
      </c>
      <c r="M6" s="251">
        <v>4</v>
      </c>
      <c r="N6" s="251">
        <v>37</v>
      </c>
      <c r="O6" s="251">
        <v>0</v>
      </c>
      <c r="P6" s="251">
        <v>16</v>
      </c>
      <c r="Q6" s="251">
        <v>10</v>
      </c>
      <c r="R6" s="251">
        <v>16</v>
      </c>
      <c r="S6" s="251">
        <v>91</v>
      </c>
      <c r="T6" s="251">
        <v>6</v>
      </c>
      <c r="U6" s="251">
        <v>8</v>
      </c>
      <c r="V6" s="251">
        <v>1</v>
      </c>
      <c r="W6" s="251">
        <v>0</v>
      </c>
      <c r="X6" s="251">
        <v>9</v>
      </c>
      <c r="Y6" s="251">
        <f t="shared" si="0"/>
        <v>378</v>
      </c>
    </row>
    <row r="7" spans="1:25" s="29" customFormat="1" ht="15.75" customHeight="1" x14ac:dyDescent="0.3">
      <c r="A7" s="26">
        <v>11</v>
      </c>
      <c r="B7" s="7">
        <v>15</v>
      </c>
      <c r="C7" s="7">
        <v>26</v>
      </c>
      <c r="D7" s="8" t="s">
        <v>636</v>
      </c>
      <c r="E7" s="8" t="s">
        <v>636</v>
      </c>
      <c r="F7" s="8">
        <v>148</v>
      </c>
      <c r="G7" s="8" t="s">
        <v>22</v>
      </c>
      <c r="H7" s="346" t="s">
        <v>73</v>
      </c>
      <c r="I7" s="8">
        <v>724</v>
      </c>
      <c r="J7" s="251">
        <v>27</v>
      </c>
      <c r="K7" s="251">
        <v>65</v>
      </c>
      <c r="L7" s="251">
        <v>88</v>
      </c>
      <c r="M7" s="251">
        <v>2</v>
      </c>
      <c r="N7" s="251">
        <v>36</v>
      </c>
      <c r="O7" s="251">
        <v>16</v>
      </c>
      <c r="P7" s="251">
        <v>9</v>
      </c>
      <c r="Q7" s="251">
        <v>3</v>
      </c>
      <c r="R7" s="251">
        <v>15</v>
      </c>
      <c r="S7" s="251">
        <v>108</v>
      </c>
      <c r="T7" s="251">
        <v>10</v>
      </c>
      <c r="U7" s="251">
        <v>4</v>
      </c>
      <c r="V7" s="251">
        <v>0</v>
      </c>
      <c r="W7" s="251">
        <v>0</v>
      </c>
      <c r="X7" s="251">
        <v>16</v>
      </c>
      <c r="Y7" s="251">
        <f t="shared" si="0"/>
        <v>399</v>
      </c>
    </row>
    <row r="8" spans="1:25" s="29" customFormat="1" ht="15.75" customHeight="1" x14ac:dyDescent="0.3">
      <c r="A8" s="26">
        <v>12</v>
      </c>
      <c r="B8" s="7">
        <v>15</v>
      </c>
      <c r="C8" s="7">
        <v>26</v>
      </c>
      <c r="D8" s="8" t="s">
        <v>636</v>
      </c>
      <c r="E8" s="8" t="s">
        <v>636</v>
      </c>
      <c r="F8" s="8">
        <v>148</v>
      </c>
      <c r="G8" s="8" t="s">
        <v>24</v>
      </c>
      <c r="H8" s="346" t="s">
        <v>73</v>
      </c>
      <c r="I8" s="8">
        <v>724</v>
      </c>
      <c r="J8" s="251">
        <v>33</v>
      </c>
      <c r="K8" s="251">
        <v>30</v>
      </c>
      <c r="L8" s="251">
        <v>124</v>
      </c>
      <c r="M8" s="251">
        <v>3</v>
      </c>
      <c r="N8" s="251">
        <v>32</v>
      </c>
      <c r="O8" s="251">
        <v>25</v>
      </c>
      <c r="P8" s="251">
        <v>10</v>
      </c>
      <c r="Q8" s="251">
        <v>6</v>
      </c>
      <c r="R8" s="251">
        <v>13</v>
      </c>
      <c r="S8" s="251">
        <v>71</v>
      </c>
      <c r="T8" s="251">
        <v>12</v>
      </c>
      <c r="U8" s="251">
        <v>3</v>
      </c>
      <c r="V8" s="251">
        <v>3</v>
      </c>
      <c r="W8" s="251">
        <v>0</v>
      </c>
      <c r="X8" s="251">
        <v>22</v>
      </c>
      <c r="Y8" s="251">
        <f t="shared" si="0"/>
        <v>387</v>
      </c>
    </row>
    <row r="9" spans="1:25" s="29" customFormat="1" ht="15.75" customHeight="1" x14ac:dyDescent="0.3">
      <c r="A9" s="26">
        <v>13</v>
      </c>
      <c r="B9" s="7">
        <v>15</v>
      </c>
      <c r="C9" s="7">
        <v>26</v>
      </c>
      <c r="D9" s="8" t="s">
        <v>636</v>
      </c>
      <c r="E9" s="8" t="s">
        <v>636</v>
      </c>
      <c r="F9" s="8">
        <v>148</v>
      </c>
      <c r="G9" s="8" t="s">
        <v>25</v>
      </c>
      <c r="H9" s="346" t="s">
        <v>73</v>
      </c>
      <c r="I9" s="8">
        <v>724</v>
      </c>
      <c r="J9" s="251">
        <v>50</v>
      </c>
      <c r="K9" s="251">
        <v>71</v>
      </c>
      <c r="L9" s="251">
        <v>113</v>
      </c>
      <c r="M9" s="251">
        <v>8</v>
      </c>
      <c r="N9" s="251">
        <v>26</v>
      </c>
      <c r="O9" s="251">
        <v>16</v>
      </c>
      <c r="P9" s="251">
        <v>12</v>
      </c>
      <c r="Q9" s="251">
        <v>7</v>
      </c>
      <c r="R9" s="251">
        <v>11</v>
      </c>
      <c r="S9" s="251">
        <v>67</v>
      </c>
      <c r="T9" s="251">
        <v>12</v>
      </c>
      <c r="U9" s="251">
        <v>0</v>
      </c>
      <c r="V9" s="251">
        <v>0</v>
      </c>
      <c r="W9" s="251">
        <v>1</v>
      </c>
      <c r="X9" s="251">
        <v>23</v>
      </c>
      <c r="Y9" s="251">
        <f t="shared" si="0"/>
        <v>417</v>
      </c>
    </row>
    <row r="10" spans="1:25" s="29" customFormat="1" ht="15.75" customHeight="1" x14ac:dyDescent="0.3">
      <c r="A10" s="26">
        <v>14</v>
      </c>
      <c r="B10" s="7">
        <v>15</v>
      </c>
      <c r="C10" s="7">
        <v>26</v>
      </c>
      <c r="D10" s="8" t="s">
        <v>636</v>
      </c>
      <c r="E10" s="8" t="s">
        <v>636</v>
      </c>
      <c r="F10" s="8">
        <v>149</v>
      </c>
      <c r="G10" s="8" t="s">
        <v>19</v>
      </c>
      <c r="H10" s="346" t="s">
        <v>73</v>
      </c>
      <c r="I10" s="8">
        <v>568</v>
      </c>
      <c r="J10" s="251">
        <v>19</v>
      </c>
      <c r="K10" s="251">
        <v>60</v>
      </c>
      <c r="L10" s="251">
        <v>99</v>
      </c>
      <c r="M10" s="251">
        <v>3</v>
      </c>
      <c r="N10" s="251">
        <v>24</v>
      </c>
      <c r="O10" s="251">
        <v>9</v>
      </c>
      <c r="P10" s="251">
        <v>3</v>
      </c>
      <c r="Q10" s="251">
        <v>25</v>
      </c>
      <c r="R10" s="251">
        <v>13</v>
      </c>
      <c r="S10" s="251">
        <v>89</v>
      </c>
      <c r="T10" s="251">
        <v>4</v>
      </c>
      <c r="U10" s="251">
        <v>7</v>
      </c>
      <c r="V10" s="251">
        <v>2</v>
      </c>
      <c r="W10" s="251">
        <v>0</v>
      </c>
      <c r="X10" s="251">
        <v>10</v>
      </c>
      <c r="Y10" s="251">
        <f t="shared" si="0"/>
        <v>367</v>
      </c>
    </row>
    <row r="11" spans="1:25" s="29" customFormat="1" ht="15.75" customHeight="1" x14ac:dyDescent="0.3">
      <c r="A11" s="26">
        <v>15</v>
      </c>
      <c r="B11" s="7">
        <v>15</v>
      </c>
      <c r="C11" s="7">
        <v>26</v>
      </c>
      <c r="D11" s="8" t="s">
        <v>636</v>
      </c>
      <c r="E11" s="8" t="s">
        <v>636</v>
      </c>
      <c r="F11" s="8">
        <v>149</v>
      </c>
      <c r="G11" s="8" t="s">
        <v>20</v>
      </c>
      <c r="H11" s="346" t="s">
        <v>73</v>
      </c>
      <c r="I11" s="8">
        <v>568</v>
      </c>
      <c r="J11" s="251">
        <v>24</v>
      </c>
      <c r="K11" s="251">
        <v>56</v>
      </c>
      <c r="L11" s="251">
        <v>66</v>
      </c>
      <c r="M11" s="251">
        <v>6</v>
      </c>
      <c r="N11" s="251">
        <v>16</v>
      </c>
      <c r="O11" s="251">
        <v>6</v>
      </c>
      <c r="P11" s="251">
        <v>3</v>
      </c>
      <c r="Q11" s="251">
        <v>15</v>
      </c>
      <c r="R11" s="251">
        <v>12</v>
      </c>
      <c r="S11" s="251">
        <v>103</v>
      </c>
      <c r="T11" s="251">
        <v>9</v>
      </c>
      <c r="U11" s="251">
        <v>4</v>
      </c>
      <c r="V11" s="251">
        <v>2</v>
      </c>
      <c r="W11" s="251">
        <v>0</v>
      </c>
      <c r="X11" s="251">
        <v>14</v>
      </c>
      <c r="Y11" s="251">
        <f t="shared" si="0"/>
        <v>336</v>
      </c>
    </row>
    <row r="12" spans="1:25" s="29" customFormat="1" ht="15.75" customHeight="1" x14ac:dyDescent="0.3">
      <c r="A12" s="26">
        <v>16</v>
      </c>
      <c r="B12" s="7">
        <v>15</v>
      </c>
      <c r="C12" s="7">
        <v>26</v>
      </c>
      <c r="D12" s="8" t="s">
        <v>636</v>
      </c>
      <c r="E12" s="8" t="s">
        <v>636</v>
      </c>
      <c r="F12" s="8">
        <v>149</v>
      </c>
      <c r="G12" s="8" t="s">
        <v>22</v>
      </c>
      <c r="H12" s="346" t="s">
        <v>73</v>
      </c>
      <c r="I12" s="8">
        <v>568</v>
      </c>
      <c r="J12" s="251">
        <v>23</v>
      </c>
      <c r="K12" s="251">
        <v>57</v>
      </c>
      <c r="L12" s="251">
        <v>64</v>
      </c>
      <c r="M12" s="251">
        <v>9</v>
      </c>
      <c r="N12" s="251">
        <v>30</v>
      </c>
      <c r="O12" s="251">
        <v>7</v>
      </c>
      <c r="P12" s="251">
        <v>10</v>
      </c>
      <c r="Q12" s="251">
        <v>21</v>
      </c>
      <c r="R12" s="251">
        <v>7</v>
      </c>
      <c r="S12" s="251">
        <v>16</v>
      </c>
      <c r="T12" s="251">
        <v>2</v>
      </c>
      <c r="U12" s="251">
        <v>9</v>
      </c>
      <c r="V12" s="251">
        <v>2</v>
      </c>
      <c r="W12" s="251">
        <v>0</v>
      </c>
      <c r="X12" s="251">
        <v>9</v>
      </c>
      <c r="Y12" s="251">
        <f t="shared" si="0"/>
        <v>266</v>
      </c>
    </row>
    <row r="13" spans="1:25" s="29" customFormat="1" ht="15.75" customHeight="1" x14ac:dyDescent="0.3">
      <c r="A13" s="26">
        <v>17</v>
      </c>
      <c r="B13" s="7">
        <v>15</v>
      </c>
      <c r="C13" s="7">
        <v>26</v>
      </c>
      <c r="D13" s="8" t="s">
        <v>636</v>
      </c>
      <c r="E13" s="8" t="s">
        <v>636</v>
      </c>
      <c r="F13" s="8">
        <v>149</v>
      </c>
      <c r="G13" s="8" t="s">
        <v>24</v>
      </c>
      <c r="H13" s="346" t="s">
        <v>73</v>
      </c>
      <c r="I13" s="8">
        <v>567</v>
      </c>
      <c r="J13" s="251">
        <v>22</v>
      </c>
      <c r="K13" s="251">
        <v>56</v>
      </c>
      <c r="L13" s="251">
        <v>93</v>
      </c>
      <c r="M13" s="251">
        <v>4</v>
      </c>
      <c r="N13" s="251">
        <v>17</v>
      </c>
      <c r="O13" s="251">
        <v>16</v>
      </c>
      <c r="P13" s="251">
        <v>2</v>
      </c>
      <c r="Q13" s="251">
        <v>18</v>
      </c>
      <c r="R13" s="251">
        <v>10</v>
      </c>
      <c r="S13" s="251">
        <v>107</v>
      </c>
      <c r="T13" s="251">
        <v>4</v>
      </c>
      <c r="U13" s="251">
        <v>6</v>
      </c>
      <c r="V13" s="251">
        <v>1</v>
      </c>
      <c r="W13" s="251">
        <v>1</v>
      </c>
      <c r="X13" s="251">
        <v>0</v>
      </c>
      <c r="Y13" s="251">
        <f t="shared" si="0"/>
        <v>357</v>
      </c>
    </row>
    <row r="14" spans="1:25" s="29" customFormat="1" ht="15.75" customHeight="1" x14ac:dyDescent="0.3">
      <c r="A14" s="26">
        <v>18</v>
      </c>
      <c r="B14" s="7">
        <v>15</v>
      </c>
      <c r="C14" s="7">
        <v>26</v>
      </c>
      <c r="D14" s="8" t="s">
        <v>636</v>
      </c>
      <c r="E14" s="8" t="s">
        <v>636</v>
      </c>
      <c r="F14" s="8">
        <v>150</v>
      </c>
      <c r="G14" s="8" t="s">
        <v>19</v>
      </c>
      <c r="H14" s="346" t="s">
        <v>73</v>
      </c>
      <c r="I14" s="8">
        <v>600</v>
      </c>
      <c r="J14" s="251">
        <v>28</v>
      </c>
      <c r="K14" s="251">
        <v>55</v>
      </c>
      <c r="L14" s="251">
        <v>135</v>
      </c>
      <c r="M14" s="251">
        <v>9</v>
      </c>
      <c r="N14" s="251">
        <v>24</v>
      </c>
      <c r="O14" s="251">
        <v>13</v>
      </c>
      <c r="P14" s="251">
        <v>6</v>
      </c>
      <c r="Q14" s="251">
        <v>13</v>
      </c>
      <c r="R14" s="251">
        <v>11</v>
      </c>
      <c r="S14" s="251">
        <v>67</v>
      </c>
      <c r="T14" s="251">
        <v>8</v>
      </c>
      <c r="U14" s="251">
        <v>10</v>
      </c>
      <c r="V14" s="251">
        <v>1</v>
      </c>
      <c r="W14" s="251">
        <v>1</v>
      </c>
      <c r="X14" s="251">
        <v>14</v>
      </c>
      <c r="Y14" s="251">
        <f t="shared" si="0"/>
        <v>395</v>
      </c>
    </row>
    <row r="15" spans="1:25" s="29" customFormat="1" ht="15.75" customHeight="1" x14ac:dyDescent="0.3">
      <c r="A15" s="26">
        <v>19</v>
      </c>
      <c r="B15" s="7">
        <v>15</v>
      </c>
      <c r="C15" s="7">
        <v>26</v>
      </c>
      <c r="D15" s="8" t="s">
        <v>636</v>
      </c>
      <c r="E15" s="8" t="s">
        <v>636</v>
      </c>
      <c r="F15" s="8">
        <v>150</v>
      </c>
      <c r="G15" s="8" t="s">
        <v>20</v>
      </c>
      <c r="H15" s="346" t="s">
        <v>73</v>
      </c>
      <c r="I15" s="8">
        <v>600</v>
      </c>
      <c r="J15" s="251">
        <v>26</v>
      </c>
      <c r="K15" s="251">
        <v>65</v>
      </c>
      <c r="L15" s="251">
        <v>130</v>
      </c>
      <c r="M15" s="251">
        <v>4</v>
      </c>
      <c r="N15" s="251">
        <v>22</v>
      </c>
      <c r="O15" s="251">
        <v>11</v>
      </c>
      <c r="P15" s="251">
        <v>2</v>
      </c>
      <c r="Q15" s="251">
        <v>6</v>
      </c>
      <c r="R15" s="251">
        <v>9</v>
      </c>
      <c r="S15" s="251">
        <v>68</v>
      </c>
      <c r="T15" s="251">
        <v>7</v>
      </c>
      <c r="U15" s="251">
        <v>9</v>
      </c>
      <c r="V15" s="251">
        <v>1</v>
      </c>
      <c r="W15" s="251">
        <v>0</v>
      </c>
      <c r="X15" s="251">
        <v>11</v>
      </c>
      <c r="Y15" s="251">
        <f t="shared" si="0"/>
        <v>371</v>
      </c>
    </row>
    <row r="16" spans="1:25" s="29" customFormat="1" ht="15.75" customHeight="1" x14ac:dyDescent="0.3">
      <c r="A16" s="26">
        <v>20</v>
      </c>
      <c r="B16" s="7">
        <v>15</v>
      </c>
      <c r="C16" s="7">
        <v>26</v>
      </c>
      <c r="D16" s="8" t="s">
        <v>636</v>
      </c>
      <c r="E16" s="8" t="s">
        <v>636</v>
      </c>
      <c r="F16" s="8">
        <v>150</v>
      </c>
      <c r="G16" s="8" t="s">
        <v>22</v>
      </c>
      <c r="H16" s="346" t="s">
        <v>73</v>
      </c>
      <c r="I16" s="8">
        <v>599</v>
      </c>
      <c r="J16" s="251">
        <v>36</v>
      </c>
      <c r="K16" s="251">
        <v>73</v>
      </c>
      <c r="L16" s="251">
        <v>146</v>
      </c>
      <c r="M16" s="251">
        <v>4</v>
      </c>
      <c r="N16" s="251">
        <v>16</v>
      </c>
      <c r="O16" s="251">
        <v>9</v>
      </c>
      <c r="P16" s="251">
        <v>8</v>
      </c>
      <c r="Q16" s="251">
        <v>8</v>
      </c>
      <c r="R16" s="251">
        <v>9</v>
      </c>
      <c r="S16" s="251">
        <v>68</v>
      </c>
      <c r="T16" s="251">
        <v>6</v>
      </c>
      <c r="U16" s="251">
        <v>18</v>
      </c>
      <c r="V16" s="251">
        <v>2</v>
      </c>
      <c r="W16" s="251">
        <v>0</v>
      </c>
      <c r="X16" s="251">
        <v>13</v>
      </c>
      <c r="Y16" s="251">
        <f t="shared" si="0"/>
        <v>416</v>
      </c>
    </row>
    <row r="17" spans="1:25" s="29" customFormat="1" ht="15.75" customHeight="1" x14ac:dyDescent="0.3">
      <c r="A17" s="26">
        <v>21</v>
      </c>
      <c r="B17" s="7">
        <v>15</v>
      </c>
      <c r="C17" s="7">
        <v>26</v>
      </c>
      <c r="D17" s="8" t="s">
        <v>636</v>
      </c>
      <c r="E17" s="8" t="s">
        <v>636</v>
      </c>
      <c r="F17" s="8">
        <v>151</v>
      </c>
      <c r="G17" s="8" t="s">
        <v>19</v>
      </c>
      <c r="H17" s="346" t="s">
        <v>73</v>
      </c>
      <c r="I17" s="8">
        <v>674</v>
      </c>
      <c r="J17" s="251">
        <v>33</v>
      </c>
      <c r="K17" s="251">
        <v>54</v>
      </c>
      <c r="L17" s="251">
        <v>107</v>
      </c>
      <c r="M17" s="251">
        <v>6</v>
      </c>
      <c r="N17" s="251">
        <v>35</v>
      </c>
      <c r="O17" s="251">
        <v>25</v>
      </c>
      <c r="P17" s="251">
        <v>2</v>
      </c>
      <c r="Q17" s="251">
        <v>35</v>
      </c>
      <c r="R17" s="251">
        <v>2</v>
      </c>
      <c r="S17" s="251">
        <v>85</v>
      </c>
      <c r="T17" s="251">
        <v>9</v>
      </c>
      <c r="U17" s="251">
        <v>6</v>
      </c>
      <c r="V17" s="251">
        <v>1</v>
      </c>
      <c r="W17" s="251">
        <v>1</v>
      </c>
      <c r="X17" s="251">
        <v>58</v>
      </c>
      <c r="Y17" s="251">
        <f t="shared" si="0"/>
        <v>459</v>
      </c>
    </row>
    <row r="18" spans="1:25" s="29" customFormat="1" ht="15.75" customHeight="1" x14ac:dyDescent="0.3">
      <c r="A18" s="26">
        <v>22</v>
      </c>
      <c r="B18" s="7">
        <v>15</v>
      </c>
      <c r="C18" s="7">
        <v>26</v>
      </c>
      <c r="D18" s="8" t="s">
        <v>636</v>
      </c>
      <c r="E18" s="8" t="s">
        <v>636</v>
      </c>
      <c r="F18" s="8">
        <v>151</v>
      </c>
      <c r="G18" s="8" t="s">
        <v>20</v>
      </c>
      <c r="H18" s="346" t="s">
        <v>73</v>
      </c>
      <c r="I18" s="8">
        <v>674</v>
      </c>
      <c r="J18" s="251">
        <v>28</v>
      </c>
      <c r="K18" s="251">
        <v>68</v>
      </c>
      <c r="L18" s="251">
        <v>83</v>
      </c>
      <c r="M18" s="251">
        <v>7</v>
      </c>
      <c r="N18" s="251">
        <v>38</v>
      </c>
      <c r="O18" s="251">
        <v>20</v>
      </c>
      <c r="P18" s="251">
        <v>6</v>
      </c>
      <c r="Q18" s="251">
        <v>36</v>
      </c>
      <c r="R18" s="251">
        <v>4</v>
      </c>
      <c r="S18" s="251">
        <v>104</v>
      </c>
      <c r="T18" s="251">
        <v>5</v>
      </c>
      <c r="U18" s="251">
        <v>6</v>
      </c>
      <c r="V18" s="251">
        <v>1</v>
      </c>
      <c r="W18" s="251">
        <v>0</v>
      </c>
      <c r="X18" s="251">
        <v>16</v>
      </c>
      <c r="Y18" s="251">
        <f t="shared" si="0"/>
        <v>422</v>
      </c>
    </row>
    <row r="19" spans="1:25" s="29" customFormat="1" ht="15.75" customHeight="1" x14ac:dyDescent="0.3">
      <c r="A19" s="26">
        <v>23</v>
      </c>
      <c r="B19" s="7">
        <v>15</v>
      </c>
      <c r="C19" s="7">
        <v>26</v>
      </c>
      <c r="D19" s="8" t="s">
        <v>636</v>
      </c>
      <c r="E19" s="8" t="s">
        <v>636</v>
      </c>
      <c r="F19" s="8">
        <v>151</v>
      </c>
      <c r="G19" s="8" t="s">
        <v>22</v>
      </c>
      <c r="H19" s="346" t="s">
        <v>73</v>
      </c>
      <c r="I19" s="8">
        <v>673</v>
      </c>
      <c r="J19" s="251">
        <v>37</v>
      </c>
      <c r="K19" s="251">
        <v>60</v>
      </c>
      <c r="L19" s="251">
        <v>97</v>
      </c>
      <c r="M19" s="251">
        <v>1</v>
      </c>
      <c r="N19" s="251">
        <v>26</v>
      </c>
      <c r="O19" s="251">
        <v>33</v>
      </c>
      <c r="P19" s="251">
        <v>4</v>
      </c>
      <c r="Q19" s="251">
        <v>36</v>
      </c>
      <c r="R19" s="251">
        <v>8</v>
      </c>
      <c r="S19" s="251">
        <v>73</v>
      </c>
      <c r="T19" s="251">
        <v>6</v>
      </c>
      <c r="U19" s="251">
        <v>3</v>
      </c>
      <c r="V19" s="251">
        <v>1</v>
      </c>
      <c r="W19" s="251">
        <v>0</v>
      </c>
      <c r="X19" s="251">
        <v>23</v>
      </c>
      <c r="Y19" s="251">
        <f t="shared" si="0"/>
        <v>408</v>
      </c>
    </row>
    <row r="20" spans="1:25" s="29" customFormat="1" ht="15.75" customHeight="1" x14ac:dyDescent="0.3">
      <c r="A20" s="26">
        <v>24</v>
      </c>
      <c r="B20" s="7">
        <v>15</v>
      </c>
      <c r="C20" s="7">
        <v>26</v>
      </c>
      <c r="D20" s="8" t="s">
        <v>636</v>
      </c>
      <c r="E20" s="8" t="s">
        <v>636</v>
      </c>
      <c r="F20" s="8">
        <v>151</v>
      </c>
      <c r="G20" s="8" t="s">
        <v>24</v>
      </c>
      <c r="H20" s="346" t="s">
        <v>73</v>
      </c>
      <c r="I20" s="8">
        <v>673</v>
      </c>
      <c r="J20" s="251">
        <v>23</v>
      </c>
      <c r="K20" s="251">
        <v>62</v>
      </c>
      <c r="L20" s="251">
        <v>108</v>
      </c>
      <c r="M20" s="251">
        <v>1</v>
      </c>
      <c r="N20" s="251">
        <v>17</v>
      </c>
      <c r="O20" s="251">
        <v>27</v>
      </c>
      <c r="P20" s="251">
        <v>11</v>
      </c>
      <c r="Q20" s="251">
        <v>45</v>
      </c>
      <c r="R20" s="251">
        <v>5</v>
      </c>
      <c r="S20" s="251">
        <v>99</v>
      </c>
      <c r="T20" s="251">
        <v>10</v>
      </c>
      <c r="U20" s="251">
        <v>6</v>
      </c>
      <c r="V20" s="251">
        <v>0</v>
      </c>
      <c r="W20" s="251">
        <v>0</v>
      </c>
      <c r="X20" s="251">
        <v>20</v>
      </c>
      <c r="Y20" s="251">
        <f t="shared" si="0"/>
        <v>434</v>
      </c>
    </row>
    <row r="21" spans="1:25" s="29" customFormat="1" ht="15.75" customHeight="1" x14ac:dyDescent="0.3">
      <c r="A21" s="26">
        <v>25</v>
      </c>
      <c r="B21" s="7">
        <v>15</v>
      </c>
      <c r="C21" s="7">
        <v>26</v>
      </c>
      <c r="D21" s="8" t="s">
        <v>636</v>
      </c>
      <c r="E21" s="8" t="s">
        <v>636</v>
      </c>
      <c r="F21" s="8">
        <v>152</v>
      </c>
      <c r="G21" s="8" t="s">
        <v>19</v>
      </c>
      <c r="H21" s="346" t="s">
        <v>73</v>
      </c>
      <c r="I21" s="8">
        <v>536</v>
      </c>
      <c r="J21" s="251">
        <v>24</v>
      </c>
      <c r="K21" s="251">
        <v>60</v>
      </c>
      <c r="L21" s="251">
        <v>87</v>
      </c>
      <c r="M21" s="251">
        <v>6</v>
      </c>
      <c r="N21" s="251">
        <v>14</v>
      </c>
      <c r="O21" s="251">
        <v>30</v>
      </c>
      <c r="P21" s="251">
        <v>4</v>
      </c>
      <c r="Q21" s="251">
        <v>31</v>
      </c>
      <c r="R21" s="251">
        <v>11</v>
      </c>
      <c r="S21" s="251">
        <v>62</v>
      </c>
      <c r="T21" s="251">
        <v>7</v>
      </c>
      <c r="U21" s="251">
        <v>7</v>
      </c>
      <c r="V21" s="251">
        <v>2</v>
      </c>
      <c r="W21" s="251">
        <v>0</v>
      </c>
      <c r="X21" s="251">
        <v>14</v>
      </c>
      <c r="Y21" s="251">
        <f t="shared" si="0"/>
        <v>359</v>
      </c>
    </row>
    <row r="22" spans="1:25" s="29" customFormat="1" ht="15.75" customHeight="1" x14ac:dyDescent="0.3">
      <c r="A22" s="26">
        <v>26</v>
      </c>
      <c r="B22" s="7">
        <v>15</v>
      </c>
      <c r="C22" s="7">
        <v>26</v>
      </c>
      <c r="D22" s="8" t="s">
        <v>636</v>
      </c>
      <c r="E22" s="8" t="s">
        <v>636</v>
      </c>
      <c r="F22" s="8">
        <v>152</v>
      </c>
      <c r="G22" s="8" t="s">
        <v>20</v>
      </c>
      <c r="H22" s="346" t="s">
        <v>73</v>
      </c>
      <c r="I22" s="8">
        <v>535</v>
      </c>
      <c r="J22" s="251">
        <v>38</v>
      </c>
      <c r="K22" s="251">
        <v>55</v>
      </c>
      <c r="L22" s="251">
        <v>84</v>
      </c>
      <c r="M22" s="251">
        <v>1</v>
      </c>
      <c r="N22" s="251">
        <v>15</v>
      </c>
      <c r="O22" s="251">
        <v>21</v>
      </c>
      <c r="P22" s="251">
        <v>4</v>
      </c>
      <c r="Q22" s="251">
        <v>21</v>
      </c>
      <c r="R22" s="251">
        <v>10</v>
      </c>
      <c r="S22" s="251">
        <v>64</v>
      </c>
      <c r="T22" s="251">
        <v>13</v>
      </c>
      <c r="U22" s="251">
        <v>5</v>
      </c>
      <c r="V22" s="251">
        <v>0</v>
      </c>
      <c r="W22" s="251">
        <v>0</v>
      </c>
      <c r="X22" s="251">
        <v>22</v>
      </c>
      <c r="Y22" s="251">
        <f t="shared" si="0"/>
        <v>353</v>
      </c>
    </row>
    <row r="23" spans="1:25" s="29" customFormat="1" ht="15.75" customHeight="1" x14ac:dyDescent="0.3">
      <c r="A23" s="26">
        <v>27</v>
      </c>
      <c r="B23" s="7">
        <v>15</v>
      </c>
      <c r="C23" s="7">
        <v>26</v>
      </c>
      <c r="D23" s="8" t="s">
        <v>636</v>
      </c>
      <c r="E23" s="8" t="s">
        <v>636</v>
      </c>
      <c r="F23" s="8">
        <v>152</v>
      </c>
      <c r="G23" s="8" t="s">
        <v>22</v>
      </c>
      <c r="H23" s="346" t="s">
        <v>73</v>
      </c>
      <c r="I23" s="8">
        <v>535</v>
      </c>
      <c r="J23" s="251">
        <v>29</v>
      </c>
      <c r="K23" s="251">
        <v>84</v>
      </c>
      <c r="L23" s="251">
        <v>82</v>
      </c>
      <c r="M23" s="251">
        <v>8</v>
      </c>
      <c r="N23" s="251">
        <v>13</v>
      </c>
      <c r="O23" s="251">
        <v>30</v>
      </c>
      <c r="P23" s="251">
        <v>9</v>
      </c>
      <c r="Q23" s="251">
        <v>17</v>
      </c>
      <c r="R23" s="251">
        <v>2</v>
      </c>
      <c r="S23" s="251">
        <v>48</v>
      </c>
      <c r="T23" s="251">
        <v>11</v>
      </c>
      <c r="U23" s="251">
        <v>8</v>
      </c>
      <c r="V23" s="251">
        <v>2</v>
      </c>
      <c r="W23" s="251">
        <v>0</v>
      </c>
      <c r="X23" s="251">
        <v>13</v>
      </c>
      <c r="Y23" s="251">
        <f t="shared" si="0"/>
        <v>356</v>
      </c>
    </row>
    <row r="24" spans="1:25" s="29" customFormat="1" ht="15.75" customHeight="1" x14ac:dyDescent="0.3">
      <c r="A24" s="26">
        <v>28</v>
      </c>
      <c r="B24" s="7">
        <v>15</v>
      </c>
      <c r="C24" s="7">
        <v>104</v>
      </c>
      <c r="D24" s="8" t="s">
        <v>637</v>
      </c>
      <c r="E24" s="8" t="s">
        <v>637</v>
      </c>
      <c r="F24" s="8">
        <v>777</v>
      </c>
      <c r="G24" s="8" t="s">
        <v>19</v>
      </c>
      <c r="H24" s="346" t="s">
        <v>73</v>
      </c>
      <c r="I24" s="8">
        <v>628</v>
      </c>
      <c r="J24" s="251">
        <v>30</v>
      </c>
      <c r="K24" s="251">
        <v>42</v>
      </c>
      <c r="L24" s="251">
        <v>61</v>
      </c>
      <c r="M24" s="251">
        <v>7</v>
      </c>
      <c r="N24" s="251">
        <v>20</v>
      </c>
      <c r="O24" s="251">
        <v>6</v>
      </c>
      <c r="P24" s="251">
        <v>21</v>
      </c>
      <c r="Q24" s="251">
        <v>2</v>
      </c>
      <c r="R24" s="251">
        <v>6</v>
      </c>
      <c r="S24" s="251">
        <v>42</v>
      </c>
      <c r="T24" s="251">
        <v>5</v>
      </c>
      <c r="U24" s="251">
        <v>8</v>
      </c>
      <c r="V24" s="251">
        <v>5</v>
      </c>
      <c r="W24" s="251">
        <v>0</v>
      </c>
      <c r="X24" s="251">
        <v>17</v>
      </c>
      <c r="Y24" s="251">
        <f t="shared" si="0"/>
        <v>272</v>
      </c>
    </row>
    <row r="25" spans="1:25" s="29" customFormat="1" ht="15.75" customHeight="1" x14ac:dyDescent="0.3">
      <c r="A25" s="26">
        <v>29</v>
      </c>
      <c r="B25" s="7">
        <v>15</v>
      </c>
      <c r="C25" s="7">
        <v>104</v>
      </c>
      <c r="D25" s="8" t="s">
        <v>637</v>
      </c>
      <c r="E25" s="8" t="s">
        <v>637</v>
      </c>
      <c r="F25" s="8">
        <v>777</v>
      </c>
      <c r="G25" s="8" t="s">
        <v>20</v>
      </c>
      <c r="H25" s="346" t="s">
        <v>73</v>
      </c>
      <c r="I25" s="8">
        <v>628</v>
      </c>
      <c r="J25" s="251">
        <v>30</v>
      </c>
      <c r="K25" s="251">
        <v>38</v>
      </c>
      <c r="L25" s="251">
        <v>85</v>
      </c>
      <c r="M25" s="251">
        <v>3</v>
      </c>
      <c r="N25" s="251">
        <v>20</v>
      </c>
      <c r="O25" s="251">
        <v>2</v>
      </c>
      <c r="P25" s="251">
        <v>11</v>
      </c>
      <c r="Q25" s="251">
        <v>4</v>
      </c>
      <c r="R25" s="251">
        <v>8</v>
      </c>
      <c r="S25" s="251">
        <v>49</v>
      </c>
      <c r="T25" s="251">
        <v>3</v>
      </c>
      <c r="U25" s="251">
        <v>9</v>
      </c>
      <c r="V25" s="251">
        <v>0</v>
      </c>
      <c r="W25" s="251">
        <v>0</v>
      </c>
      <c r="X25" s="251">
        <v>7</v>
      </c>
      <c r="Y25" s="251">
        <f t="shared" si="0"/>
        <v>269</v>
      </c>
    </row>
    <row r="26" spans="1:25" s="29" customFormat="1" ht="15.75" customHeight="1" x14ac:dyDescent="0.3">
      <c r="A26" s="26">
        <v>30</v>
      </c>
      <c r="B26" s="7">
        <v>15</v>
      </c>
      <c r="C26" s="7">
        <v>104</v>
      </c>
      <c r="D26" s="8" t="s">
        <v>637</v>
      </c>
      <c r="E26" s="8" t="s">
        <v>637</v>
      </c>
      <c r="F26" s="8">
        <v>777</v>
      </c>
      <c r="G26" s="8" t="s">
        <v>22</v>
      </c>
      <c r="H26" s="346" t="s">
        <v>73</v>
      </c>
      <c r="I26" s="8">
        <v>627</v>
      </c>
      <c r="J26" s="251">
        <v>32</v>
      </c>
      <c r="K26" s="251">
        <v>34</v>
      </c>
      <c r="L26" s="251">
        <v>72</v>
      </c>
      <c r="M26" s="251">
        <v>6</v>
      </c>
      <c r="N26" s="251">
        <v>18</v>
      </c>
      <c r="O26" s="251">
        <v>1</v>
      </c>
      <c r="P26" s="251">
        <v>23</v>
      </c>
      <c r="Q26" s="251">
        <v>9</v>
      </c>
      <c r="R26" s="251">
        <v>5</v>
      </c>
      <c r="S26" s="251">
        <v>46</v>
      </c>
      <c r="T26" s="251">
        <v>5</v>
      </c>
      <c r="U26" s="251">
        <v>8</v>
      </c>
      <c r="V26" s="251">
        <v>0</v>
      </c>
      <c r="W26" s="251">
        <v>0</v>
      </c>
      <c r="X26" s="251">
        <v>10</v>
      </c>
      <c r="Y26" s="251">
        <f t="shared" si="0"/>
        <v>269</v>
      </c>
    </row>
    <row r="27" spans="1:25" s="29" customFormat="1" ht="15.75" customHeight="1" x14ac:dyDescent="0.3">
      <c r="A27" s="26">
        <v>31</v>
      </c>
      <c r="B27" s="7">
        <v>15</v>
      </c>
      <c r="C27" s="7">
        <v>104</v>
      </c>
      <c r="D27" s="8" t="s">
        <v>637</v>
      </c>
      <c r="E27" s="8" t="s">
        <v>637</v>
      </c>
      <c r="F27" s="8">
        <v>777</v>
      </c>
      <c r="G27" s="8" t="s">
        <v>24</v>
      </c>
      <c r="H27" s="346" t="s">
        <v>73</v>
      </c>
      <c r="I27" s="8">
        <v>627</v>
      </c>
      <c r="J27" s="251">
        <v>25</v>
      </c>
      <c r="K27" s="251">
        <v>44</v>
      </c>
      <c r="L27" s="251">
        <v>50</v>
      </c>
      <c r="M27" s="251">
        <v>1</v>
      </c>
      <c r="N27" s="251">
        <v>18</v>
      </c>
      <c r="O27" s="251">
        <v>0</v>
      </c>
      <c r="P27" s="251">
        <v>16</v>
      </c>
      <c r="Q27" s="251">
        <v>2</v>
      </c>
      <c r="R27" s="251">
        <v>6</v>
      </c>
      <c r="S27" s="251">
        <v>70</v>
      </c>
      <c r="T27" s="251">
        <v>2</v>
      </c>
      <c r="U27" s="251">
        <v>9</v>
      </c>
      <c r="V27" s="251">
        <v>1</v>
      </c>
      <c r="W27" s="251">
        <v>0</v>
      </c>
      <c r="X27" s="251">
        <v>11</v>
      </c>
      <c r="Y27" s="251">
        <f t="shared" si="0"/>
        <v>255</v>
      </c>
    </row>
    <row r="28" spans="1:25" s="29" customFormat="1" ht="15.75" customHeight="1" x14ac:dyDescent="0.3">
      <c r="A28" s="26">
        <v>32</v>
      </c>
      <c r="B28" s="7">
        <v>15</v>
      </c>
      <c r="C28" s="7">
        <v>104</v>
      </c>
      <c r="D28" s="8" t="s">
        <v>637</v>
      </c>
      <c r="E28" s="8" t="s">
        <v>637</v>
      </c>
      <c r="F28" s="8">
        <v>777</v>
      </c>
      <c r="G28" s="8" t="s">
        <v>25</v>
      </c>
      <c r="H28" s="346" t="s">
        <v>73</v>
      </c>
      <c r="I28" s="8">
        <v>627</v>
      </c>
      <c r="J28" s="251">
        <v>36</v>
      </c>
      <c r="K28" s="251">
        <v>39</v>
      </c>
      <c r="L28" s="251">
        <v>60</v>
      </c>
      <c r="M28" s="251">
        <v>3</v>
      </c>
      <c r="N28" s="251">
        <v>21</v>
      </c>
      <c r="O28" s="251">
        <v>2</v>
      </c>
      <c r="P28" s="251">
        <v>13</v>
      </c>
      <c r="Q28" s="251">
        <v>7</v>
      </c>
      <c r="R28" s="251">
        <v>5</v>
      </c>
      <c r="S28" s="251">
        <v>52</v>
      </c>
      <c r="T28" s="251">
        <v>2</v>
      </c>
      <c r="U28" s="251">
        <v>10</v>
      </c>
      <c r="V28" s="251">
        <v>2</v>
      </c>
      <c r="W28" s="251">
        <v>0</v>
      </c>
      <c r="X28" s="251">
        <v>5</v>
      </c>
      <c r="Y28" s="251">
        <f t="shared" si="0"/>
        <v>257</v>
      </c>
    </row>
    <row r="29" spans="1:25" s="29" customFormat="1" ht="15.75" customHeight="1" x14ac:dyDescent="0.3">
      <c r="A29" s="26">
        <v>33</v>
      </c>
      <c r="B29" s="7">
        <v>15</v>
      </c>
      <c r="C29" s="7">
        <v>104</v>
      </c>
      <c r="D29" s="8" t="s">
        <v>637</v>
      </c>
      <c r="E29" s="8" t="s">
        <v>637</v>
      </c>
      <c r="F29" s="8">
        <v>778</v>
      </c>
      <c r="G29" s="8" t="s">
        <v>19</v>
      </c>
      <c r="H29" s="346" t="s">
        <v>73</v>
      </c>
      <c r="I29" s="8">
        <v>669</v>
      </c>
      <c r="J29" s="251">
        <v>31</v>
      </c>
      <c r="K29" s="251">
        <v>47</v>
      </c>
      <c r="L29" s="251">
        <v>61</v>
      </c>
      <c r="M29" s="251">
        <v>5</v>
      </c>
      <c r="N29" s="251">
        <v>30</v>
      </c>
      <c r="O29" s="251">
        <v>2</v>
      </c>
      <c r="P29" s="251">
        <v>10</v>
      </c>
      <c r="Q29" s="251">
        <v>3</v>
      </c>
      <c r="R29" s="251">
        <v>11</v>
      </c>
      <c r="S29" s="251">
        <v>57</v>
      </c>
      <c r="T29" s="251">
        <v>8</v>
      </c>
      <c r="U29" s="251">
        <v>5</v>
      </c>
      <c r="V29" s="251">
        <v>2</v>
      </c>
      <c r="W29" s="251">
        <v>0</v>
      </c>
      <c r="X29" s="251">
        <v>19</v>
      </c>
      <c r="Y29" s="251">
        <f t="shared" si="0"/>
        <v>291</v>
      </c>
    </row>
    <row r="30" spans="1:25" s="29" customFormat="1" ht="15.75" customHeight="1" x14ac:dyDescent="0.3">
      <c r="A30" s="26">
        <v>34</v>
      </c>
      <c r="B30" s="7">
        <v>15</v>
      </c>
      <c r="C30" s="7">
        <v>104</v>
      </c>
      <c r="D30" s="8" t="s">
        <v>637</v>
      </c>
      <c r="E30" s="8" t="s">
        <v>637</v>
      </c>
      <c r="F30" s="8">
        <v>778</v>
      </c>
      <c r="G30" s="8" t="s">
        <v>20</v>
      </c>
      <c r="H30" s="346" t="s">
        <v>73</v>
      </c>
      <c r="I30" s="8">
        <v>668</v>
      </c>
      <c r="J30" s="251">
        <v>29</v>
      </c>
      <c r="K30" s="251">
        <v>54</v>
      </c>
      <c r="L30" s="251">
        <v>35</v>
      </c>
      <c r="M30" s="251">
        <v>9</v>
      </c>
      <c r="N30" s="251">
        <v>25</v>
      </c>
      <c r="O30" s="251">
        <v>3</v>
      </c>
      <c r="P30" s="251">
        <v>9</v>
      </c>
      <c r="Q30" s="251">
        <v>7</v>
      </c>
      <c r="R30" s="251">
        <v>4</v>
      </c>
      <c r="S30" s="251">
        <v>61</v>
      </c>
      <c r="T30" s="251">
        <v>2</v>
      </c>
      <c r="U30" s="251">
        <v>8</v>
      </c>
      <c r="V30" s="251">
        <v>1</v>
      </c>
      <c r="W30" s="251">
        <v>0</v>
      </c>
      <c r="X30" s="251">
        <v>23</v>
      </c>
      <c r="Y30" s="251">
        <f t="shared" si="0"/>
        <v>270</v>
      </c>
    </row>
    <row r="31" spans="1:25" s="29" customFormat="1" ht="15.75" customHeight="1" x14ac:dyDescent="0.3">
      <c r="A31" s="26">
        <v>35</v>
      </c>
      <c r="B31" s="7">
        <v>15</v>
      </c>
      <c r="C31" s="7">
        <v>104</v>
      </c>
      <c r="D31" s="8" t="s">
        <v>637</v>
      </c>
      <c r="E31" s="8" t="s">
        <v>637</v>
      </c>
      <c r="F31" s="8">
        <v>778</v>
      </c>
      <c r="G31" s="8" t="s">
        <v>22</v>
      </c>
      <c r="H31" s="346" t="s">
        <v>73</v>
      </c>
      <c r="I31" s="8">
        <v>668</v>
      </c>
      <c r="J31" s="251">
        <v>28</v>
      </c>
      <c r="K31" s="251">
        <v>46</v>
      </c>
      <c r="L31" s="251">
        <v>56</v>
      </c>
      <c r="M31" s="251">
        <v>4</v>
      </c>
      <c r="N31" s="251">
        <v>23</v>
      </c>
      <c r="O31" s="251">
        <v>2</v>
      </c>
      <c r="P31" s="251">
        <v>5</v>
      </c>
      <c r="Q31" s="251">
        <v>3</v>
      </c>
      <c r="R31" s="251">
        <v>7</v>
      </c>
      <c r="S31" s="251">
        <v>58</v>
      </c>
      <c r="T31" s="251">
        <v>3</v>
      </c>
      <c r="U31" s="251">
        <v>6</v>
      </c>
      <c r="V31" s="251">
        <v>3</v>
      </c>
      <c r="W31" s="251">
        <v>0</v>
      </c>
      <c r="X31" s="251">
        <v>7</v>
      </c>
      <c r="Y31" s="251">
        <f t="shared" si="0"/>
        <v>251</v>
      </c>
    </row>
    <row r="32" spans="1:25" s="29" customFormat="1" ht="15.75" customHeight="1" x14ac:dyDescent="0.3">
      <c r="A32" s="26">
        <v>36</v>
      </c>
      <c r="B32" s="7">
        <v>15</v>
      </c>
      <c r="C32" s="7">
        <v>104</v>
      </c>
      <c r="D32" s="8" t="s">
        <v>637</v>
      </c>
      <c r="E32" s="8" t="s">
        <v>637</v>
      </c>
      <c r="F32" s="8">
        <v>778</v>
      </c>
      <c r="G32" s="8" t="s">
        <v>24</v>
      </c>
      <c r="H32" s="346" t="s">
        <v>73</v>
      </c>
      <c r="I32" s="8">
        <v>668</v>
      </c>
      <c r="J32" s="251">
        <v>32</v>
      </c>
      <c r="K32" s="251">
        <v>59</v>
      </c>
      <c r="L32" s="251">
        <v>43</v>
      </c>
      <c r="M32" s="251">
        <v>2</v>
      </c>
      <c r="N32" s="251">
        <v>34</v>
      </c>
      <c r="O32" s="251">
        <v>2</v>
      </c>
      <c r="P32" s="251">
        <v>10</v>
      </c>
      <c r="Q32" s="251">
        <v>4</v>
      </c>
      <c r="R32" s="251">
        <v>10</v>
      </c>
      <c r="S32" s="251">
        <v>62</v>
      </c>
      <c r="T32" s="251">
        <v>3</v>
      </c>
      <c r="U32" s="251">
        <v>5</v>
      </c>
      <c r="V32" s="251">
        <v>3</v>
      </c>
      <c r="W32" s="251">
        <v>1</v>
      </c>
      <c r="X32" s="251">
        <v>12</v>
      </c>
      <c r="Y32" s="251">
        <f t="shared" si="0"/>
        <v>282</v>
      </c>
    </row>
    <row r="33" spans="1:25" s="29" customFormat="1" ht="15.75" customHeight="1" x14ac:dyDescent="0.3">
      <c r="A33" s="26">
        <v>37</v>
      </c>
      <c r="B33" s="7">
        <v>15</v>
      </c>
      <c r="C33" s="7">
        <v>104</v>
      </c>
      <c r="D33" s="8" t="s">
        <v>637</v>
      </c>
      <c r="E33" s="8" t="s">
        <v>637</v>
      </c>
      <c r="F33" s="8">
        <v>778</v>
      </c>
      <c r="G33" s="8" t="s">
        <v>25</v>
      </c>
      <c r="H33" s="346" t="s">
        <v>73</v>
      </c>
      <c r="I33" s="8">
        <v>668</v>
      </c>
      <c r="J33" s="251">
        <v>30</v>
      </c>
      <c r="K33" s="251">
        <v>46</v>
      </c>
      <c r="L33" s="251">
        <v>53</v>
      </c>
      <c r="M33" s="251">
        <v>7</v>
      </c>
      <c r="N33" s="251">
        <v>25</v>
      </c>
      <c r="O33" s="251">
        <v>3</v>
      </c>
      <c r="P33" s="251">
        <v>10</v>
      </c>
      <c r="Q33" s="251">
        <v>6</v>
      </c>
      <c r="R33" s="251">
        <v>13</v>
      </c>
      <c r="S33" s="251">
        <v>75</v>
      </c>
      <c r="T33" s="251">
        <v>3</v>
      </c>
      <c r="U33" s="251">
        <v>5</v>
      </c>
      <c r="V33" s="251">
        <v>0</v>
      </c>
      <c r="W33" s="251">
        <v>0</v>
      </c>
      <c r="X33" s="251">
        <v>6</v>
      </c>
      <c r="Y33" s="251">
        <f t="shared" si="0"/>
        <v>282</v>
      </c>
    </row>
    <row r="34" spans="1:25" s="29" customFormat="1" ht="15.75" customHeight="1" x14ac:dyDescent="0.3">
      <c r="A34" s="26">
        <v>38</v>
      </c>
      <c r="B34" s="7">
        <v>15</v>
      </c>
      <c r="C34" s="7">
        <v>104</v>
      </c>
      <c r="D34" s="8" t="s">
        <v>637</v>
      </c>
      <c r="E34" s="8" t="s">
        <v>637</v>
      </c>
      <c r="F34" s="8">
        <v>779</v>
      </c>
      <c r="G34" s="8" t="s">
        <v>19</v>
      </c>
      <c r="H34" s="346" t="s">
        <v>73</v>
      </c>
      <c r="I34" s="8">
        <v>643</v>
      </c>
      <c r="J34" s="251">
        <v>25</v>
      </c>
      <c r="K34" s="251">
        <v>36</v>
      </c>
      <c r="L34" s="251">
        <v>23</v>
      </c>
      <c r="M34" s="251">
        <v>7</v>
      </c>
      <c r="N34" s="251">
        <v>40</v>
      </c>
      <c r="O34" s="251">
        <v>6</v>
      </c>
      <c r="P34" s="251">
        <v>15</v>
      </c>
      <c r="Q34" s="251">
        <v>11</v>
      </c>
      <c r="R34" s="251">
        <v>7</v>
      </c>
      <c r="S34" s="251">
        <v>80</v>
      </c>
      <c r="T34" s="251">
        <v>8</v>
      </c>
      <c r="U34" s="251">
        <v>4</v>
      </c>
      <c r="V34" s="251">
        <v>1</v>
      </c>
      <c r="W34" s="251">
        <v>0</v>
      </c>
      <c r="X34" s="251">
        <v>17</v>
      </c>
      <c r="Y34" s="251">
        <f t="shared" ref="Y34:Y65" si="1">SUM(J34:X34)</f>
        <v>280</v>
      </c>
    </row>
    <row r="35" spans="1:25" s="29" customFormat="1" ht="15.75" customHeight="1" x14ac:dyDescent="0.3">
      <c r="A35" s="26">
        <v>39</v>
      </c>
      <c r="B35" s="7">
        <v>15</v>
      </c>
      <c r="C35" s="7">
        <v>104</v>
      </c>
      <c r="D35" s="8" t="s">
        <v>637</v>
      </c>
      <c r="E35" s="8" t="s">
        <v>637</v>
      </c>
      <c r="F35" s="8">
        <v>779</v>
      </c>
      <c r="G35" s="8" t="s">
        <v>20</v>
      </c>
      <c r="H35" s="346" t="s">
        <v>73</v>
      </c>
      <c r="I35" s="8">
        <v>643</v>
      </c>
      <c r="J35" s="251">
        <v>27</v>
      </c>
      <c r="K35" s="251">
        <v>42</v>
      </c>
      <c r="L35" s="251">
        <v>23</v>
      </c>
      <c r="M35" s="251">
        <v>6</v>
      </c>
      <c r="N35" s="251">
        <v>38</v>
      </c>
      <c r="O35" s="251">
        <v>1</v>
      </c>
      <c r="P35" s="251">
        <v>9</v>
      </c>
      <c r="Q35" s="251">
        <v>3</v>
      </c>
      <c r="R35" s="251">
        <v>6</v>
      </c>
      <c r="S35" s="251">
        <v>78</v>
      </c>
      <c r="T35" s="251">
        <v>8</v>
      </c>
      <c r="U35" s="251">
        <v>2</v>
      </c>
      <c r="V35" s="251">
        <v>2</v>
      </c>
      <c r="W35" s="251">
        <v>0</v>
      </c>
      <c r="X35" s="251">
        <v>11</v>
      </c>
      <c r="Y35" s="251">
        <f t="shared" si="1"/>
        <v>256</v>
      </c>
    </row>
    <row r="36" spans="1:25" s="29" customFormat="1" ht="15.75" customHeight="1" x14ac:dyDescent="0.3">
      <c r="A36" s="26">
        <v>40</v>
      </c>
      <c r="B36" s="7">
        <v>15</v>
      </c>
      <c r="C36" s="7">
        <v>104</v>
      </c>
      <c r="D36" s="8" t="s">
        <v>637</v>
      </c>
      <c r="E36" s="8" t="s">
        <v>637</v>
      </c>
      <c r="F36" s="8">
        <v>779</v>
      </c>
      <c r="G36" s="8" t="s">
        <v>22</v>
      </c>
      <c r="H36" s="346" t="s">
        <v>73</v>
      </c>
      <c r="I36" s="8">
        <v>643</v>
      </c>
      <c r="J36" s="251">
        <v>24</v>
      </c>
      <c r="K36" s="251">
        <v>54</v>
      </c>
      <c r="L36" s="251">
        <v>18</v>
      </c>
      <c r="M36" s="251">
        <v>8</v>
      </c>
      <c r="N36" s="251">
        <v>43</v>
      </c>
      <c r="O36" s="251">
        <v>4</v>
      </c>
      <c r="P36" s="251">
        <v>12</v>
      </c>
      <c r="Q36" s="251">
        <v>16</v>
      </c>
      <c r="R36" s="251">
        <v>16</v>
      </c>
      <c r="S36" s="251">
        <v>84</v>
      </c>
      <c r="T36" s="251">
        <v>2</v>
      </c>
      <c r="U36" s="251">
        <v>1</v>
      </c>
      <c r="V36" s="251">
        <v>0</v>
      </c>
      <c r="W36" s="251">
        <v>1</v>
      </c>
      <c r="X36" s="251">
        <v>12</v>
      </c>
      <c r="Y36" s="251">
        <f t="shared" si="1"/>
        <v>295</v>
      </c>
    </row>
    <row r="37" spans="1:25" s="29" customFormat="1" ht="15.75" customHeight="1" x14ac:dyDescent="0.3">
      <c r="A37" s="26">
        <v>41</v>
      </c>
      <c r="B37" s="7">
        <v>15</v>
      </c>
      <c r="C37" s="7">
        <v>104</v>
      </c>
      <c r="D37" s="8" t="s">
        <v>637</v>
      </c>
      <c r="E37" s="8" t="s">
        <v>637</v>
      </c>
      <c r="F37" s="8">
        <v>779</v>
      </c>
      <c r="G37" s="8" t="s">
        <v>24</v>
      </c>
      <c r="H37" s="346" t="s">
        <v>73</v>
      </c>
      <c r="I37" s="8">
        <v>643</v>
      </c>
      <c r="J37" s="251">
        <v>26</v>
      </c>
      <c r="K37" s="251">
        <v>31</v>
      </c>
      <c r="L37" s="251">
        <v>34</v>
      </c>
      <c r="M37" s="251">
        <v>5</v>
      </c>
      <c r="N37" s="251">
        <v>37</v>
      </c>
      <c r="O37" s="251">
        <v>2</v>
      </c>
      <c r="P37" s="251">
        <v>13</v>
      </c>
      <c r="Q37" s="251">
        <v>10</v>
      </c>
      <c r="R37" s="251">
        <v>7</v>
      </c>
      <c r="S37" s="251">
        <v>78</v>
      </c>
      <c r="T37" s="251">
        <v>10</v>
      </c>
      <c r="U37" s="251">
        <v>4</v>
      </c>
      <c r="V37" s="251">
        <v>1</v>
      </c>
      <c r="W37" s="251">
        <v>0</v>
      </c>
      <c r="X37" s="251">
        <v>11</v>
      </c>
      <c r="Y37" s="251">
        <f t="shared" si="1"/>
        <v>269</v>
      </c>
    </row>
    <row r="38" spans="1:25" s="29" customFormat="1" ht="15.75" customHeight="1" x14ac:dyDescent="0.3">
      <c r="A38" s="26">
        <v>42</v>
      </c>
      <c r="B38" s="7">
        <v>15</v>
      </c>
      <c r="C38" s="7">
        <v>104</v>
      </c>
      <c r="D38" s="8" t="s">
        <v>637</v>
      </c>
      <c r="E38" s="8" t="s">
        <v>637</v>
      </c>
      <c r="F38" s="8">
        <v>780</v>
      </c>
      <c r="G38" s="8" t="s">
        <v>19</v>
      </c>
      <c r="H38" s="346" t="s">
        <v>73</v>
      </c>
      <c r="I38" s="8">
        <v>574</v>
      </c>
      <c r="J38" s="251">
        <v>23</v>
      </c>
      <c r="K38" s="251">
        <v>30</v>
      </c>
      <c r="L38" s="251">
        <v>36</v>
      </c>
      <c r="M38" s="251">
        <v>3</v>
      </c>
      <c r="N38" s="251">
        <v>27</v>
      </c>
      <c r="O38" s="251">
        <v>3</v>
      </c>
      <c r="P38" s="251">
        <v>7</v>
      </c>
      <c r="Q38" s="251">
        <v>3</v>
      </c>
      <c r="R38" s="251">
        <v>4</v>
      </c>
      <c r="S38" s="251">
        <v>68</v>
      </c>
      <c r="T38" s="251">
        <v>8</v>
      </c>
      <c r="U38" s="251">
        <v>4</v>
      </c>
      <c r="V38" s="251">
        <v>2</v>
      </c>
      <c r="W38" s="251">
        <v>0</v>
      </c>
      <c r="X38" s="251">
        <v>11</v>
      </c>
      <c r="Y38" s="251">
        <f t="shared" si="1"/>
        <v>229</v>
      </c>
    </row>
    <row r="39" spans="1:25" s="29" customFormat="1" ht="15.75" customHeight="1" x14ac:dyDescent="0.3">
      <c r="A39" s="26">
        <v>43</v>
      </c>
      <c r="B39" s="7">
        <v>15</v>
      </c>
      <c r="C39" s="7">
        <v>104</v>
      </c>
      <c r="D39" s="8" t="s">
        <v>637</v>
      </c>
      <c r="E39" s="8" t="s">
        <v>637</v>
      </c>
      <c r="F39" s="8">
        <v>780</v>
      </c>
      <c r="G39" s="8" t="s">
        <v>20</v>
      </c>
      <c r="H39" s="346" t="s">
        <v>73</v>
      </c>
      <c r="I39" s="8">
        <v>574</v>
      </c>
      <c r="J39" s="251">
        <v>24</v>
      </c>
      <c r="K39" s="251">
        <v>45</v>
      </c>
      <c r="L39" s="251">
        <v>26</v>
      </c>
      <c r="M39" s="251">
        <v>3</v>
      </c>
      <c r="N39" s="251">
        <v>22</v>
      </c>
      <c r="O39" s="251">
        <v>3</v>
      </c>
      <c r="P39" s="251">
        <v>6</v>
      </c>
      <c r="Q39" s="251">
        <v>8</v>
      </c>
      <c r="R39" s="251">
        <v>4</v>
      </c>
      <c r="S39" s="251">
        <v>82</v>
      </c>
      <c r="T39" s="251">
        <v>4</v>
      </c>
      <c r="U39" s="251">
        <v>4</v>
      </c>
      <c r="V39" s="251">
        <v>2</v>
      </c>
      <c r="W39" s="251">
        <v>0</v>
      </c>
      <c r="X39" s="251">
        <v>6</v>
      </c>
      <c r="Y39" s="251">
        <f t="shared" si="1"/>
        <v>239</v>
      </c>
    </row>
    <row r="40" spans="1:25" s="29" customFormat="1" ht="15.75" customHeight="1" x14ac:dyDescent="0.3">
      <c r="A40" s="26">
        <v>44</v>
      </c>
      <c r="B40" s="7">
        <v>15</v>
      </c>
      <c r="C40" s="7">
        <v>104</v>
      </c>
      <c r="D40" s="8" t="s">
        <v>637</v>
      </c>
      <c r="E40" s="8" t="s">
        <v>637</v>
      </c>
      <c r="F40" s="8">
        <v>780</v>
      </c>
      <c r="G40" s="8" t="s">
        <v>22</v>
      </c>
      <c r="H40" s="346" t="s">
        <v>73</v>
      </c>
      <c r="I40" s="8">
        <v>574</v>
      </c>
      <c r="J40" s="251">
        <v>28</v>
      </c>
      <c r="K40" s="251">
        <v>26</v>
      </c>
      <c r="L40" s="251">
        <v>48</v>
      </c>
      <c r="M40" s="251">
        <v>6</v>
      </c>
      <c r="N40" s="251">
        <v>17</v>
      </c>
      <c r="O40" s="251">
        <v>5</v>
      </c>
      <c r="P40" s="251">
        <v>12</v>
      </c>
      <c r="Q40" s="251">
        <v>7</v>
      </c>
      <c r="R40" s="251">
        <v>8</v>
      </c>
      <c r="S40" s="251">
        <v>78</v>
      </c>
      <c r="T40" s="251">
        <v>4</v>
      </c>
      <c r="U40" s="251">
        <v>2</v>
      </c>
      <c r="V40" s="251">
        <v>2</v>
      </c>
      <c r="W40" s="251">
        <v>1</v>
      </c>
      <c r="X40" s="251">
        <v>11</v>
      </c>
      <c r="Y40" s="251">
        <f t="shared" si="1"/>
        <v>255</v>
      </c>
    </row>
    <row r="41" spans="1:25" s="29" customFormat="1" ht="15.75" customHeight="1" x14ac:dyDescent="0.3">
      <c r="A41" s="26">
        <v>45</v>
      </c>
      <c r="B41" s="7">
        <v>15</v>
      </c>
      <c r="C41" s="7">
        <v>104</v>
      </c>
      <c r="D41" s="8" t="s">
        <v>637</v>
      </c>
      <c r="E41" s="8" t="s">
        <v>637</v>
      </c>
      <c r="F41" s="8">
        <v>780</v>
      </c>
      <c r="G41" s="8" t="s">
        <v>24</v>
      </c>
      <c r="H41" s="346" t="s">
        <v>73</v>
      </c>
      <c r="I41" s="8">
        <v>574</v>
      </c>
      <c r="J41" s="251">
        <v>29</v>
      </c>
      <c r="K41" s="251">
        <v>45</v>
      </c>
      <c r="L41" s="251">
        <v>38</v>
      </c>
      <c r="M41" s="251">
        <v>4</v>
      </c>
      <c r="N41" s="251">
        <v>23</v>
      </c>
      <c r="O41" s="251">
        <v>2</v>
      </c>
      <c r="P41" s="251">
        <v>9</v>
      </c>
      <c r="Q41" s="251">
        <v>9</v>
      </c>
      <c r="R41" s="251">
        <v>7</v>
      </c>
      <c r="S41" s="251">
        <v>91</v>
      </c>
      <c r="T41" s="251">
        <v>4</v>
      </c>
      <c r="U41" s="251">
        <v>4</v>
      </c>
      <c r="V41" s="251">
        <v>2</v>
      </c>
      <c r="W41" s="251">
        <v>0</v>
      </c>
      <c r="X41" s="251">
        <v>14</v>
      </c>
      <c r="Y41" s="251">
        <f t="shared" si="1"/>
        <v>281</v>
      </c>
    </row>
    <row r="42" spans="1:25" s="29" customFormat="1" ht="15.75" customHeight="1" x14ac:dyDescent="0.3">
      <c r="A42" s="26">
        <v>46</v>
      </c>
      <c r="B42" s="7">
        <v>15</v>
      </c>
      <c r="C42" s="7">
        <v>104</v>
      </c>
      <c r="D42" s="8" t="s">
        <v>637</v>
      </c>
      <c r="E42" s="8" t="s">
        <v>637</v>
      </c>
      <c r="F42" s="8">
        <v>781</v>
      </c>
      <c r="G42" s="8" t="s">
        <v>19</v>
      </c>
      <c r="H42" s="346" t="s">
        <v>73</v>
      </c>
      <c r="I42" s="8">
        <v>747</v>
      </c>
      <c r="J42" s="251">
        <v>31</v>
      </c>
      <c r="K42" s="251">
        <v>47</v>
      </c>
      <c r="L42" s="251">
        <v>69</v>
      </c>
      <c r="M42" s="251">
        <v>2</v>
      </c>
      <c r="N42" s="251">
        <v>21</v>
      </c>
      <c r="O42" s="251">
        <v>2</v>
      </c>
      <c r="P42" s="251">
        <v>6</v>
      </c>
      <c r="Q42" s="251">
        <v>9</v>
      </c>
      <c r="R42" s="251">
        <v>4</v>
      </c>
      <c r="S42" s="251">
        <v>106</v>
      </c>
      <c r="T42" s="251">
        <v>7</v>
      </c>
      <c r="U42" s="251">
        <v>3</v>
      </c>
      <c r="V42" s="251">
        <v>3</v>
      </c>
      <c r="W42" s="251">
        <v>1</v>
      </c>
      <c r="X42" s="251">
        <v>14</v>
      </c>
      <c r="Y42" s="251">
        <f t="shared" si="1"/>
        <v>325</v>
      </c>
    </row>
    <row r="43" spans="1:25" s="29" customFormat="1" ht="15.75" customHeight="1" x14ac:dyDescent="0.3">
      <c r="A43" s="26">
        <v>47</v>
      </c>
      <c r="B43" s="7">
        <v>15</v>
      </c>
      <c r="C43" s="7">
        <v>104</v>
      </c>
      <c r="D43" s="8" t="s">
        <v>637</v>
      </c>
      <c r="E43" s="8" t="s">
        <v>637</v>
      </c>
      <c r="F43" s="8">
        <v>781</v>
      </c>
      <c r="G43" s="8" t="s">
        <v>20</v>
      </c>
      <c r="H43" s="346" t="s">
        <v>73</v>
      </c>
      <c r="I43" s="8">
        <v>747</v>
      </c>
      <c r="J43" s="251">
        <v>33</v>
      </c>
      <c r="K43" s="251">
        <v>36</v>
      </c>
      <c r="L43" s="251">
        <v>30</v>
      </c>
      <c r="M43" s="251">
        <v>4</v>
      </c>
      <c r="N43" s="251">
        <v>28</v>
      </c>
      <c r="O43" s="251">
        <v>5</v>
      </c>
      <c r="P43" s="251">
        <v>13</v>
      </c>
      <c r="Q43" s="251">
        <v>12</v>
      </c>
      <c r="R43" s="251">
        <v>9</v>
      </c>
      <c r="S43" s="251">
        <v>81</v>
      </c>
      <c r="T43" s="251">
        <v>3</v>
      </c>
      <c r="U43" s="251">
        <v>7</v>
      </c>
      <c r="V43" s="251">
        <v>1</v>
      </c>
      <c r="W43" s="251">
        <v>0</v>
      </c>
      <c r="X43" s="251">
        <v>14</v>
      </c>
      <c r="Y43" s="251">
        <f t="shared" si="1"/>
        <v>276</v>
      </c>
    </row>
    <row r="44" spans="1:25" s="29" customFormat="1" ht="15.75" customHeight="1" x14ac:dyDescent="0.3">
      <c r="A44" s="26">
        <v>48</v>
      </c>
      <c r="B44" s="7">
        <v>15</v>
      </c>
      <c r="C44" s="7">
        <v>104</v>
      </c>
      <c r="D44" s="8" t="s">
        <v>637</v>
      </c>
      <c r="E44" s="8" t="s">
        <v>637</v>
      </c>
      <c r="F44" s="8">
        <v>781</v>
      </c>
      <c r="G44" s="8" t="s">
        <v>22</v>
      </c>
      <c r="H44" s="346" t="s">
        <v>73</v>
      </c>
      <c r="I44" s="8">
        <v>747</v>
      </c>
      <c r="J44" s="251">
        <v>31</v>
      </c>
      <c r="K44" s="251">
        <v>47</v>
      </c>
      <c r="L44" s="251">
        <v>77</v>
      </c>
      <c r="M44" s="251">
        <v>1</v>
      </c>
      <c r="N44" s="251">
        <v>25</v>
      </c>
      <c r="O44" s="251">
        <v>3</v>
      </c>
      <c r="P44" s="251">
        <v>7</v>
      </c>
      <c r="Q44" s="251">
        <v>10</v>
      </c>
      <c r="R44" s="251">
        <v>5</v>
      </c>
      <c r="S44" s="251">
        <v>108</v>
      </c>
      <c r="T44" s="251">
        <v>10</v>
      </c>
      <c r="U44" s="251">
        <v>6</v>
      </c>
      <c r="V44" s="251">
        <v>0</v>
      </c>
      <c r="W44" s="251">
        <v>0</v>
      </c>
      <c r="X44" s="251">
        <v>7</v>
      </c>
      <c r="Y44" s="251">
        <f t="shared" si="1"/>
        <v>337</v>
      </c>
    </row>
    <row r="45" spans="1:25" s="29" customFormat="1" ht="15.75" customHeight="1" x14ac:dyDescent="0.3">
      <c r="A45" s="26">
        <v>49</v>
      </c>
      <c r="B45" s="7">
        <v>15</v>
      </c>
      <c r="C45" s="7">
        <v>104</v>
      </c>
      <c r="D45" s="8" t="s">
        <v>637</v>
      </c>
      <c r="E45" s="8" t="s">
        <v>637</v>
      </c>
      <c r="F45" s="8">
        <v>781</v>
      </c>
      <c r="G45" s="8" t="s">
        <v>24</v>
      </c>
      <c r="H45" s="346" t="s">
        <v>73</v>
      </c>
      <c r="I45" s="8">
        <v>746</v>
      </c>
      <c r="J45" s="251">
        <v>34</v>
      </c>
      <c r="K45" s="251">
        <v>5</v>
      </c>
      <c r="L45" s="251">
        <v>83</v>
      </c>
      <c r="M45" s="251">
        <v>2</v>
      </c>
      <c r="N45" s="251">
        <v>26</v>
      </c>
      <c r="O45" s="251">
        <v>3</v>
      </c>
      <c r="P45" s="251">
        <v>12</v>
      </c>
      <c r="Q45" s="251">
        <v>6</v>
      </c>
      <c r="R45" s="251">
        <v>6</v>
      </c>
      <c r="S45" s="251">
        <v>98</v>
      </c>
      <c r="T45" s="251">
        <v>3</v>
      </c>
      <c r="U45" s="251">
        <v>5</v>
      </c>
      <c r="V45" s="251">
        <v>2</v>
      </c>
      <c r="W45" s="251">
        <v>1</v>
      </c>
      <c r="X45" s="251">
        <v>12</v>
      </c>
      <c r="Y45" s="251">
        <f t="shared" si="1"/>
        <v>298</v>
      </c>
    </row>
    <row r="46" spans="1:25" s="29" customFormat="1" ht="15.75" customHeight="1" x14ac:dyDescent="0.3">
      <c r="A46" s="26">
        <v>50</v>
      </c>
      <c r="B46" s="7">
        <v>15</v>
      </c>
      <c r="C46" s="7">
        <v>104</v>
      </c>
      <c r="D46" s="8" t="s">
        <v>637</v>
      </c>
      <c r="E46" s="8" t="s">
        <v>637</v>
      </c>
      <c r="F46" s="8">
        <v>781</v>
      </c>
      <c r="G46" s="8" t="s">
        <v>25</v>
      </c>
      <c r="H46" s="346" t="s">
        <v>73</v>
      </c>
      <c r="I46" s="8">
        <v>746</v>
      </c>
      <c r="J46" s="251">
        <v>30</v>
      </c>
      <c r="K46" s="251">
        <v>41</v>
      </c>
      <c r="L46" s="251">
        <v>53</v>
      </c>
      <c r="M46" s="251">
        <v>4</v>
      </c>
      <c r="N46" s="251">
        <v>34</v>
      </c>
      <c r="O46" s="251">
        <v>3</v>
      </c>
      <c r="P46" s="251">
        <v>12</v>
      </c>
      <c r="Q46" s="251">
        <v>12</v>
      </c>
      <c r="R46" s="251">
        <v>5</v>
      </c>
      <c r="S46" s="251">
        <v>95</v>
      </c>
      <c r="T46" s="251">
        <v>3</v>
      </c>
      <c r="U46" s="251">
        <v>5</v>
      </c>
      <c r="V46" s="251">
        <v>5</v>
      </c>
      <c r="W46" s="251">
        <v>0</v>
      </c>
      <c r="X46" s="251">
        <v>17</v>
      </c>
      <c r="Y46" s="251">
        <f t="shared" si="1"/>
        <v>319</v>
      </c>
    </row>
    <row r="47" spans="1:25" s="29" customFormat="1" ht="15.75" customHeight="1" x14ac:dyDescent="0.3">
      <c r="A47" s="26">
        <v>51</v>
      </c>
      <c r="B47" s="7">
        <v>15</v>
      </c>
      <c r="C47" s="7">
        <v>339</v>
      </c>
      <c r="D47" s="8" t="s">
        <v>638</v>
      </c>
      <c r="E47" s="8" t="s">
        <v>638</v>
      </c>
      <c r="F47" s="8">
        <v>1605</v>
      </c>
      <c r="G47" s="8" t="s">
        <v>19</v>
      </c>
      <c r="H47" s="346" t="s">
        <v>73</v>
      </c>
      <c r="I47" s="8">
        <v>574</v>
      </c>
      <c r="J47" s="251">
        <v>24</v>
      </c>
      <c r="K47" s="251">
        <v>37</v>
      </c>
      <c r="L47" s="251">
        <v>42</v>
      </c>
      <c r="M47" s="251">
        <v>18</v>
      </c>
      <c r="N47" s="251">
        <v>21</v>
      </c>
      <c r="O47" s="251">
        <v>0</v>
      </c>
      <c r="P47" s="251">
        <v>5</v>
      </c>
      <c r="Q47" s="251">
        <v>7</v>
      </c>
      <c r="R47" s="251">
        <v>4</v>
      </c>
      <c r="S47" s="251">
        <v>79</v>
      </c>
      <c r="T47" s="251">
        <v>2</v>
      </c>
      <c r="U47" s="251">
        <v>1</v>
      </c>
      <c r="V47" s="251">
        <v>1</v>
      </c>
      <c r="W47" s="251">
        <v>0</v>
      </c>
      <c r="X47" s="251">
        <v>7</v>
      </c>
      <c r="Y47" s="251">
        <f t="shared" si="1"/>
        <v>248</v>
      </c>
    </row>
    <row r="48" spans="1:25" s="29" customFormat="1" ht="15.75" customHeight="1" x14ac:dyDescent="0.3">
      <c r="A48" s="26">
        <v>52</v>
      </c>
      <c r="B48" s="7">
        <v>15</v>
      </c>
      <c r="C48" s="7">
        <v>339</v>
      </c>
      <c r="D48" s="8" t="s">
        <v>638</v>
      </c>
      <c r="E48" s="8" t="s">
        <v>638</v>
      </c>
      <c r="F48" s="8">
        <v>1605</v>
      </c>
      <c r="G48" s="8" t="s">
        <v>20</v>
      </c>
      <c r="H48" s="346" t="s">
        <v>73</v>
      </c>
      <c r="I48" s="8">
        <v>574</v>
      </c>
      <c r="J48" s="251">
        <v>27</v>
      </c>
      <c r="K48" s="251">
        <v>53</v>
      </c>
      <c r="L48" s="251">
        <v>47</v>
      </c>
      <c r="M48" s="251">
        <v>19</v>
      </c>
      <c r="N48" s="251">
        <v>15</v>
      </c>
      <c r="O48" s="251">
        <v>5</v>
      </c>
      <c r="P48" s="251">
        <v>3</v>
      </c>
      <c r="Q48" s="251">
        <v>3</v>
      </c>
      <c r="R48" s="251">
        <v>27</v>
      </c>
      <c r="S48" s="251">
        <v>119</v>
      </c>
      <c r="T48" s="251">
        <v>2</v>
      </c>
      <c r="U48" s="251">
        <v>3</v>
      </c>
      <c r="V48" s="251">
        <v>2</v>
      </c>
      <c r="W48" s="251">
        <v>0</v>
      </c>
      <c r="X48" s="251">
        <v>7</v>
      </c>
      <c r="Y48" s="251">
        <f t="shared" si="1"/>
        <v>332</v>
      </c>
    </row>
    <row r="49" spans="1:25" s="29" customFormat="1" ht="15.75" customHeight="1" x14ac:dyDescent="0.3">
      <c r="A49" s="26">
        <v>53</v>
      </c>
      <c r="B49" s="7">
        <v>15</v>
      </c>
      <c r="C49" s="7">
        <v>339</v>
      </c>
      <c r="D49" s="8" t="s">
        <v>638</v>
      </c>
      <c r="E49" s="8" t="s">
        <v>638</v>
      </c>
      <c r="F49" s="8">
        <v>1605</v>
      </c>
      <c r="G49" s="8" t="s">
        <v>22</v>
      </c>
      <c r="H49" s="346" t="s">
        <v>73</v>
      </c>
      <c r="I49" s="8">
        <v>574</v>
      </c>
      <c r="J49" s="251">
        <v>23</v>
      </c>
      <c r="K49" s="251">
        <v>46</v>
      </c>
      <c r="L49" s="251">
        <v>53</v>
      </c>
      <c r="M49" s="251">
        <v>14</v>
      </c>
      <c r="N49" s="251">
        <v>35</v>
      </c>
      <c r="O49" s="251">
        <v>5</v>
      </c>
      <c r="P49" s="251">
        <v>6</v>
      </c>
      <c r="Q49" s="251">
        <v>5</v>
      </c>
      <c r="R49" s="251">
        <v>31</v>
      </c>
      <c r="S49" s="251">
        <v>99</v>
      </c>
      <c r="T49" s="251">
        <v>4</v>
      </c>
      <c r="U49" s="251">
        <v>5</v>
      </c>
      <c r="V49" s="251">
        <v>1</v>
      </c>
      <c r="W49" s="251">
        <v>0</v>
      </c>
      <c r="X49" s="251">
        <v>6</v>
      </c>
      <c r="Y49" s="251">
        <f t="shared" si="1"/>
        <v>333</v>
      </c>
    </row>
    <row r="50" spans="1:25" s="29" customFormat="1" ht="15.75" customHeight="1" x14ac:dyDescent="0.3">
      <c r="A50" s="26">
        <v>1</v>
      </c>
      <c r="B50" s="7">
        <v>15</v>
      </c>
      <c r="C50" s="7">
        <v>386</v>
      </c>
      <c r="D50" s="8" t="s">
        <v>635</v>
      </c>
      <c r="E50" s="8" t="s">
        <v>635</v>
      </c>
      <c r="F50" s="8">
        <v>37</v>
      </c>
      <c r="G50" s="8" t="s">
        <v>19</v>
      </c>
      <c r="H50" s="346" t="s">
        <v>73</v>
      </c>
      <c r="I50" s="8">
        <v>617</v>
      </c>
      <c r="J50" s="251">
        <v>17</v>
      </c>
      <c r="K50" s="251">
        <v>65</v>
      </c>
      <c r="L50" s="251">
        <v>86</v>
      </c>
      <c r="M50" s="251">
        <v>9</v>
      </c>
      <c r="N50" s="251">
        <v>29</v>
      </c>
      <c r="O50" s="251">
        <v>3</v>
      </c>
      <c r="P50" s="251">
        <v>8</v>
      </c>
      <c r="Q50" s="251">
        <v>4</v>
      </c>
      <c r="R50" s="251">
        <v>8</v>
      </c>
      <c r="S50" s="251">
        <v>66</v>
      </c>
      <c r="T50" s="251">
        <v>15</v>
      </c>
      <c r="U50" s="251">
        <v>6</v>
      </c>
      <c r="V50" s="251">
        <v>2</v>
      </c>
      <c r="W50" s="251">
        <v>0</v>
      </c>
      <c r="X50" s="251">
        <v>8</v>
      </c>
      <c r="Y50" s="251">
        <f t="shared" si="1"/>
        <v>326</v>
      </c>
    </row>
    <row r="51" spans="1:25" s="29" customFormat="1" ht="15.75" customHeight="1" x14ac:dyDescent="0.3">
      <c r="A51" s="26">
        <v>2</v>
      </c>
      <c r="B51" s="7">
        <v>15</v>
      </c>
      <c r="C51" s="7">
        <v>386</v>
      </c>
      <c r="D51" s="8" t="s">
        <v>635</v>
      </c>
      <c r="E51" s="8" t="s">
        <v>635</v>
      </c>
      <c r="F51" s="8">
        <v>37</v>
      </c>
      <c r="G51" s="8" t="s">
        <v>20</v>
      </c>
      <c r="H51" s="346" t="s">
        <v>73</v>
      </c>
      <c r="I51" s="8">
        <v>617</v>
      </c>
      <c r="J51" s="251">
        <v>20</v>
      </c>
      <c r="K51" s="251">
        <v>62</v>
      </c>
      <c r="L51" s="251">
        <v>9</v>
      </c>
      <c r="M51" s="251">
        <v>9</v>
      </c>
      <c r="N51" s="251">
        <v>48</v>
      </c>
      <c r="O51" s="251">
        <v>0</v>
      </c>
      <c r="P51" s="251">
        <v>7</v>
      </c>
      <c r="Q51" s="251">
        <v>5</v>
      </c>
      <c r="R51" s="251">
        <v>10</v>
      </c>
      <c r="S51" s="251">
        <v>30</v>
      </c>
      <c r="T51" s="251">
        <v>14</v>
      </c>
      <c r="U51" s="251">
        <v>2</v>
      </c>
      <c r="V51" s="251">
        <v>0</v>
      </c>
      <c r="W51" s="251">
        <v>0</v>
      </c>
      <c r="X51" s="251">
        <v>8</v>
      </c>
      <c r="Y51" s="251">
        <f t="shared" si="1"/>
        <v>224</v>
      </c>
    </row>
    <row r="52" spans="1:25" s="29" customFormat="1" ht="15.75" customHeight="1" x14ac:dyDescent="0.3">
      <c r="A52" s="26">
        <v>3</v>
      </c>
      <c r="B52" s="7">
        <v>15</v>
      </c>
      <c r="C52" s="7">
        <v>386</v>
      </c>
      <c r="D52" s="8" t="s">
        <v>635</v>
      </c>
      <c r="E52" s="8" t="s">
        <v>635</v>
      </c>
      <c r="F52" s="8">
        <v>37</v>
      </c>
      <c r="G52" s="8" t="s">
        <v>22</v>
      </c>
      <c r="H52" s="346" t="s">
        <v>73</v>
      </c>
      <c r="I52" s="8">
        <v>617</v>
      </c>
      <c r="J52" s="251">
        <v>20</v>
      </c>
      <c r="K52" s="251">
        <v>57</v>
      </c>
      <c r="L52" s="251">
        <v>85</v>
      </c>
      <c r="M52" s="251">
        <v>6</v>
      </c>
      <c r="N52" s="251">
        <v>50</v>
      </c>
      <c r="O52" s="251">
        <v>6</v>
      </c>
      <c r="P52" s="251">
        <v>10</v>
      </c>
      <c r="Q52" s="251">
        <v>6</v>
      </c>
      <c r="R52" s="251">
        <v>11</v>
      </c>
      <c r="S52" s="251">
        <v>80</v>
      </c>
      <c r="T52" s="251">
        <v>13</v>
      </c>
      <c r="U52" s="251">
        <v>2</v>
      </c>
      <c r="V52" s="251">
        <v>1</v>
      </c>
      <c r="W52" s="251">
        <v>0</v>
      </c>
      <c r="X52" s="251">
        <v>12</v>
      </c>
      <c r="Y52" s="251">
        <f t="shared" si="1"/>
        <v>359</v>
      </c>
    </row>
    <row r="53" spans="1:25" s="29" customFormat="1" ht="15.75" customHeight="1" x14ac:dyDescent="0.3">
      <c r="A53" s="26">
        <v>4</v>
      </c>
      <c r="B53" s="7">
        <v>15</v>
      </c>
      <c r="C53" s="7">
        <v>386</v>
      </c>
      <c r="D53" s="8" t="s">
        <v>635</v>
      </c>
      <c r="E53" s="8" t="s">
        <v>635</v>
      </c>
      <c r="F53" s="8">
        <v>38</v>
      </c>
      <c r="G53" s="8" t="s">
        <v>19</v>
      </c>
      <c r="H53" s="346" t="s">
        <v>73</v>
      </c>
      <c r="I53" s="8">
        <v>646</v>
      </c>
      <c r="J53" s="251">
        <v>20</v>
      </c>
      <c r="K53" s="251">
        <v>76</v>
      </c>
      <c r="L53" s="251">
        <v>82</v>
      </c>
      <c r="M53" s="251">
        <v>4</v>
      </c>
      <c r="N53" s="251">
        <v>22</v>
      </c>
      <c r="O53" s="251">
        <v>2</v>
      </c>
      <c r="P53" s="251">
        <v>9</v>
      </c>
      <c r="Q53" s="251">
        <v>5</v>
      </c>
      <c r="R53" s="251">
        <v>13</v>
      </c>
      <c r="S53" s="251">
        <v>101</v>
      </c>
      <c r="T53" s="251">
        <v>13</v>
      </c>
      <c r="U53" s="251">
        <v>1</v>
      </c>
      <c r="V53" s="251">
        <v>4</v>
      </c>
      <c r="W53" s="251">
        <v>1</v>
      </c>
      <c r="X53" s="251">
        <v>4</v>
      </c>
      <c r="Y53" s="251">
        <f t="shared" si="1"/>
        <v>357</v>
      </c>
    </row>
    <row r="54" spans="1:25" s="29" customFormat="1" ht="15.75" customHeight="1" x14ac:dyDescent="0.3">
      <c r="A54" s="26">
        <v>5</v>
      </c>
      <c r="B54" s="7">
        <v>15</v>
      </c>
      <c r="C54" s="7">
        <v>386</v>
      </c>
      <c r="D54" s="8" t="s">
        <v>635</v>
      </c>
      <c r="E54" s="8" t="s">
        <v>635</v>
      </c>
      <c r="F54" s="8">
        <v>38</v>
      </c>
      <c r="G54" s="8" t="s">
        <v>20</v>
      </c>
      <c r="H54" s="346" t="s">
        <v>73</v>
      </c>
      <c r="I54" s="8">
        <v>646</v>
      </c>
      <c r="J54" s="251">
        <v>25</v>
      </c>
      <c r="K54" s="251">
        <v>61</v>
      </c>
      <c r="L54" s="251">
        <v>93</v>
      </c>
      <c r="M54" s="251">
        <v>10</v>
      </c>
      <c r="N54" s="251">
        <v>28</v>
      </c>
      <c r="O54" s="251">
        <v>3</v>
      </c>
      <c r="P54" s="251">
        <v>8</v>
      </c>
      <c r="Q54" s="251">
        <v>7</v>
      </c>
      <c r="R54" s="251">
        <v>12</v>
      </c>
      <c r="S54" s="251">
        <v>60</v>
      </c>
      <c r="T54" s="251">
        <v>13</v>
      </c>
      <c r="U54" s="251">
        <v>4</v>
      </c>
      <c r="V54" s="251">
        <v>0</v>
      </c>
      <c r="W54" s="251">
        <v>0</v>
      </c>
      <c r="X54" s="251">
        <v>10</v>
      </c>
      <c r="Y54" s="251">
        <f t="shared" si="1"/>
        <v>334</v>
      </c>
    </row>
    <row r="55" spans="1:25" s="29" customFormat="1" ht="15.75" customHeight="1" x14ac:dyDescent="0.3">
      <c r="A55" s="26">
        <v>54</v>
      </c>
      <c r="B55" s="7">
        <v>15</v>
      </c>
      <c r="C55" s="7">
        <v>386</v>
      </c>
      <c r="D55" s="8" t="s">
        <v>635</v>
      </c>
      <c r="E55" s="8" t="s">
        <v>635</v>
      </c>
      <c r="F55" s="8">
        <v>1712</v>
      </c>
      <c r="G55" s="8" t="s">
        <v>19</v>
      </c>
      <c r="H55" s="346" t="s">
        <v>73</v>
      </c>
      <c r="I55" s="8">
        <v>724</v>
      </c>
      <c r="J55" s="251">
        <v>35</v>
      </c>
      <c r="K55" s="251">
        <v>72</v>
      </c>
      <c r="L55" s="251">
        <v>55</v>
      </c>
      <c r="M55" s="251">
        <v>16</v>
      </c>
      <c r="N55" s="251">
        <v>43</v>
      </c>
      <c r="O55" s="251">
        <v>3</v>
      </c>
      <c r="P55" s="251">
        <v>14</v>
      </c>
      <c r="Q55" s="251">
        <v>5</v>
      </c>
      <c r="R55" s="251">
        <v>6</v>
      </c>
      <c r="S55" s="251">
        <v>102</v>
      </c>
      <c r="T55" s="251">
        <v>9</v>
      </c>
      <c r="U55" s="251">
        <v>2</v>
      </c>
      <c r="V55" s="251">
        <v>4</v>
      </c>
      <c r="W55" s="251">
        <v>0</v>
      </c>
      <c r="X55" s="251">
        <v>25</v>
      </c>
      <c r="Y55" s="251">
        <f t="shared" si="1"/>
        <v>391</v>
      </c>
    </row>
    <row r="56" spans="1:25" s="29" customFormat="1" ht="15.75" customHeight="1" x14ac:dyDescent="0.3">
      <c r="A56" s="26">
        <v>55</v>
      </c>
      <c r="B56" s="7">
        <v>15</v>
      </c>
      <c r="C56" s="7">
        <v>386</v>
      </c>
      <c r="D56" s="8" t="s">
        <v>635</v>
      </c>
      <c r="E56" s="8" t="s">
        <v>635</v>
      </c>
      <c r="F56" s="8">
        <v>1712</v>
      </c>
      <c r="G56" s="8" t="s">
        <v>20</v>
      </c>
      <c r="H56" s="346" t="s">
        <v>73</v>
      </c>
      <c r="I56" s="8">
        <v>723</v>
      </c>
      <c r="J56" s="251">
        <v>46</v>
      </c>
      <c r="K56" s="251">
        <v>79</v>
      </c>
      <c r="L56" s="251">
        <v>49</v>
      </c>
      <c r="M56" s="251">
        <v>13</v>
      </c>
      <c r="N56" s="251">
        <v>44</v>
      </c>
      <c r="O56" s="251">
        <v>9</v>
      </c>
      <c r="P56" s="251">
        <v>13</v>
      </c>
      <c r="Q56" s="251">
        <v>11</v>
      </c>
      <c r="R56" s="251">
        <v>3</v>
      </c>
      <c r="S56" s="251">
        <v>105</v>
      </c>
      <c r="T56" s="251">
        <v>11</v>
      </c>
      <c r="U56" s="251">
        <v>8</v>
      </c>
      <c r="V56" s="251">
        <v>1</v>
      </c>
      <c r="W56" s="251">
        <v>1</v>
      </c>
      <c r="X56" s="251">
        <v>19</v>
      </c>
      <c r="Y56" s="251">
        <f t="shared" si="1"/>
        <v>412</v>
      </c>
    </row>
    <row r="57" spans="1:25" s="29" customFormat="1" ht="15.75" customHeight="1" x14ac:dyDescent="0.3">
      <c r="A57" s="26">
        <v>56</v>
      </c>
      <c r="B57" s="7">
        <v>15</v>
      </c>
      <c r="C57" s="7">
        <v>386</v>
      </c>
      <c r="D57" s="8" t="s">
        <v>635</v>
      </c>
      <c r="E57" s="8" t="s">
        <v>635</v>
      </c>
      <c r="F57" s="8">
        <v>1713</v>
      </c>
      <c r="G57" s="8" t="s">
        <v>19</v>
      </c>
      <c r="H57" s="346" t="s">
        <v>73</v>
      </c>
      <c r="I57" s="8">
        <v>580</v>
      </c>
      <c r="J57" s="251">
        <v>23</v>
      </c>
      <c r="K57" s="251">
        <v>49</v>
      </c>
      <c r="L57" s="251">
        <v>78</v>
      </c>
      <c r="M57" s="251">
        <v>8</v>
      </c>
      <c r="N57" s="251">
        <v>48</v>
      </c>
      <c r="O57" s="251">
        <v>3</v>
      </c>
      <c r="P57" s="251">
        <v>9</v>
      </c>
      <c r="Q57" s="251">
        <v>3</v>
      </c>
      <c r="R57" s="251">
        <v>7</v>
      </c>
      <c r="S57" s="251">
        <v>74</v>
      </c>
      <c r="T57" s="251">
        <v>14</v>
      </c>
      <c r="U57" s="251">
        <v>2</v>
      </c>
      <c r="V57" s="251">
        <v>1</v>
      </c>
      <c r="W57" s="251">
        <v>0</v>
      </c>
      <c r="X57" s="251">
        <v>15</v>
      </c>
      <c r="Y57" s="251">
        <f t="shared" si="1"/>
        <v>334</v>
      </c>
    </row>
    <row r="58" spans="1:25" s="29" customFormat="1" ht="15.75" customHeight="1" x14ac:dyDescent="0.3">
      <c r="A58" s="26">
        <v>57</v>
      </c>
      <c r="B58" s="7">
        <v>15</v>
      </c>
      <c r="C58" s="7">
        <v>386</v>
      </c>
      <c r="D58" s="8" t="s">
        <v>635</v>
      </c>
      <c r="E58" s="8" t="s">
        <v>635</v>
      </c>
      <c r="F58" s="8">
        <v>1713</v>
      </c>
      <c r="G58" s="8" t="s">
        <v>20</v>
      </c>
      <c r="H58" s="346" t="s">
        <v>73</v>
      </c>
      <c r="I58" s="8">
        <v>580</v>
      </c>
      <c r="J58" s="251">
        <v>26</v>
      </c>
      <c r="K58" s="251">
        <v>58</v>
      </c>
      <c r="L58" s="251">
        <v>56</v>
      </c>
      <c r="M58" s="251">
        <v>5</v>
      </c>
      <c r="N58" s="251">
        <v>27</v>
      </c>
      <c r="O58" s="251">
        <v>0</v>
      </c>
      <c r="P58" s="251">
        <v>6</v>
      </c>
      <c r="Q58" s="251">
        <v>1</v>
      </c>
      <c r="R58" s="251">
        <v>8</v>
      </c>
      <c r="S58" s="251">
        <v>85</v>
      </c>
      <c r="T58" s="251">
        <v>11</v>
      </c>
      <c r="U58" s="251">
        <v>2</v>
      </c>
      <c r="V58" s="251">
        <v>2</v>
      </c>
      <c r="W58" s="251">
        <v>0</v>
      </c>
      <c r="X58" s="251">
        <v>14</v>
      </c>
      <c r="Y58" s="251">
        <f t="shared" si="1"/>
        <v>301</v>
      </c>
    </row>
    <row r="59" spans="1:25" s="29" customFormat="1" ht="15.75" customHeight="1" x14ac:dyDescent="0.3">
      <c r="A59" s="26">
        <v>58</v>
      </c>
      <c r="B59" s="7">
        <v>15</v>
      </c>
      <c r="C59" s="7">
        <v>386</v>
      </c>
      <c r="D59" s="8" t="s">
        <v>635</v>
      </c>
      <c r="E59" s="8" t="s">
        <v>635</v>
      </c>
      <c r="F59" s="8">
        <v>1713</v>
      </c>
      <c r="G59" s="8" t="s">
        <v>22</v>
      </c>
      <c r="H59" s="346" t="s">
        <v>73</v>
      </c>
      <c r="I59" s="8">
        <v>580</v>
      </c>
      <c r="J59" s="251">
        <v>21</v>
      </c>
      <c r="K59" s="251">
        <v>62</v>
      </c>
      <c r="L59" s="251">
        <v>71</v>
      </c>
      <c r="M59" s="251">
        <v>6</v>
      </c>
      <c r="N59" s="251">
        <v>23</v>
      </c>
      <c r="O59" s="251">
        <v>2</v>
      </c>
      <c r="P59" s="251">
        <v>8</v>
      </c>
      <c r="Q59" s="251">
        <v>3</v>
      </c>
      <c r="R59" s="251">
        <v>6</v>
      </c>
      <c r="S59" s="251">
        <v>76</v>
      </c>
      <c r="T59" s="251">
        <v>9</v>
      </c>
      <c r="U59" s="251">
        <v>5</v>
      </c>
      <c r="V59" s="251">
        <v>5</v>
      </c>
      <c r="W59" s="251">
        <v>0</v>
      </c>
      <c r="X59" s="251">
        <v>8</v>
      </c>
      <c r="Y59" s="251">
        <f t="shared" si="1"/>
        <v>305</v>
      </c>
    </row>
    <row r="60" spans="1:25" s="29" customFormat="1" ht="15.75" customHeight="1" x14ac:dyDescent="0.3">
      <c r="A60" s="26">
        <v>59</v>
      </c>
      <c r="B60" s="7">
        <v>15</v>
      </c>
      <c r="C60" s="7">
        <v>386</v>
      </c>
      <c r="D60" s="8" t="s">
        <v>635</v>
      </c>
      <c r="E60" s="8" t="s">
        <v>635</v>
      </c>
      <c r="F60" s="8">
        <v>1714</v>
      </c>
      <c r="G60" s="8" t="s">
        <v>19</v>
      </c>
      <c r="H60" s="346" t="s">
        <v>73</v>
      </c>
      <c r="I60" s="8">
        <v>505</v>
      </c>
      <c r="J60" s="251">
        <v>26</v>
      </c>
      <c r="K60" s="251">
        <v>42</v>
      </c>
      <c r="L60" s="251">
        <v>56</v>
      </c>
      <c r="M60" s="251">
        <v>3</v>
      </c>
      <c r="N60" s="251">
        <v>34</v>
      </c>
      <c r="O60" s="251">
        <v>4</v>
      </c>
      <c r="P60" s="251">
        <v>6</v>
      </c>
      <c r="Q60" s="251">
        <v>2</v>
      </c>
      <c r="R60" s="251">
        <v>2</v>
      </c>
      <c r="S60" s="251">
        <v>80</v>
      </c>
      <c r="T60" s="251">
        <v>4</v>
      </c>
      <c r="U60" s="251">
        <v>3</v>
      </c>
      <c r="V60" s="251">
        <v>1</v>
      </c>
      <c r="W60" s="251">
        <v>0</v>
      </c>
      <c r="X60" s="251">
        <v>0</v>
      </c>
      <c r="Y60" s="251">
        <f t="shared" si="1"/>
        <v>263</v>
      </c>
    </row>
    <row r="61" spans="1:25" s="29" customFormat="1" ht="15.75" customHeight="1" x14ac:dyDescent="0.3">
      <c r="A61" s="26">
        <v>60</v>
      </c>
      <c r="B61" s="7">
        <v>15</v>
      </c>
      <c r="C61" s="7">
        <v>386</v>
      </c>
      <c r="D61" s="8" t="s">
        <v>635</v>
      </c>
      <c r="E61" s="8" t="s">
        <v>635</v>
      </c>
      <c r="F61" s="8">
        <v>1714</v>
      </c>
      <c r="G61" s="8" t="s">
        <v>20</v>
      </c>
      <c r="H61" s="346" t="s">
        <v>73</v>
      </c>
      <c r="I61" s="8">
        <v>504</v>
      </c>
      <c r="J61" s="251">
        <v>13</v>
      </c>
      <c r="K61" s="251">
        <v>50</v>
      </c>
      <c r="L61" s="251">
        <v>51</v>
      </c>
      <c r="M61" s="251">
        <v>2</v>
      </c>
      <c r="N61" s="251">
        <v>45</v>
      </c>
      <c r="O61" s="251">
        <v>3</v>
      </c>
      <c r="P61" s="251">
        <v>9</v>
      </c>
      <c r="Q61" s="251">
        <v>3</v>
      </c>
      <c r="R61" s="251">
        <v>7</v>
      </c>
      <c r="S61" s="251">
        <v>66</v>
      </c>
      <c r="T61" s="251">
        <v>6</v>
      </c>
      <c r="U61" s="251">
        <v>4</v>
      </c>
      <c r="V61" s="251">
        <v>1</v>
      </c>
      <c r="W61" s="251">
        <v>0</v>
      </c>
      <c r="X61" s="251">
        <v>6</v>
      </c>
      <c r="Y61" s="251">
        <f t="shared" si="1"/>
        <v>266</v>
      </c>
    </row>
    <row r="62" spans="1:25" s="29" customFormat="1" ht="15.75" customHeight="1" x14ac:dyDescent="0.3">
      <c r="A62" s="26">
        <v>61</v>
      </c>
      <c r="B62" s="7">
        <v>15</v>
      </c>
      <c r="C62" s="7">
        <v>386</v>
      </c>
      <c r="D62" s="8" t="s">
        <v>635</v>
      </c>
      <c r="E62" s="8" t="s">
        <v>635</v>
      </c>
      <c r="F62" s="8">
        <v>1714</v>
      </c>
      <c r="G62" s="8" t="s">
        <v>22</v>
      </c>
      <c r="H62" s="346" t="s">
        <v>73</v>
      </c>
      <c r="I62" s="8">
        <v>504</v>
      </c>
      <c r="J62" s="251">
        <v>20</v>
      </c>
      <c r="K62" s="251">
        <v>38</v>
      </c>
      <c r="L62" s="251">
        <v>50</v>
      </c>
      <c r="M62" s="251">
        <v>2</v>
      </c>
      <c r="N62" s="251">
        <v>29</v>
      </c>
      <c r="O62" s="251">
        <v>3</v>
      </c>
      <c r="P62" s="251">
        <v>10</v>
      </c>
      <c r="Q62" s="251">
        <v>3</v>
      </c>
      <c r="R62" s="251">
        <v>3</v>
      </c>
      <c r="S62" s="251">
        <v>72</v>
      </c>
      <c r="T62" s="251">
        <v>9</v>
      </c>
      <c r="U62" s="251">
        <v>2</v>
      </c>
      <c r="V62" s="251">
        <v>1</v>
      </c>
      <c r="W62" s="251">
        <v>0</v>
      </c>
      <c r="X62" s="251">
        <v>11</v>
      </c>
      <c r="Y62" s="251">
        <f t="shared" si="1"/>
        <v>253</v>
      </c>
    </row>
    <row r="63" spans="1:25" s="29" customFormat="1" ht="15.75" customHeight="1" x14ac:dyDescent="0.3">
      <c r="A63" s="26">
        <v>62</v>
      </c>
      <c r="B63" s="7">
        <v>15</v>
      </c>
      <c r="C63" s="7">
        <v>386</v>
      </c>
      <c r="D63" s="8" t="s">
        <v>635</v>
      </c>
      <c r="E63" s="8" t="s">
        <v>635</v>
      </c>
      <c r="F63" s="8">
        <v>1715</v>
      </c>
      <c r="G63" s="8" t="s">
        <v>19</v>
      </c>
      <c r="H63" s="346" t="s">
        <v>73</v>
      </c>
      <c r="I63" s="8">
        <v>723</v>
      </c>
      <c r="J63" s="251">
        <v>24</v>
      </c>
      <c r="K63" s="251">
        <v>78</v>
      </c>
      <c r="L63" s="251">
        <v>102</v>
      </c>
      <c r="M63" s="251">
        <v>9</v>
      </c>
      <c r="N63" s="251">
        <v>46</v>
      </c>
      <c r="O63" s="251">
        <v>0</v>
      </c>
      <c r="P63" s="251">
        <v>19</v>
      </c>
      <c r="Q63" s="251">
        <v>7</v>
      </c>
      <c r="R63" s="251">
        <v>9</v>
      </c>
      <c r="S63" s="251">
        <v>82</v>
      </c>
      <c r="T63" s="251">
        <v>13</v>
      </c>
      <c r="U63" s="251">
        <v>7</v>
      </c>
      <c r="V63" s="251">
        <v>1</v>
      </c>
      <c r="W63" s="251">
        <v>0</v>
      </c>
      <c r="X63" s="251">
        <v>10</v>
      </c>
      <c r="Y63" s="251">
        <f t="shared" si="1"/>
        <v>407</v>
      </c>
    </row>
    <row r="64" spans="1:25" s="29" customFormat="1" ht="15.75" customHeight="1" x14ac:dyDescent="0.3">
      <c r="A64" s="26">
        <v>63</v>
      </c>
      <c r="B64" s="7">
        <v>15</v>
      </c>
      <c r="C64" s="7">
        <v>386</v>
      </c>
      <c r="D64" s="8" t="s">
        <v>635</v>
      </c>
      <c r="E64" s="8" t="s">
        <v>635</v>
      </c>
      <c r="F64" s="8">
        <v>1715</v>
      </c>
      <c r="G64" s="8" t="s">
        <v>20</v>
      </c>
      <c r="H64" s="346" t="s">
        <v>73</v>
      </c>
      <c r="I64" s="8">
        <v>723</v>
      </c>
      <c r="J64" s="251">
        <v>34</v>
      </c>
      <c r="K64" s="251">
        <v>76</v>
      </c>
      <c r="L64" s="251">
        <v>77</v>
      </c>
      <c r="M64" s="251">
        <v>8</v>
      </c>
      <c r="N64" s="251">
        <v>56</v>
      </c>
      <c r="O64" s="251">
        <v>9</v>
      </c>
      <c r="P64" s="251">
        <v>19</v>
      </c>
      <c r="Q64" s="251">
        <v>12</v>
      </c>
      <c r="R64" s="251">
        <v>6</v>
      </c>
      <c r="S64" s="251">
        <v>92</v>
      </c>
      <c r="T64" s="251">
        <v>16</v>
      </c>
      <c r="U64" s="251">
        <v>2</v>
      </c>
      <c r="V64" s="251">
        <v>0</v>
      </c>
      <c r="W64" s="251">
        <v>0</v>
      </c>
      <c r="X64" s="251">
        <v>6</v>
      </c>
      <c r="Y64" s="251">
        <f t="shared" si="1"/>
        <v>413</v>
      </c>
    </row>
    <row r="65" spans="1:25" s="29" customFormat="1" ht="15.75" customHeight="1" x14ac:dyDescent="0.3">
      <c r="A65" s="26">
        <v>64</v>
      </c>
      <c r="B65" s="7">
        <v>15</v>
      </c>
      <c r="C65" s="7">
        <v>386</v>
      </c>
      <c r="D65" s="8" t="s">
        <v>635</v>
      </c>
      <c r="E65" s="8" t="s">
        <v>635</v>
      </c>
      <c r="F65" s="8">
        <v>1715</v>
      </c>
      <c r="G65" s="8" t="s">
        <v>22</v>
      </c>
      <c r="H65" s="346" t="s">
        <v>73</v>
      </c>
      <c r="I65" s="8">
        <v>723</v>
      </c>
      <c r="J65" s="251">
        <v>34</v>
      </c>
      <c r="K65" s="251">
        <v>70</v>
      </c>
      <c r="L65" s="251">
        <v>84</v>
      </c>
      <c r="M65" s="251">
        <v>4</v>
      </c>
      <c r="N65" s="251">
        <v>45</v>
      </c>
      <c r="O65" s="251">
        <v>8</v>
      </c>
      <c r="P65" s="251">
        <v>11</v>
      </c>
      <c r="Q65" s="251">
        <v>8</v>
      </c>
      <c r="R65" s="251">
        <v>10</v>
      </c>
      <c r="S65" s="251">
        <v>95</v>
      </c>
      <c r="T65" s="251">
        <v>9</v>
      </c>
      <c r="U65" s="251">
        <v>3</v>
      </c>
      <c r="V65" s="251">
        <v>2</v>
      </c>
      <c r="W65" s="251">
        <v>1</v>
      </c>
      <c r="X65" s="251">
        <v>15</v>
      </c>
      <c r="Y65" s="251">
        <f t="shared" si="1"/>
        <v>399</v>
      </c>
    </row>
    <row r="66" spans="1:25" s="29" customFormat="1" ht="15.75" customHeight="1" x14ac:dyDescent="0.3">
      <c r="A66" s="26">
        <v>65</v>
      </c>
      <c r="B66" s="7">
        <v>15</v>
      </c>
      <c r="C66" s="7">
        <v>386</v>
      </c>
      <c r="D66" s="8" t="s">
        <v>635</v>
      </c>
      <c r="E66" s="8" t="s">
        <v>635</v>
      </c>
      <c r="F66" s="8">
        <v>1716</v>
      </c>
      <c r="G66" s="8" t="s">
        <v>19</v>
      </c>
      <c r="H66" s="346" t="s">
        <v>73</v>
      </c>
      <c r="I66" s="8">
        <v>695</v>
      </c>
      <c r="J66" s="251">
        <v>24</v>
      </c>
      <c r="K66" s="251">
        <v>64</v>
      </c>
      <c r="L66" s="251">
        <v>80</v>
      </c>
      <c r="M66" s="251">
        <v>7</v>
      </c>
      <c r="N66" s="251">
        <v>50</v>
      </c>
      <c r="O66" s="251">
        <v>2</v>
      </c>
      <c r="P66" s="251">
        <v>14</v>
      </c>
      <c r="Q66" s="251">
        <v>16</v>
      </c>
      <c r="R66" s="251">
        <v>8</v>
      </c>
      <c r="S66" s="251">
        <v>79</v>
      </c>
      <c r="T66" s="251">
        <v>15</v>
      </c>
      <c r="U66" s="251">
        <v>7</v>
      </c>
      <c r="V66" s="251">
        <v>2</v>
      </c>
      <c r="W66" s="251">
        <v>0</v>
      </c>
      <c r="X66" s="251">
        <v>12</v>
      </c>
      <c r="Y66" s="251">
        <f t="shared" ref="Y66:Y97" si="2">SUM(J66:X66)</f>
        <v>380</v>
      </c>
    </row>
    <row r="67" spans="1:25" s="29" customFormat="1" ht="15.75" customHeight="1" x14ac:dyDescent="0.3">
      <c r="A67" s="26">
        <v>66</v>
      </c>
      <c r="B67" s="7">
        <v>15</v>
      </c>
      <c r="C67" s="7">
        <v>386</v>
      </c>
      <c r="D67" s="8" t="s">
        <v>635</v>
      </c>
      <c r="E67" s="8" t="s">
        <v>635</v>
      </c>
      <c r="F67" s="8">
        <v>1716</v>
      </c>
      <c r="G67" s="8" t="s">
        <v>20</v>
      </c>
      <c r="H67" s="346" t="s">
        <v>73</v>
      </c>
      <c r="I67" s="8">
        <v>695</v>
      </c>
      <c r="J67" s="251">
        <v>31</v>
      </c>
      <c r="K67" s="251">
        <v>82</v>
      </c>
      <c r="L67" s="251">
        <v>9</v>
      </c>
      <c r="M67" s="251">
        <v>1</v>
      </c>
      <c r="N67" s="251">
        <v>58</v>
      </c>
      <c r="O67" s="251">
        <v>7</v>
      </c>
      <c r="P67" s="251">
        <v>14</v>
      </c>
      <c r="Q67" s="251">
        <v>7</v>
      </c>
      <c r="R67" s="251">
        <v>13</v>
      </c>
      <c r="S67" s="251">
        <v>62</v>
      </c>
      <c r="T67" s="251">
        <v>11</v>
      </c>
      <c r="U67" s="251">
        <v>7</v>
      </c>
      <c r="V67" s="251">
        <v>1</v>
      </c>
      <c r="W67" s="251">
        <v>0</v>
      </c>
      <c r="X67" s="251">
        <v>10</v>
      </c>
      <c r="Y67" s="251">
        <f t="shared" si="2"/>
        <v>313</v>
      </c>
    </row>
    <row r="68" spans="1:25" s="29" customFormat="1" ht="15.75" customHeight="1" x14ac:dyDescent="0.3">
      <c r="A68" s="26">
        <v>67</v>
      </c>
      <c r="B68" s="7">
        <v>15</v>
      </c>
      <c r="C68" s="7">
        <v>386</v>
      </c>
      <c r="D68" s="8" t="s">
        <v>635</v>
      </c>
      <c r="E68" s="8" t="s">
        <v>635</v>
      </c>
      <c r="F68" s="8">
        <v>1716</v>
      </c>
      <c r="G68" s="8" t="s">
        <v>22</v>
      </c>
      <c r="H68" s="346" t="s">
        <v>73</v>
      </c>
      <c r="I68" s="8">
        <v>694</v>
      </c>
      <c r="J68" s="251">
        <v>29</v>
      </c>
      <c r="K68" s="251">
        <v>73</v>
      </c>
      <c r="L68" s="251">
        <v>97</v>
      </c>
      <c r="M68" s="251">
        <v>7</v>
      </c>
      <c r="N68" s="251">
        <v>41</v>
      </c>
      <c r="O68" s="251">
        <v>2</v>
      </c>
      <c r="P68" s="251">
        <v>14</v>
      </c>
      <c r="Q68" s="251">
        <v>11</v>
      </c>
      <c r="R68" s="251">
        <v>13</v>
      </c>
      <c r="S68" s="251">
        <v>82</v>
      </c>
      <c r="T68" s="251">
        <v>13</v>
      </c>
      <c r="U68" s="251">
        <v>4</v>
      </c>
      <c r="V68" s="251">
        <v>1</v>
      </c>
      <c r="W68" s="251">
        <v>1</v>
      </c>
      <c r="X68" s="251">
        <v>17</v>
      </c>
      <c r="Y68" s="251">
        <f t="shared" si="2"/>
        <v>405</v>
      </c>
    </row>
    <row r="69" spans="1:25" s="29" customFormat="1" ht="15.75" customHeight="1" x14ac:dyDescent="0.3">
      <c r="A69" s="26">
        <v>68</v>
      </c>
      <c r="B69" s="7">
        <v>15</v>
      </c>
      <c r="C69" s="7">
        <v>386</v>
      </c>
      <c r="D69" s="8" t="s">
        <v>635</v>
      </c>
      <c r="E69" s="8" t="s">
        <v>635</v>
      </c>
      <c r="F69" s="8">
        <v>1717</v>
      </c>
      <c r="G69" s="8" t="s">
        <v>19</v>
      </c>
      <c r="H69" s="346" t="s">
        <v>73</v>
      </c>
      <c r="I69" s="8">
        <v>564</v>
      </c>
      <c r="J69" s="251">
        <v>21</v>
      </c>
      <c r="K69" s="251">
        <v>61</v>
      </c>
      <c r="L69" s="251">
        <v>96</v>
      </c>
      <c r="M69" s="251">
        <v>5</v>
      </c>
      <c r="N69" s="251">
        <v>42</v>
      </c>
      <c r="O69" s="251">
        <v>1</v>
      </c>
      <c r="P69" s="251">
        <v>12</v>
      </c>
      <c r="Q69" s="251">
        <v>0</v>
      </c>
      <c r="R69" s="251">
        <v>6</v>
      </c>
      <c r="S69" s="251">
        <v>61</v>
      </c>
      <c r="T69" s="251">
        <v>9</v>
      </c>
      <c r="U69" s="251">
        <v>6</v>
      </c>
      <c r="V69" s="251">
        <v>2</v>
      </c>
      <c r="W69" s="251">
        <v>1</v>
      </c>
      <c r="X69" s="251">
        <v>12</v>
      </c>
      <c r="Y69" s="251">
        <f t="shared" si="2"/>
        <v>335</v>
      </c>
    </row>
    <row r="70" spans="1:25" s="29" customFormat="1" ht="15.75" customHeight="1" x14ac:dyDescent="0.3">
      <c r="A70" s="26">
        <v>69</v>
      </c>
      <c r="B70" s="7">
        <v>15</v>
      </c>
      <c r="C70" s="7">
        <v>386</v>
      </c>
      <c r="D70" s="8" t="s">
        <v>635</v>
      </c>
      <c r="E70" s="8" t="s">
        <v>635</v>
      </c>
      <c r="F70" s="8">
        <v>1717</v>
      </c>
      <c r="G70" s="8" t="s">
        <v>20</v>
      </c>
      <c r="H70" s="346" t="s">
        <v>73</v>
      </c>
      <c r="I70" s="8">
        <v>564</v>
      </c>
      <c r="J70" s="251">
        <v>22</v>
      </c>
      <c r="K70" s="251">
        <v>56</v>
      </c>
      <c r="L70" s="251">
        <v>80</v>
      </c>
      <c r="M70" s="251">
        <v>6</v>
      </c>
      <c r="N70" s="251">
        <v>44</v>
      </c>
      <c r="O70" s="251">
        <v>2</v>
      </c>
      <c r="P70" s="251">
        <v>17</v>
      </c>
      <c r="Q70" s="251">
        <v>4</v>
      </c>
      <c r="R70" s="251">
        <v>9</v>
      </c>
      <c r="S70" s="251">
        <v>67</v>
      </c>
      <c r="T70" s="251">
        <v>10</v>
      </c>
      <c r="U70" s="251">
        <v>6</v>
      </c>
      <c r="V70" s="251">
        <v>2</v>
      </c>
      <c r="W70" s="251">
        <v>0</v>
      </c>
      <c r="X70" s="251">
        <v>19</v>
      </c>
      <c r="Y70" s="251">
        <f t="shared" si="2"/>
        <v>344</v>
      </c>
    </row>
    <row r="71" spans="1:25" s="29" customFormat="1" ht="15.75" customHeight="1" x14ac:dyDescent="0.3">
      <c r="A71" s="26">
        <v>70</v>
      </c>
      <c r="B71" s="7">
        <v>15</v>
      </c>
      <c r="C71" s="7">
        <v>386</v>
      </c>
      <c r="D71" s="8" t="s">
        <v>635</v>
      </c>
      <c r="E71" s="8" t="s">
        <v>635</v>
      </c>
      <c r="F71" s="8">
        <v>1717</v>
      </c>
      <c r="G71" s="8" t="s">
        <v>22</v>
      </c>
      <c r="H71" s="346" t="s">
        <v>73</v>
      </c>
      <c r="I71" s="8">
        <v>563</v>
      </c>
      <c r="J71" s="251">
        <v>16</v>
      </c>
      <c r="K71" s="251">
        <v>63</v>
      </c>
      <c r="L71" s="251">
        <v>99</v>
      </c>
      <c r="M71" s="251">
        <v>4</v>
      </c>
      <c r="N71" s="251">
        <v>43</v>
      </c>
      <c r="O71" s="251">
        <v>3</v>
      </c>
      <c r="P71" s="251">
        <v>9</v>
      </c>
      <c r="Q71" s="251">
        <v>3</v>
      </c>
      <c r="R71" s="251">
        <v>5</v>
      </c>
      <c r="S71" s="251">
        <v>46</v>
      </c>
      <c r="T71" s="251">
        <v>9</v>
      </c>
      <c r="U71" s="251">
        <v>8</v>
      </c>
      <c r="V71" s="251">
        <v>0</v>
      </c>
      <c r="W71" s="251">
        <v>0</v>
      </c>
      <c r="X71" s="251">
        <v>9</v>
      </c>
      <c r="Y71" s="251">
        <f t="shared" si="2"/>
        <v>317</v>
      </c>
    </row>
    <row r="72" spans="1:25" s="29" customFormat="1" ht="15.75" customHeight="1" x14ac:dyDescent="0.3">
      <c r="A72" s="26">
        <v>71</v>
      </c>
      <c r="B72" s="7">
        <v>15</v>
      </c>
      <c r="C72" s="7">
        <v>386</v>
      </c>
      <c r="D72" s="8" t="s">
        <v>635</v>
      </c>
      <c r="E72" s="8" t="s">
        <v>635</v>
      </c>
      <c r="F72" s="8">
        <v>1717</v>
      </c>
      <c r="G72" s="8" t="s">
        <v>24</v>
      </c>
      <c r="H72" s="346" t="s">
        <v>73</v>
      </c>
      <c r="I72" s="8">
        <v>563</v>
      </c>
      <c r="J72" s="251">
        <v>19</v>
      </c>
      <c r="K72" s="251">
        <v>40</v>
      </c>
      <c r="L72" s="251">
        <v>102</v>
      </c>
      <c r="M72" s="251">
        <v>6</v>
      </c>
      <c r="N72" s="251">
        <v>32</v>
      </c>
      <c r="O72" s="251">
        <v>0</v>
      </c>
      <c r="P72" s="251">
        <v>9</v>
      </c>
      <c r="Q72" s="251">
        <v>4</v>
      </c>
      <c r="R72" s="251">
        <v>6</v>
      </c>
      <c r="S72" s="251">
        <v>63</v>
      </c>
      <c r="T72" s="251">
        <v>12</v>
      </c>
      <c r="U72" s="251">
        <v>7</v>
      </c>
      <c r="V72" s="251">
        <v>1</v>
      </c>
      <c r="W72" s="251">
        <v>0</v>
      </c>
      <c r="X72" s="251">
        <v>7</v>
      </c>
      <c r="Y72" s="251">
        <f t="shared" si="2"/>
        <v>308</v>
      </c>
    </row>
    <row r="73" spans="1:25" s="29" customFormat="1" ht="15.75" customHeight="1" x14ac:dyDescent="0.3">
      <c r="A73" s="26">
        <v>72</v>
      </c>
      <c r="B73" s="7">
        <v>15</v>
      </c>
      <c r="C73" s="7">
        <v>386</v>
      </c>
      <c r="D73" s="8" t="s">
        <v>635</v>
      </c>
      <c r="E73" s="8" t="s">
        <v>635</v>
      </c>
      <c r="F73" s="8">
        <v>1718</v>
      </c>
      <c r="G73" s="8" t="s">
        <v>19</v>
      </c>
      <c r="H73" s="346" t="s">
        <v>73</v>
      </c>
      <c r="I73" s="8">
        <v>658</v>
      </c>
      <c r="J73" s="251">
        <v>18</v>
      </c>
      <c r="K73" s="251">
        <v>50</v>
      </c>
      <c r="L73" s="251">
        <v>108</v>
      </c>
      <c r="M73" s="251">
        <v>1</v>
      </c>
      <c r="N73" s="251">
        <v>46</v>
      </c>
      <c r="O73" s="251">
        <v>2</v>
      </c>
      <c r="P73" s="251">
        <v>18</v>
      </c>
      <c r="Q73" s="251">
        <v>3</v>
      </c>
      <c r="R73" s="251">
        <v>11</v>
      </c>
      <c r="S73" s="251">
        <v>121</v>
      </c>
      <c r="T73" s="251">
        <v>11</v>
      </c>
      <c r="U73" s="251">
        <v>8</v>
      </c>
      <c r="V73" s="251">
        <v>0</v>
      </c>
      <c r="W73" s="251">
        <v>1</v>
      </c>
      <c r="X73" s="251">
        <v>18</v>
      </c>
      <c r="Y73" s="251">
        <f t="shared" si="2"/>
        <v>416</v>
      </c>
    </row>
    <row r="74" spans="1:25" s="29" customFormat="1" ht="15.75" customHeight="1" x14ac:dyDescent="0.3">
      <c r="A74" s="26">
        <v>73</v>
      </c>
      <c r="B74" s="7">
        <v>15</v>
      </c>
      <c r="C74" s="7">
        <v>386</v>
      </c>
      <c r="D74" s="8" t="s">
        <v>635</v>
      </c>
      <c r="E74" s="8" t="s">
        <v>635</v>
      </c>
      <c r="F74" s="8">
        <v>1718</v>
      </c>
      <c r="G74" s="8" t="s">
        <v>20</v>
      </c>
      <c r="H74" s="346" t="s">
        <v>73</v>
      </c>
      <c r="I74" s="8">
        <v>658</v>
      </c>
      <c r="J74" s="251">
        <v>16</v>
      </c>
      <c r="K74" s="251">
        <v>50</v>
      </c>
      <c r="L74" s="251">
        <v>102</v>
      </c>
      <c r="M74" s="251">
        <v>5</v>
      </c>
      <c r="N74" s="251">
        <v>34</v>
      </c>
      <c r="O74" s="251">
        <v>4</v>
      </c>
      <c r="P74" s="251">
        <v>14</v>
      </c>
      <c r="Q74" s="251">
        <v>5</v>
      </c>
      <c r="R74" s="251">
        <v>7</v>
      </c>
      <c r="S74" s="251">
        <v>82</v>
      </c>
      <c r="T74" s="251">
        <v>15</v>
      </c>
      <c r="U74" s="251">
        <v>4</v>
      </c>
      <c r="V74" s="251">
        <v>0</v>
      </c>
      <c r="W74" s="251">
        <v>0</v>
      </c>
      <c r="X74" s="251">
        <v>5</v>
      </c>
      <c r="Y74" s="251">
        <f t="shared" si="2"/>
        <v>343</v>
      </c>
    </row>
    <row r="75" spans="1:25" s="29" customFormat="1" ht="15.75" customHeight="1" x14ac:dyDescent="0.3">
      <c r="A75" s="26">
        <v>74</v>
      </c>
      <c r="B75" s="7">
        <v>15</v>
      </c>
      <c r="C75" s="7">
        <v>386</v>
      </c>
      <c r="D75" s="8" t="s">
        <v>635</v>
      </c>
      <c r="E75" s="8" t="s">
        <v>635</v>
      </c>
      <c r="F75" s="8">
        <v>1718</v>
      </c>
      <c r="G75" s="8" t="s">
        <v>22</v>
      </c>
      <c r="H75" s="346" t="s">
        <v>73</v>
      </c>
      <c r="I75" s="8">
        <v>657</v>
      </c>
      <c r="J75" s="251">
        <v>17</v>
      </c>
      <c r="K75" s="251">
        <v>57</v>
      </c>
      <c r="L75" s="251">
        <v>103</v>
      </c>
      <c r="M75" s="251">
        <v>3</v>
      </c>
      <c r="N75" s="251">
        <v>35</v>
      </c>
      <c r="O75" s="251">
        <v>0</v>
      </c>
      <c r="P75" s="251">
        <v>22</v>
      </c>
      <c r="Q75" s="251">
        <v>0</v>
      </c>
      <c r="R75" s="251">
        <v>14</v>
      </c>
      <c r="S75" s="251">
        <v>80</v>
      </c>
      <c r="T75" s="251">
        <v>12</v>
      </c>
      <c r="U75" s="251">
        <v>9</v>
      </c>
      <c r="V75" s="251">
        <v>0</v>
      </c>
      <c r="W75" s="251">
        <v>0</v>
      </c>
      <c r="X75" s="251">
        <v>7</v>
      </c>
      <c r="Y75" s="251">
        <f t="shared" si="2"/>
        <v>359</v>
      </c>
    </row>
    <row r="76" spans="1:25" s="29" customFormat="1" ht="15.75" customHeight="1" x14ac:dyDescent="0.3">
      <c r="A76" s="26">
        <v>75</v>
      </c>
      <c r="B76" s="7">
        <v>15</v>
      </c>
      <c r="C76" s="7">
        <v>386</v>
      </c>
      <c r="D76" s="8" t="s">
        <v>635</v>
      </c>
      <c r="E76" s="8" t="s">
        <v>635</v>
      </c>
      <c r="F76" s="8">
        <v>1718</v>
      </c>
      <c r="G76" s="8" t="s">
        <v>24</v>
      </c>
      <c r="H76" s="346" t="s">
        <v>73</v>
      </c>
      <c r="I76" s="8">
        <v>657</v>
      </c>
      <c r="J76" s="251">
        <v>20</v>
      </c>
      <c r="K76" s="251">
        <v>56</v>
      </c>
      <c r="L76" s="251">
        <v>94</v>
      </c>
      <c r="M76" s="251">
        <v>7</v>
      </c>
      <c r="N76" s="251">
        <v>40</v>
      </c>
      <c r="O76" s="251">
        <v>0</v>
      </c>
      <c r="P76" s="251">
        <v>17</v>
      </c>
      <c r="Q76" s="251">
        <v>4</v>
      </c>
      <c r="R76" s="251">
        <v>15</v>
      </c>
      <c r="S76" s="251">
        <v>73</v>
      </c>
      <c r="T76" s="251">
        <v>14</v>
      </c>
      <c r="U76" s="251">
        <v>3</v>
      </c>
      <c r="V76" s="251">
        <v>0</v>
      </c>
      <c r="W76" s="251">
        <v>0</v>
      </c>
      <c r="X76" s="251">
        <v>18</v>
      </c>
      <c r="Y76" s="251">
        <f t="shared" si="2"/>
        <v>361</v>
      </c>
    </row>
    <row r="77" spans="1:25" s="29" customFormat="1" ht="15.75" customHeight="1" x14ac:dyDescent="0.3">
      <c r="A77" s="26">
        <v>76</v>
      </c>
      <c r="B77" s="7">
        <v>15</v>
      </c>
      <c r="C77" s="7">
        <v>386</v>
      </c>
      <c r="D77" s="8" t="s">
        <v>635</v>
      </c>
      <c r="E77" s="8" t="s">
        <v>635</v>
      </c>
      <c r="F77" s="8">
        <v>1718</v>
      </c>
      <c r="G77" s="8" t="s">
        <v>25</v>
      </c>
      <c r="H77" s="346" t="s">
        <v>73</v>
      </c>
      <c r="I77" s="8">
        <v>657</v>
      </c>
      <c r="J77" s="251">
        <v>13</v>
      </c>
      <c r="K77" s="251">
        <v>60</v>
      </c>
      <c r="L77" s="251">
        <v>103</v>
      </c>
      <c r="M77" s="251">
        <v>2</v>
      </c>
      <c r="N77" s="251">
        <v>54</v>
      </c>
      <c r="O77" s="251">
        <v>2</v>
      </c>
      <c r="P77" s="251">
        <v>21</v>
      </c>
      <c r="Q77" s="251">
        <v>5</v>
      </c>
      <c r="R77" s="251">
        <v>11</v>
      </c>
      <c r="S77" s="251">
        <v>86</v>
      </c>
      <c r="T77" s="251">
        <v>14</v>
      </c>
      <c r="U77" s="251">
        <v>9</v>
      </c>
      <c r="V77" s="251">
        <v>0</v>
      </c>
      <c r="W77" s="251">
        <v>0</v>
      </c>
      <c r="X77" s="251">
        <v>20</v>
      </c>
      <c r="Y77" s="251">
        <f t="shared" si="2"/>
        <v>400</v>
      </c>
    </row>
    <row r="78" spans="1:25" s="29" customFormat="1" ht="15.75" customHeight="1" x14ac:dyDescent="0.3">
      <c r="A78" s="26">
        <v>77</v>
      </c>
      <c r="B78" s="7">
        <v>15</v>
      </c>
      <c r="C78" s="7">
        <v>386</v>
      </c>
      <c r="D78" s="8" t="s">
        <v>635</v>
      </c>
      <c r="E78" s="8" t="s">
        <v>635</v>
      </c>
      <c r="F78" s="8">
        <v>1718</v>
      </c>
      <c r="G78" s="8" t="s">
        <v>26</v>
      </c>
      <c r="H78" s="346" t="s">
        <v>73</v>
      </c>
      <c r="I78" s="8">
        <v>657</v>
      </c>
      <c r="J78" s="251">
        <v>17</v>
      </c>
      <c r="K78" s="251">
        <v>55</v>
      </c>
      <c r="L78" s="251">
        <v>13</v>
      </c>
      <c r="M78" s="251">
        <v>7</v>
      </c>
      <c r="N78" s="251">
        <v>40</v>
      </c>
      <c r="O78" s="251">
        <v>3</v>
      </c>
      <c r="P78" s="251">
        <v>6</v>
      </c>
      <c r="Q78" s="251">
        <v>5</v>
      </c>
      <c r="R78" s="251">
        <v>16</v>
      </c>
      <c r="S78" s="251">
        <v>75</v>
      </c>
      <c r="T78" s="251">
        <v>9</v>
      </c>
      <c r="U78" s="251">
        <v>6</v>
      </c>
      <c r="V78" s="251">
        <v>1</v>
      </c>
      <c r="W78" s="251">
        <v>0</v>
      </c>
      <c r="X78" s="251">
        <v>15</v>
      </c>
      <c r="Y78" s="251">
        <f t="shared" si="2"/>
        <v>268</v>
      </c>
    </row>
    <row r="79" spans="1:25" s="29" customFormat="1" ht="15.75" customHeight="1" x14ac:dyDescent="0.3">
      <c r="A79" s="26">
        <v>78</v>
      </c>
      <c r="B79" s="7">
        <v>15</v>
      </c>
      <c r="C79" s="7">
        <v>386</v>
      </c>
      <c r="D79" s="8" t="s">
        <v>635</v>
      </c>
      <c r="E79" s="8" t="s">
        <v>635</v>
      </c>
      <c r="F79" s="8">
        <v>1718</v>
      </c>
      <c r="G79" s="8" t="s">
        <v>27</v>
      </c>
      <c r="H79" s="346" t="s">
        <v>73</v>
      </c>
      <c r="I79" s="8"/>
      <c r="J79" s="251">
        <v>7</v>
      </c>
      <c r="K79" s="251">
        <v>21</v>
      </c>
      <c r="L79" s="251">
        <v>25</v>
      </c>
      <c r="M79" s="251">
        <v>1</v>
      </c>
      <c r="N79" s="251">
        <v>13</v>
      </c>
      <c r="O79" s="251">
        <v>1</v>
      </c>
      <c r="P79" s="251">
        <v>4</v>
      </c>
      <c r="Q79" s="251">
        <v>4</v>
      </c>
      <c r="R79" s="251">
        <v>5</v>
      </c>
      <c r="S79" s="251">
        <v>34</v>
      </c>
      <c r="T79" s="251">
        <v>3</v>
      </c>
      <c r="U79" s="251">
        <v>2</v>
      </c>
      <c r="V79" s="251">
        <v>0</v>
      </c>
      <c r="W79" s="251">
        <v>0</v>
      </c>
      <c r="X79" s="251">
        <v>5</v>
      </c>
      <c r="Y79" s="251">
        <f t="shared" si="2"/>
        <v>125</v>
      </c>
    </row>
    <row r="80" spans="1:25" s="29" customFormat="1" ht="15.75" customHeight="1" x14ac:dyDescent="0.3">
      <c r="A80" s="26">
        <v>79</v>
      </c>
      <c r="B80" s="7">
        <v>15</v>
      </c>
      <c r="C80" s="7">
        <v>386</v>
      </c>
      <c r="D80" s="8" t="s">
        <v>635</v>
      </c>
      <c r="E80" s="8" t="s">
        <v>635</v>
      </c>
      <c r="F80" s="8">
        <v>1719</v>
      </c>
      <c r="G80" s="8" t="s">
        <v>19</v>
      </c>
      <c r="H80" s="346" t="s">
        <v>73</v>
      </c>
      <c r="I80" s="8">
        <v>637</v>
      </c>
      <c r="J80" s="251">
        <v>36</v>
      </c>
      <c r="K80" s="251">
        <v>87</v>
      </c>
      <c r="L80" s="251">
        <v>77</v>
      </c>
      <c r="M80" s="251">
        <v>7</v>
      </c>
      <c r="N80" s="251">
        <v>43</v>
      </c>
      <c r="O80" s="251">
        <v>4</v>
      </c>
      <c r="P80" s="251">
        <v>8</v>
      </c>
      <c r="Q80" s="251">
        <v>7</v>
      </c>
      <c r="R80" s="251">
        <v>13</v>
      </c>
      <c r="S80" s="251">
        <v>88</v>
      </c>
      <c r="T80" s="251">
        <v>9</v>
      </c>
      <c r="U80" s="251">
        <v>1</v>
      </c>
      <c r="V80" s="251">
        <v>0</v>
      </c>
      <c r="W80" s="251">
        <v>2</v>
      </c>
      <c r="X80" s="251">
        <v>18</v>
      </c>
      <c r="Y80" s="251">
        <f t="shared" si="2"/>
        <v>400</v>
      </c>
    </row>
    <row r="81" spans="1:25" s="29" customFormat="1" ht="15.75" customHeight="1" x14ac:dyDescent="0.3">
      <c r="A81" s="26">
        <v>80</v>
      </c>
      <c r="B81" s="7">
        <v>15</v>
      </c>
      <c r="C81" s="7">
        <v>386</v>
      </c>
      <c r="D81" s="8" t="s">
        <v>635</v>
      </c>
      <c r="E81" s="8" t="s">
        <v>635</v>
      </c>
      <c r="F81" s="8">
        <v>1719</v>
      </c>
      <c r="G81" s="8" t="s">
        <v>20</v>
      </c>
      <c r="H81" s="346" t="s">
        <v>73</v>
      </c>
      <c r="I81" s="8">
        <v>636</v>
      </c>
      <c r="J81" s="251">
        <v>31</v>
      </c>
      <c r="K81" s="251">
        <v>60</v>
      </c>
      <c r="L81" s="251">
        <v>68</v>
      </c>
      <c r="M81" s="251">
        <v>2</v>
      </c>
      <c r="N81" s="251">
        <v>30</v>
      </c>
      <c r="O81" s="251">
        <v>5</v>
      </c>
      <c r="P81" s="251">
        <v>10</v>
      </c>
      <c r="Q81" s="251">
        <v>8</v>
      </c>
      <c r="R81" s="251">
        <v>10</v>
      </c>
      <c r="S81" s="251">
        <v>93</v>
      </c>
      <c r="T81" s="251">
        <v>9</v>
      </c>
      <c r="U81" s="251">
        <v>3</v>
      </c>
      <c r="V81" s="251">
        <v>2</v>
      </c>
      <c r="W81" s="251">
        <v>0</v>
      </c>
      <c r="X81" s="251">
        <v>11</v>
      </c>
      <c r="Y81" s="251">
        <f t="shared" si="2"/>
        <v>342</v>
      </c>
    </row>
    <row r="82" spans="1:25" s="29" customFormat="1" ht="15.75" customHeight="1" x14ac:dyDescent="0.3">
      <c r="A82" s="26">
        <v>81</v>
      </c>
      <c r="B82" s="7">
        <v>15</v>
      </c>
      <c r="C82" s="7">
        <v>386</v>
      </c>
      <c r="D82" s="8" t="s">
        <v>635</v>
      </c>
      <c r="E82" s="8" t="s">
        <v>635</v>
      </c>
      <c r="F82" s="8">
        <v>1719</v>
      </c>
      <c r="G82" s="8" t="s">
        <v>22</v>
      </c>
      <c r="H82" s="346" t="s">
        <v>73</v>
      </c>
      <c r="I82" s="8">
        <v>636</v>
      </c>
      <c r="J82" s="251">
        <v>20</v>
      </c>
      <c r="K82" s="251">
        <v>69</v>
      </c>
      <c r="L82" s="251">
        <v>85</v>
      </c>
      <c r="M82" s="251">
        <v>4</v>
      </c>
      <c r="N82" s="251">
        <v>32</v>
      </c>
      <c r="O82" s="251">
        <v>5</v>
      </c>
      <c r="P82" s="251">
        <v>25</v>
      </c>
      <c r="Q82" s="251">
        <v>8</v>
      </c>
      <c r="R82" s="251">
        <v>9</v>
      </c>
      <c r="S82" s="251">
        <v>91</v>
      </c>
      <c r="T82" s="251">
        <v>12</v>
      </c>
      <c r="U82" s="251">
        <v>3</v>
      </c>
      <c r="V82" s="251">
        <v>0</v>
      </c>
      <c r="W82" s="251">
        <v>1</v>
      </c>
      <c r="X82" s="251">
        <v>15</v>
      </c>
      <c r="Y82" s="251">
        <f t="shared" si="2"/>
        <v>379</v>
      </c>
    </row>
    <row r="83" spans="1:25" s="29" customFormat="1" ht="15.75" customHeight="1" x14ac:dyDescent="0.3">
      <c r="A83" s="26">
        <v>82</v>
      </c>
      <c r="B83" s="7">
        <v>15</v>
      </c>
      <c r="C83" s="7">
        <v>386</v>
      </c>
      <c r="D83" s="8" t="s">
        <v>635</v>
      </c>
      <c r="E83" s="8" t="s">
        <v>635</v>
      </c>
      <c r="F83" s="8">
        <v>1719</v>
      </c>
      <c r="G83" s="8" t="s">
        <v>24</v>
      </c>
      <c r="H83" s="346" t="s">
        <v>73</v>
      </c>
      <c r="I83" s="8">
        <v>636</v>
      </c>
      <c r="J83" s="251">
        <v>25</v>
      </c>
      <c r="K83" s="251">
        <v>61</v>
      </c>
      <c r="L83" s="251">
        <v>82</v>
      </c>
      <c r="M83" s="251">
        <v>2</v>
      </c>
      <c r="N83" s="251">
        <v>34</v>
      </c>
      <c r="O83" s="251">
        <v>4</v>
      </c>
      <c r="P83" s="251">
        <v>15</v>
      </c>
      <c r="Q83" s="251">
        <v>5</v>
      </c>
      <c r="R83" s="251">
        <v>16</v>
      </c>
      <c r="S83" s="251">
        <v>94</v>
      </c>
      <c r="T83" s="251">
        <v>18</v>
      </c>
      <c r="U83" s="251">
        <v>3</v>
      </c>
      <c r="V83" s="251">
        <v>2</v>
      </c>
      <c r="W83" s="251">
        <v>0</v>
      </c>
      <c r="X83" s="251">
        <v>13</v>
      </c>
      <c r="Y83" s="251">
        <f t="shared" si="2"/>
        <v>374</v>
      </c>
    </row>
    <row r="84" spans="1:25" s="29" customFormat="1" ht="15.75" customHeight="1" x14ac:dyDescent="0.3">
      <c r="A84" s="26">
        <v>83</v>
      </c>
      <c r="B84" s="7">
        <v>15</v>
      </c>
      <c r="C84" s="7">
        <v>386</v>
      </c>
      <c r="D84" s="8" t="s">
        <v>635</v>
      </c>
      <c r="E84" s="8" t="s">
        <v>635</v>
      </c>
      <c r="F84" s="8">
        <v>1720</v>
      </c>
      <c r="G84" s="8" t="s">
        <v>19</v>
      </c>
      <c r="H84" s="346" t="s">
        <v>73</v>
      </c>
      <c r="I84" s="8">
        <v>748</v>
      </c>
      <c r="J84" s="251">
        <v>31</v>
      </c>
      <c r="K84" s="251">
        <v>57</v>
      </c>
      <c r="L84" s="251">
        <v>78</v>
      </c>
      <c r="M84" s="251">
        <v>4</v>
      </c>
      <c r="N84" s="251">
        <v>35</v>
      </c>
      <c r="O84" s="251">
        <v>3</v>
      </c>
      <c r="P84" s="251">
        <v>11</v>
      </c>
      <c r="Q84" s="251">
        <v>9</v>
      </c>
      <c r="R84" s="251">
        <v>19</v>
      </c>
      <c r="S84" s="251">
        <v>126</v>
      </c>
      <c r="T84" s="251">
        <v>15</v>
      </c>
      <c r="U84" s="251">
        <v>1</v>
      </c>
      <c r="V84" s="251">
        <v>3</v>
      </c>
      <c r="W84" s="251">
        <v>3</v>
      </c>
      <c r="X84" s="251">
        <v>21</v>
      </c>
      <c r="Y84" s="251">
        <f t="shared" si="2"/>
        <v>416</v>
      </c>
    </row>
    <row r="85" spans="1:25" s="29" customFormat="1" ht="15.75" customHeight="1" x14ac:dyDescent="0.3">
      <c r="A85" s="26">
        <v>84</v>
      </c>
      <c r="B85" s="7">
        <v>15</v>
      </c>
      <c r="C85" s="7">
        <v>386</v>
      </c>
      <c r="D85" s="8" t="s">
        <v>635</v>
      </c>
      <c r="E85" s="8" t="s">
        <v>635</v>
      </c>
      <c r="F85" s="8">
        <v>1720</v>
      </c>
      <c r="G85" s="8" t="s">
        <v>20</v>
      </c>
      <c r="H85" s="346" t="s">
        <v>73</v>
      </c>
      <c r="I85" s="8">
        <v>748</v>
      </c>
      <c r="J85" s="251">
        <v>37</v>
      </c>
      <c r="K85" s="251">
        <v>89</v>
      </c>
      <c r="L85" s="251">
        <v>62</v>
      </c>
      <c r="M85" s="251">
        <v>6</v>
      </c>
      <c r="N85" s="251">
        <v>34</v>
      </c>
      <c r="O85" s="251">
        <v>8</v>
      </c>
      <c r="P85" s="251">
        <v>19</v>
      </c>
      <c r="Q85" s="251">
        <v>9</v>
      </c>
      <c r="R85" s="251">
        <v>9</v>
      </c>
      <c r="S85" s="251">
        <v>9</v>
      </c>
      <c r="T85" s="251">
        <v>19</v>
      </c>
      <c r="U85" s="251">
        <v>2</v>
      </c>
      <c r="V85" s="251">
        <v>1</v>
      </c>
      <c r="W85" s="251">
        <v>0</v>
      </c>
      <c r="X85" s="251">
        <v>15</v>
      </c>
      <c r="Y85" s="251">
        <f t="shared" si="2"/>
        <v>319</v>
      </c>
    </row>
    <row r="86" spans="1:25" s="29" customFormat="1" ht="15.75" customHeight="1" x14ac:dyDescent="0.3">
      <c r="A86" s="26">
        <v>85</v>
      </c>
      <c r="B86" s="7">
        <v>15</v>
      </c>
      <c r="C86" s="7">
        <v>386</v>
      </c>
      <c r="D86" s="8" t="s">
        <v>635</v>
      </c>
      <c r="E86" s="8" t="s">
        <v>635</v>
      </c>
      <c r="F86" s="8">
        <v>1720</v>
      </c>
      <c r="G86" s="8" t="s">
        <v>22</v>
      </c>
      <c r="H86" s="346" t="s">
        <v>73</v>
      </c>
      <c r="I86" s="8">
        <v>748</v>
      </c>
      <c r="J86" s="251">
        <v>42</v>
      </c>
      <c r="K86" s="251">
        <v>75</v>
      </c>
      <c r="L86" s="251">
        <v>68</v>
      </c>
      <c r="M86" s="251">
        <v>9</v>
      </c>
      <c r="N86" s="251">
        <v>31</v>
      </c>
      <c r="O86" s="251">
        <v>4</v>
      </c>
      <c r="P86" s="251">
        <v>12</v>
      </c>
      <c r="Q86" s="251">
        <v>10</v>
      </c>
      <c r="R86" s="251">
        <v>12</v>
      </c>
      <c r="S86" s="251">
        <v>113</v>
      </c>
      <c r="T86" s="251">
        <v>13</v>
      </c>
      <c r="U86" s="251">
        <v>2</v>
      </c>
      <c r="V86" s="251">
        <v>2</v>
      </c>
      <c r="W86" s="251">
        <v>4</v>
      </c>
      <c r="X86" s="251">
        <v>15</v>
      </c>
      <c r="Y86" s="251">
        <f t="shared" si="2"/>
        <v>412</v>
      </c>
    </row>
    <row r="87" spans="1:25" s="29" customFormat="1" ht="15.75" customHeight="1" x14ac:dyDescent="0.3">
      <c r="A87" s="26">
        <v>86</v>
      </c>
      <c r="B87" s="7">
        <v>15</v>
      </c>
      <c r="C87" s="7">
        <v>386</v>
      </c>
      <c r="D87" s="8" t="s">
        <v>635</v>
      </c>
      <c r="E87" s="8" t="s">
        <v>635</v>
      </c>
      <c r="F87" s="8">
        <v>1720</v>
      </c>
      <c r="G87" s="8" t="s">
        <v>24</v>
      </c>
      <c r="H87" s="346" t="s">
        <v>73</v>
      </c>
      <c r="I87" s="8">
        <v>748</v>
      </c>
      <c r="J87" s="251">
        <v>43</v>
      </c>
      <c r="K87" s="251">
        <v>72</v>
      </c>
      <c r="L87" s="251">
        <v>65</v>
      </c>
      <c r="M87" s="251">
        <v>1</v>
      </c>
      <c r="N87" s="251">
        <v>38</v>
      </c>
      <c r="O87" s="251">
        <v>5</v>
      </c>
      <c r="P87" s="251">
        <v>11</v>
      </c>
      <c r="Q87" s="251">
        <v>2</v>
      </c>
      <c r="R87" s="251">
        <v>14</v>
      </c>
      <c r="S87" s="251">
        <v>113</v>
      </c>
      <c r="T87" s="251">
        <v>17</v>
      </c>
      <c r="U87" s="251">
        <v>5</v>
      </c>
      <c r="V87" s="251">
        <v>1</v>
      </c>
      <c r="W87" s="251">
        <v>0</v>
      </c>
      <c r="X87" s="251">
        <v>14</v>
      </c>
      <c r="Y87" s="251">
        <f t="shared" si="2"/>
        <v>401</v>
      </c>
    </row>
    <row r="88" spans="1:25" s="29" customFormat="1" ht="15.75" customHeight="1" x14ac:dyDescent="0.3">
      <c r="A88" s="26">
        <v>87</v>
      </c>
      <c r="B88" s="7">
        <v>15</v>
      </c>
      <c r="C88" s="7">
        <v>386</v>
      </c>
      <c r="D88" s="8" t="s">
        <v>635</v>
      </c>
      <c r="E88" s="8" t="s">
        <v>635</v>
      </c>
      <c r="F88" s="8">
        <v>1720</v>
      </c>
      <c r="G88" s="8" t="s">
        <v>25</v>
      </c>
      <c r="H88" s="346" t="s">
        <v>73</v>
      </c>
      <c r="I88" s="8">
        <v>748</v>
      </c>
      <c r="J88" s="251">
        <v>40</v>
      </c>
      <c r="K88" s="251">
        <v>72</v>
      </c>
      <c r="L88" s="251">
        <v>58</v>
      </c>
      <c r="M88" s="251">
        <v>9</v>
      </c>
      <c r="N88" s="251">
        <v>29</v>
      </c>
      <c r="O88" s="251">
        <v>3</v>
      </c>
      <c r="P88" s="251">
        <v>9</v>
      </c>
      <c r="Q88" s="251">
        <v>9</v>
      </c>
      <c r="R88" s="251">
        <v>13</v>
      </c>
      <c r="S88" s="251">
        <v>121</v>
      </c>
      <c r="T88" s="251">
        <v>6</v>
      </c>
      <c r="U88" s="251">
        <v>4</v>
      </c>
      <c r="V88" s="251">
        <v>0</v>
      </c>
      <c r="W88" s="251">
        <v>0</v>
      </c>
      <c r="X88" s="251">
        <v>21</v>
      </c>
      <c r="Y88" s="251">
        <f t="shared" si="2"/>
        <v>394</v>
      </c>
    </row>
    <row r="89" spans="1:25" s="29" customFormat="1" ht="15.75" customHeight="1" x14ac:dyDescent="0.3">
      <c r="A89" s="26">
        <v>88</v>
      </c>
      <c r="B89" s="7">
        <v>15</v>
      </c>
      <c r="C89" s="7">
        <v>386</v>
      </c>
      <c r="D89" s="8" t="s">
        <v>635</v>
      </c>
      <c r="E89" s="8" t="s">
        <v>635</v>
      </c>
      <c r="F89" s="8">
        <v>1720</v>
      </c>
      <c r="G89" s="8" t="s">
        <v>26</v>
      </c>
      <c r="H89" s="346" t="s">
        <v>73</v>
      </c>
      <c r="I89" s="8">
        <v>748</v>
      </c>
      <c r="J89" s="251">
        <v>43</v>
      </c>
      <c r="K89" s="251">
        <v>77</v>
      </c>
      <c r="L89" s="251">
        <v>46</v>
      </c>
      <c r="M89" s="251">
        <v>7</v>
      </c>
      <c r="N89" s="251">
        <v>30</v>
      </c>
      <c r="O89" s="251">
        <v>3</v>
      </c>
      <c r="P89" s="251">
        <v>12</v>
      </c>
      <c r="Q89" s="251">
        <v>5</v>
      </c>
      <c r="R89" s="251">
        <v>18</v>
      </c>
      <c r="S89" s="251">
        <v>98</v>
      </c>
      <c r="T89" s="251">
        <v>19</v>
      </c>
      <c r="U89" s="251">
        <v>4</v>
      </c>
      <c r="V89" s="251">
        <v>1</v>
      </c>
      <c r="W89" s="251">
        <v>0</v>
      </c>
      <c r="X89" s="251">
        <v>8</v>
      </c>
      <c r="Y89" s="251">
        <f t="shared" si="2"/>
        <v>371</v>
      </c>
    </row>
    <row r="90" spans="1:25" s="29" customFormat="1" ht="15.75" customHeight="1" x14ac:dyDescent="0.3">
      <c r="A90" s="26">
        <v>89</v>
      </c>
      <c r="B90" s="7">
        <v>15</v>
      </c>
      <c r="C90" s="7">
        <v>386</v>
      </c>
      <c r="D90" s="8" t="s">
        <v>635</v>
      </c>
      <c r="E90" s="8" t="s">
        <v>635</v>
      </c>
      <c r="F90" s="8">
        <v>1720</v>
      </c>
      <c r="G90" s="8" t="s">
        <v>28</v>
      </c>
      <c r="H90" s="346" t="s">
        <v>73</v>
      </c>
      <c r="I90" s="8">
        <v>747</v>
      </c>
      <c r="J90" s="251">
        <v>35</v>
      </c>
      <c r="K90" s="251">
        <v>76</v>
      </c>
      <c r="L90" s="251">
        <v>57</v>
      </c>
      <c r="M90" s="251">
        <v>11</v>
      </c>
      <c r="N90" s="251">
        <v>30</v>
      </c>
      <c r="O90" s="251">
        <v>4</v>
      </c>
      <c r="P90" s="251">
        <v>11</v>
      </c>
      <c r="Q90" s="251">
        <v>6</v>
      </c>
      <c r="R90" s="251">
        <v>15</v>
      </c>
      <c r="S90" s="251">
        <v>92</v>
      </c>
      <c r="T90" s="251">
        <v>14</v>
      </c>
      <c r="U90" s="251">
        <v>2</v>
      </c>
      <c r="V90" s="251">
        <v>1</v>
      </c>
      <c r="W90" s="251">
        <v>0</v>
      </c>
      <c r="X90" s="251">
        <v>5</v>
      </c>
      <c r="Y90" s="251">
        <f t="shared" si="2"/>
        <v>359</v>
      </c>
    </row>
    <row r="91" spans="1:25" s="29" customFormat="1" ht="15.75" customHeight="1" x14ac:dyDescent="0.3">
      <c r="A91" s="26">
        <v>90</v>
      </c>
      <c r="B91" s="7">
        <v>15</v>
      </c>
      <c r="C91" s="7">
        <v>386</v>
      </c>
      <c r="D91" s="8" t="s">
        <v>635</v>
      </c>
      <c r="E91" s="8" t="s">
        <v>635</v>
      </c>
      <c r="F91" s="8">
        <v>1720</v>
      </c>
      <c r="G91" s="8" t="s">
        <v>32</v>
      </c>
      <c r="H91" s="346" t="s">
        <v>73</v>
      </c>
      <c r="I91" s="8">
        <v>747</v>
      </c>
      <c r="J91" s="251">
        <v>35</v>
      </c>
      <c r="K91" s="251">
        <v>86</v>
      </c>
      <c r="L91" s="251">
        <v>50</v>
      </c>
      <c r="M91" s="251">
        <v>7</v>
      </c>
      <c r="N91" s="251">
        <v>37</v>
      </c>
      <c r="O91" s="251">
        <v>4</v>
      </c>
      <c r="P91" s="251">
        <v>12</v>
      </c>
      <c r="Q91" s="251">
        <v>11</v>
      </c>
      <c r="R91" s="251">
        <v>15</v>
      </c>
      <c r="S91" s="251">
        <v>115</v>
      </c>
      <c r="T91" s="251">
        <v>21</v>
      </c>
      <c r="U91" s="251">
        <v>3</v>
      </c>
      <c r="V91" s="251">
        <v>2</v>
      </c>
      <c r="W91" s="251">
        <v>0</v>
      </c>
      <c r="X91" s="251">
        <v>23</v>
      </c>
      <c r="Y91" s="251">
        <f t="shared" si="2"/>
        <v>421</v>
      </c>
    </row>
    <row r="92" spans="1:25" s="29" customFormat="1" ht="15.75" customHeight="1" x14ac:dyDescent="0.3">
      <c r="A92" s="26">
        <v>91</v>
      </c>
      <c r="B92" s="7">
        <v>15</v>
      </c>
      <c r="C92" s="7">
        <v>386</v>
      </c>
      <c r="D92" s="8" t="s">
        <v>635</v>
      </c>
      <c r="E92" s="8" t="s">
        <v>635</v>
      </c>
      <c r="F92" s="8">
        <v>1721</v>
      </c>
      <c r="G92" s="8" t="s">
        <v>19</v>
      </c>
      <c r="H92" s="346" t="s">
        <v>73</v>
      </c>
      <c r="I92" s="8">
        <v>713</v>
      </c>
      <c r="J92" s="251">
        <v>23</v>
      </c>
      <c r="K92" s="251">
        <v>57</v>
      </c>
      <c r="L92" s="251">
        <v>78</v>
      </c>
      <c r="M92" s="251">
        <v>5</v>
      </c>
      <c r="N92" s="251">
        <v>50</v>
      </c>
      <c r="O92" s="251">
        <v>1</v>
      </c>
      <c r="P92" s="251">
        <v>3</v>
      </c>
      <c r="Q92" s="251">
        <v>4</v>
      </c>
      <c r="R92" s="251">
        <v>8</v>
      </c>
      <c r="S92" s="251">
        <v>123</v>
      </c>
      <c r="T92" s="251">
        <v>21</v>
      </c>
      <c r="U92" s="251">
        <v>4</v>
      </c>
      <c r="V92" s="251">
        <v>2</v>
      </c>
      <c r="W92" s="251">
        <v>0</v>
      </c>
      <c r="X92" s="251">
        <v>13</v>
      </c>
      <c r="Y92" s="251">
        <f t="shared" si="2"/>
        <v>392</v>
      </c>
    </row>
    <row r="93" spans="1:25" s="29" customFormat="1" ht="15.75" customHeight="1" x14ac:dyDescent="0.3">
      <c r="A93" s="26">
        <v>92</v>
      </c>
      <c r="B93" s="7">
        <v>15</v>
      </c>
      <c r="C93" s="7">
        <v>386</v>
      </c>
      <c r="D93" s="8" t="s">
        <v>635</v>
      </c>
      <c r="E93" s="8" t="s">
        <v>635</v>
      </c>
      <c r="F93" s="8">
        <v>1721</v>
      </c>
      <c r="G93" s="8" t="s">
        <v>20</v>
      </c>
      <c r="H93" s="346" t="s">
        <v>73</v>
      </c>
      <c r="I93" s="8">
        <v>713</v>
      </c>
      <c r="J93" s="251">
        <v>25</v>
      </c>
      <c r="K93" s="251">
        <v>76</v>
      </c>
      <c r="L93" s="251">
        <v>78</v>
      </c>
      <c r="M93" s="251">
        <v>7</v>
      </c>
      <c r="N93" s="251">
        <v>45</v>
      </c>
      <c r="O93" s="251">
        <v>3</v>
      </c>
      <c r="P93" s="251">
        <v>13</v>
      </c>
      <c r="Q93" s="251">
        <v>9</v>
      </c>
      <c r="R93" s="251">
        <v>12</v>
      </c>
      <c r="S93" s="251">
        <v>103</v>
      </c>
      <c r="T93" s="251">
        <v>18</v>
      </c>
      <c r="U93" s="251">
        <v>3</v>
      </c>
      <c r="V93" s="251">
        <v>0</v>
      </c>
      <c r="W93" s="251">
        <v>3</v>
      </c>
      <c r="X93" s="251">
        <v>20</v>
      </c>
      <c r="Y93" s="251">
        <f t="shared" si="2"/>
        <v>415</v>
      </c>
    </row>
    <row r="94" spans="1:25" s="29" customFormat="1" ht="15.75" customHeight="1" x14ac:dyDescent="0.3">
      <c r="A94" s="26">
        <v>93</v>
      </c>
      <c r="B94" s="7">
        <v>15</v>
      </c>
      <c r="C94" s="7">
        <v>386</v>
      </c>
      <c r="D94" s="8" t="s">
        <v>635</v>
      </c>
      <c r="E94" s="8" t="s">
        <v>635</v>
      </c>
      <c r="F94" s="8">
        <v>1721</v>
      </c>
      <c r="G94" s="8" t="s">
        <v>22</v>
      </c>
      <c r="H94" s="346" t="s">
        <v>73</v>
      </c>
      <c r="I94" s="8">
        <v>713</v>
      </c>
      <c r="J94" s="251">
        <v>16</v>
      </c>
      <c r="K94" s="251">
        <v>69</v>
      </c>
      <c r="L94" s="251">
        <v>87</v>
      </c>
      <c r="M94" s="251">
        <v>4</v>
      </c>
      <c r="N94" s="251">
        <v>55</v>
      </c>
      <c r="O94" s="251">
        <v>1</v>
      </c>
      <c r="P94" s="251">
        <v>7</v>
      </c>
      <c r="Q94" s="251">
        <v>9</v>
      </c>
      <c r="R94" s="251">
        <v>10</v>
      </c>
      <c r="S94" s="251">
        <v>113</v>
      </c>
      <c r="T94" s="251">
        <v>16</v>
      </c>
      <c r="U94" s="251">
        <v>2</v>
      </c>
      <c r="V94" s="251">
        <v>3</v>
      </c>
      <c r="W94" s="251">
        <v>0</v>
      </c>
      <c r="X94" s="251">
        <v>13</v>
      </c>
      <c r="Y94" s="251">
        <f t="shared" si="2"/>
        <v>405</v>
      </c>
    </row>
    <row r="95" spans="1:25" s="29" customFormat="1" ht="15.75" customHeight="1" x14ac:dyDescent="0.3">
      <c r="A95" s="26">
        <v>94</v>
      </c>
      <c r="B95" s="7">
        <v>15</v>
      </c>
      <c r="C95" s="7">
        <v>386</v>
      </c>
      <c r="D95" s="8" t="s">
        <v>635</v>
      </c>
      <c r="E95" s="8" t="s">
        <v>635</v>
      </c>
      <c r="F95" s="8">
        <v>1721</v>
      </c>
      <c r="G95" s="8" t="s">
        <v>24</v>
      </c>
      <c r="H95" s="346" t="s">
        <v>73</v>
      </c>
      <c r="I95" s="8">
        <v>713</v>
      </c>
      <c r="J95" s="251">
        <v>15</v>
      </c>
      <c r="K95" s="251">
        <v>83</v>
      </c>
      <c r="L95" s="251">
        <v>83</v>
      </c>
      <c r="M95" s="251">
        <v>4</v>
      </c>
      <c r="N95" s="251">
        <v>53</v>
      </c>
      <c r="O95" s="251">
        <v>4</v>
      </c>
      <c r="P95" s="251">
        <v>12</v>
      </c>
      <c r="Q95" s="251">
        <v>5</v>
      </c>
      <c r="R95" s="251">
        <v>5</v>
      </c>
      <c r="S95" s="251">
        <v>121</v>
      </c>
      <c r="T95" s="251">
        <v>10</v>
      </c>
      <c r="U95" s="251">
        <v>0</v>
      </c>
      <c r="V95" s="251">
        <v>1</v>
      </c>
      <c r="W95" s="251">
        <v>3</v>
      </c>
      <c r="X95" s="251">
        <v>17</v>
      </c>
      <c r="Y95" s="251">
        <f t="shared" si="2"/>
        <v>416</v>
      </c>
    </row>
    <row r="96" spans="1:25" s="29" customFormat="1" ht="15.75" customHeight="1" x14ac:dyDescent="0.3">
      <c r="A96" s="26">
        <v>95</v>
      </c>
      <c r="B96" s="7">
        <v>15</v>
      </c>
      <c r="C96" s="7">
        <v>386</v>
      </c>
      <c r="D96" s="8" t="s">
        <v>635</v>
      </c>
      <c r="E96" s="8" t="s">
        <v>635</v>
      </c>
      <c r="F96" s="8">
        <v>1722</v>
      </c>
      <c r="G96" s="8" t="s">
        <v>19</v>
      </c>
      <c r="H96" s="346" t="s">
        <v>73</v>
      </c>
      <c r="I96" s="8">
        <v>746</v>
      </c>
      <c r="J96" s="251">
        <v>24</v>
      </c>
      <c r="K96" s="251">
        <v>62</v>
      </c>
      <c r="L96" s="251">
        <v>101</v>
      </c>
      <c r="M96" s="251">
        <v>6</v>
      </c>
      <c r="N96" s="251">
        <v>60</v>
      </c>
      <c r="O96" s="251">
        <v>5</v>
      </c>
      <c r="P96" s="251">
        <v>25</v>
      </c>
      <c r="Q96" s="251">
        <v>4</v>
      </c>
      <c r="R96" s="251">
        <v>16</v>
      </c>
      <c r="S96" s="251">
        <v>105</v>
      </c>
      <c r="T96" s="251">
        <v>20</v>
      </c>
      <c r="U96" s="251">
        <v>4</v>
      </c>
      <c r="V96" s="251">
        <v>1</v>
      </c>
      <c r="W96" s="251">
        <v>1</v>
      </c>
      <c r="X96" s="251">
        <v>19</v>
      </c>
      <c r="Y96" s="251">
        <f t="shared" si="2"/>
        <v>453</v>
      </c>
    </row>
    <row r="97" spans="1:25" s="29" customFormat="1" ht="15.75" customHeight="1" x14ac:dyDescent="0.3">
      <c r="A97" s="26">
        <v>96</v>
      </c>
      <c r="B97" s="7">
        <v>15</v>
      </c>
      <c r="C97" s="7">
        <v>386</v>
      </c>
      <c r="D97" s="8" t="s">
        <v>635</v>
      </c>
      <c r="E97" s="8" t="s">
        <v>635</v>
      </c>
      <c r="F97" s="8">
        <v>1722</v>
      </c>
      <c r="G97" s="8" t="s">
        <v>20</v>
      </c>
      <c r="H97" s="346" t="s">
        <v>73</v>
      </c>
      <c r="I97" s="8">
        <v>746</v>
      </c>
      <c r="J97" s="251">
        <v>19</v>
      </c>
      <c r="K97" s="251">
        <v>50</v>
      </c>
      <c r="L97" s="251">
        <v>121</v>
      </c>
      <c r="M97" s="251">
        <v>6</v>
      </c>
      <c r="N97" s="251">
        <v>68</v>
      </c>
      <c r="O97" s="251">
        <v>1</v>
      </c>
      <c r="P97" s="251">
        <v>18</v>
      </c>
      <c r="Q97" s="251">
        <v>12</v>
      </c>
      <c r="R97" s="251">
        <v>13</v>
      </c>
      <c r="S97" s="251">
        <v>96</v>
      </c>
      <c r="T97" s="251">
        <v>11</v>
      </c>
      <c r="U97" s="251">
        <v>6</v>
      </c>
      <c r="V97" s="251">
        <v>1</v>
      </c>
      <c r="W97" s="251">
        <v>0</v>
      </c>
      <c r="X97" s="251">
        <v>14</v>
      </c>
      <c r="Y97" s="251">
        <f t="shared" si="2"/>
        <v>436</v>
      </c>
    </row>
    <row r="98" spans="1:25" s="29" customFormat="1" ht="15.75" customHeight="1" x14ac:dyDescent="0.3">
      <c r="A98" s="26">
        <v>105</v>
      </c>
      <c r="B98" s="7">
        <v>15</v>
      </c>
      <c r="C98" s="7">
        <v>386</v>
      </c>
      <c r="D98" s="8" t="s">
        <v>635</v>
      </c>
      <c r="E98" s="8" t="s">
        <v>635</v>
      </c>
      <c r="F98" s="8">
        <v>1722</v>
      </c>
      <c r="G98" s="8" t="s">
        <v>29</v>
      </c>
      <c r="H98" s="346" t="s">
        <v>73</v>
      </c>
      <c r="I98" s="8">
        <v>745</v>
      </c>
      <c r="J98" s="251">
        <v>22</v>
      </c>
      <c r="K98" s="251">
        <v>47</v>
      </c>
      <c r="L98" s="251">
        <v>89</v>
      </c>
      <c r="M98" s="251">
        <v>6</v>
      </c>
      <c r="N98" s="251">
        <v>80</v>
      </c>
      <c r="O98" s="251">
        <v>3</v>
      </c>
      <c r="P98" s="251">
        <v>23</v>
      </c>
      <c r="Q98" s="251">
        <v>7</v>
      </c>
      <c r="R98" s="251">
        <v>14</v>
      </c>
      <c r="S98" s="251">
        <v>92</v>
      </c>
      <c r="T98" s="251">
        <v>9</v>
      </c>
      <c r="U98" s="251">
        <v>5</v>
      </c>
      <c r="V98" s="251">
        <v>0</v>
      </c>
      <c r="W98" s="251">
        <v>0</v>
      </c>
      <c r="X98" s="251">
        <v>18</v>
      </c>
      <c r="Y98" s="251">
        <f t="shared" ref="Y98:Y129" si="3">SUM(J98:X98)</f>
        <v>415</v>
      </c>
    </row>
    <row r="99" spans="1:25" s="29" customFormat="1" ht="15.75" customHeight="1" x14ac:dyDescent="0.3">
      <c r="A99" s="26">
        <v>97</v>
      </c>
      <c r="B99" s="7">
        <v>15</v>
      </c>
      <c r="C99" s="7">
        <v>386</v>
      </c>
      <c r="D99" s="8" t="s">
        <v>635</v>
      </c>
      <c r="E99" s="8" t="s">
        <v>635</v>
      </c>
      <c r="F99" s="8">
        <v>1722</v>
      </c>
      <c r="G99" s="8" t="s">
        <v>22</v>
      </c>
      <c r="H99" s="346" t="s">
        <v>73</v>
      </c>
      <c r="I99" s="8">
        <v>746</v>
      </c>
      <c r="J99" s="251">
        <v>21</v>
      </c>
      <c r="K99" s="251">
        <v>52</v>
      </c>
      <c r="L99" s="251">
        <v>102</v>
      </c>
      <c r="M99" s="251">
        <v>5</v>
      </c>
      <c r="N99" s="251">
        <v>59</v>
      </c>
      <c r="O99" s="251">
        <v>4</v>
      </c>
      <c r="P99" s="251">
        <v>11</v>
      </c>
      <c r="Q99" s="251">
        <v>7</v>
      </c>
      <c r="R99" s="251">
        <v>4</v>
      </c>
      <c r="S99" s="251">
        <v>95</v>
      </c>
      <c r="T99" s="251">
        <v>12</v>
      </c>
      <c r="U99" s="251">
        <v>4</v>
      </c>
      <c r="V99" s="251">
        <v>0</v>
      </c>
      <c r="W99" s="251">
        <v>0</v>
      </c>
      <c r="X99" s="251">
        <v>15</v>
      </c>
      <c r="Y99" s="251">
        <f t="shared" si="3"/>
        <v>391</v>
      </c>
    </row>
    <row r="100" spans="1:25" s="29" customFormat="1" ht="15.75" customHeight="1" x14ac:dyDescent="0.3">
      <c r="A100" s="26">
        <v>98</v>
      </c>
      <c r="B100" s="7">
        <v>15</v>
      </c>
      <c r="C100" s="7">
        <v>386</v>
      </c>
      <c r="D100" s="8" t="s">
        <v>635</v>
      </c>
      <c r="E100" s="8" t="s">
        <v>635</v>
      </c>
      <c r="F100" s="8">
        <v>1722</v>
      </c>
      <c r="G100" s="8" t="s">
        <v>24</v>
      </c>
      <c r="H100" s="346" t="s">
        <v>73</v>
      </c>
      <c r="I100" s="8">
        <v>745</v>
      </c>
      <c r="J100" s="251">
        <v>15</v>
      </c>
      <c r="K100" s="251">
        <v>38</v>
      </c>
      <c r="L100" s="251">
        <v>97</v>
      </c>
      <c r="M100" s="251">
        <v>6</v>
      </c>
      <c r="N100" s="251">
        <v>51</v>
      </c>
      <c r="O100" s="251">
        <v>8</v>
      </c>
      <c r="P100" s="251">
        <v>12</v>
      </c>
      <c r="Q100" s="251">
        <v>16</v>
      </c>
      <c r="R100" s="251">
        <v>14</v>
      </c>
      <c r="S100" s="251">
        <v>86</v>
      </c>
      <c r="T100" s="251">
        <v>16</v>
      </c>
      <c r="U100" s="251">
        <v>4</v>
      </c>
      <c r="V100" s="251">
        <v>7</v>
      </c>
      <c r="W100" s="251">
        <v>1</v>
      </c>
      <c r="X100" s="251">
        <v>13</v>
      </c>
      <c r="Y100" s="251">
        <f t="shared" si="3"/>
        <v>384</v>
      </c>
    </row>
    <row r="101" spans="1:25" s="29" customFormat="1" ht="15.75" customHeight="1" x14ac:dyDescent="0.3">
      <c r="A101" s="26">
        <v>99</v>
      </c>
      <c r="B101" s="7">
        <v>15</v>
      </c>
      <c r="C101" s="7">
        <v>386</v>
      </c>
      <c r="D101" s="8" t="s">
        <v>635</v>
      </c>
      <c r="E101" s="8" t="s">
        <v>635</v>
      </c>
      <c r="F101" s="8">
        <v>1722</v>
      </c>
      <c r="G101" s="8" t="s">
        <v>25</v>
      </c>
      <c r="H101" s="346" t="s">
        <v>73</v>
      </c>
      <c r="I101" s="8">
        <v>745</v>
      </c>
      <c r="J101" s="251">
        <v>17</v>
      </c>
      <c r="K101" s="251">
        <v>60</v>
      </c>
      <c r="L101" s="251">
        <v>93</v>
      </c>
      <c r="M101" s="251">
        <v>4</v>
      </c>
      <c r="N101" s="251">
        <v>61</v>
      </c>
      <c r="O101" s="251">
        <v>5</v>
      </c>
      <c r="P101" s="251">
        <v>22</v>
      </c>
      <c r="Q101" s="251">
        <v>10</v>
      </c>
      <c r="R101" s="251">
        <v>14</v>
      </c>
      <c r="S101" s="251">
        <v>87</v>
      </c>
      <c r="T101" s="251">
        <v>14</v>
      </c>
      <c r="U101" s="251">
        <v>2</v>
      </c>
      <c r="V101" s="251">
        <v>4</v>
      </c>
      <c r="W101" s="251">
        <v>0</v>
      </c>
      <c r="X101" s="251">
        <v>16</v>
      </c>
      <c r="Y101" s="251">
        <f t="shared" si="3"/>
        <v>409</v>
      </c>
    </row>
    <row r="102" spans="1:25" s="29" customFormat="1" ht="15.75" customHeight="1" x14ac:dyDescent="0.3">
      <c r="A102" s="26">
        <v>100</v>
      </c>
      <c r="B102" s="7">
        <v>15</v>
      </c>
      <c r="C102" s="7">
        <v>386</v>
      </c>
      <c r="D102" s="8" t="s">
        <v>635</v>
      </c>
      <c r="E102" s="8" t="s">
        <v>635</v>
      </c>
      <c r="F102" s="8">
        <v>1722</v>
      </c>
      <c r="G102" s="8" t="s">
        <v>26</v>
      </c>
      <c r="H102" s="346" t="s">
        <v>73</v>
      </c>
      <c r="I102" s="8">
        <v>745</v>
      </c>
      <c r="J102" s="251">
        <v>18</v>
      </c>
      <c r="K102" s="251">
        <v>57</v>
      </c>
      <c r="L102" s="251">
        <v>18</v>
      </c>
      <c r="M102" s="251">
        <v>5</v>
      </c>
      <c r="N102" s="251">
        <v>55</v>
      </c>
      <c r="O102" s="251">
        <v>3</v>
      </c>
      <c r="P102" s="251">
        <v>17</v>
      </c>
      <c r="Q102" s="251">
        <v>3</v>
      </c>
      <c r="R102" s="251">
        <v>12</v>
      </c>
      <c r="S102" s="251">
        <v>86</v>
      </c>
      <c r="T102" s="251">
        <v>17</v>
      </c>
      <c r="U102" s="251">
        <v>3</v>
      </c>
      <c r="V102" s="251">
        <v>1</v>
      </c>
      <c r="W102" s="251">
        <v>0</v>
      </c>
      <c r="X102" s="251">
        <v>13</v>
      </c>
      <c r="Y102" s="251">
        <f t="shared" si="3"/>
        <v>308</v>
      </c>
    </row>
    <row r="103" spans="1:25" s="29" customFormat="1" ht="15.75" customHeight="1" x14ac:dyDescent="0.3">
      <c r="A103" s="26">
        <v>101</v>
      </c>
      <c r="B103" s="7">
        <v>15</v>
      </c>
      <c r="C103" s="7">
        <v>386</v>
      </c>
      <c r="D103" s="8" t="s">
        <v>635</v>
      </c>
      <c r="E103" s="8" t="s">
        <v>635</v>
      </c>
      <c r="F103" s="8">
        <v>1722</v>
      </c>
      <c r="G103" s="8" t="s">
        <v>28</v>
      </c>
      <c r="H103" s="346" t="s">
        <v>73</v>
      </c>
      <c r="I103" s="8">
        <v>745</v>
      </c>
      <c r="J103" s="251">
        <v>27</v>
      </c>
      <c r="K103" s="251">
        <v>61</v>
      </c>
      <c r="L103" s="251">
        <v>102</v>
      </c>
      <c r="M103" s="251">
        <v>7</v>
      </c>
      <c r="N103" s="251">
        <v>35</v>
      </c>
      <c r="O103" s="251">
        <v>0</v>
      </c>
      <c r="P103" s="251">
        <v>14</v>
      </c>
      <c r="Q103" s="251">
        <v>8</v>
      </c>
      <c r="R103" s="251">
        <v>12</v>
      </c>
      <c r="S103" s="251">
        <v>91</v>
      </c>
      <c r="T103" s="251">
        <v>15</v>
      </c>
      <c r="U103" s="251">
        <v>0</v>
      </c>
      <c r="V103" s="251">
        <v>0</v>
      </c>
      <c r="W103" s="251">
        <v>2</v>
      </c>
      <c r="X103" s="251">
        <v>16</v>
      </c>
      <c r="Y103" s="251">
        <f t="shared" si="3"/>
        <v>390</v>
      </c>
    </row>
    <row r="104" spans="1:25" s="29" customFormat="1" ht="15.75" customHeight="1" x14ac:dyDescent="0.3">
      <c r="A104" s="26">
        <v>102</v>
      </c>
      <c r="B104" s="7">
        <v>15</v>
      </c>
      <c r="C104" s="7">
        <v>386</v>
      </c>
      <c r="D104" s="8" t="s">
        <v>635</v>
      </c>
      <c r="E104" s="8" t="s">
        <v>635</v>
      </c>
      <c r="F104" s="8">
        <v>1722</v>
      </c>
      <c r="G104" s="8" t="s">
        <v>32</v>
      </c>
      <c r="H104" s="346" t="s">
        <v>73</v>
      </c>
      <c r="I104" s="8">
        <v>745</v>
      </c>
      <c r="J104" s="251">
        <v>9</v>
      </c>
      <c r="K104" s="251">
        <v>56</v>
      </c>
      <c r="L104" s="251">
        <v>111</v>
      </c>
      <c r="M104" s="251">
        <v>0</v>
      </c>
      <c r="N104" s="251">
        <v>53</v>
      </c>
      <c r="O104" s="251">
        <v>3</v>
      </c>
      <c r="P104" s="251">
        <v>17</v>
      </c>
      <c r="Q104" s="251">
        <v>6</v>
      </c>
      <c r="R104" s="251">
        <v>5</v>
      </c>
      <c r="S104" s="251">
        <v>80</v>
      </c>
      <c r="T104" s="251">
        <v>17</v>
      </c>
      <c r="U104" s="251">
        <v>5</v>
      </c>
      <c r="V104" s="251">
        <v>3</v>
      </c>
      <c r="W104" s="251">
        <v>0</v>
      </c>
      <c r="X104" s="251">
        <v>14</v>
      </c>
      <c r="Y104" s="251">
        <f t="shared" si="3"/>
        <v>379</v>
      </c>
    </row>
    <row r="105" spans="1:25" s="29" customFormat="1" ht="15.75" customHeight="1" x14ac:dyDescent="0.3">
      <c r="A105" s="26">
        <v>103</v>
      </c>
      <c r="B105" s="7">
        <v>15</v>
      </c>
      <c r="C105" s="7">
        <v>386</v>
      </c>
      <c r="D105" s="8" t="s">
        <v>635</v>
      </c>
      <c r="E105" s="8" t="s">
        <v>635</v>
      </c>
      <c r="F105" s="8">
        <v>1722</v>
      </c>
      <c r="G105" s="8" t="s">
        <v>34</v>
      </c>
      <c r="H105" s="346" t="s">
        <v>73</v>
      </c>
      <c r="I105" s="8">
        <v>745</v>
      </c>
      <c r="J105" s="251">
        <v>18</v>
      </c>
      <c r="K105" s="251">
        <v>63</v>
      </c>
      <c r="L105" s="251">
        <v>102</v>
      </c>
      <c r="M105" s="251">
        <v>4</v>
      </c>
      <c r="N105" s="251">
        <v>76</v>
      </c>
      <c r="O105" s="251">
        <v>1</v>
      </c>
      <c r="P105" s="251">
        <v>13</v>
      </c>
      <c r="Q105" s="251">
        <v>8</v>
      </c>
      <c r="R105" s="251">
        <v>10</v>
      </c>
      <c r="S105" s="251">
        <v>73</v>
      </c>
      <c r="T105" s="251">
        <v>21</v>
      </c>
      <c r="U105" s="251">
        <v>2</v>
      </c>
      <c r="V105" s="251">
        <v>0</v>
      </c>
      <c r="W105" s="251">
        <v>0</v>
      </c>
      <c r="X105" s="251">
        <v>10</v>
      </c>
      <c r="Y105" s="251">
        <f t="shared" si="3"/>
        <v>401</v>
      </c>
    </row>
    <row r="106" spans="1:25" s="29" customFormat="1" ht="15.75" customHeight="1" x14ac:dyDescent="0.3">
      <c r="A106" s="26">
        <v>104</v>
      </c>
      <c r="B106" s="7">
        <v>15</v>
      </c>
      <c r="C106" s="7">
        <v>386</v>
      </c>
      <c r="D106" s="8" t="s">
        <v>635</v>
      </c>
      <c r="E106" s="8" t="s">
        <v>635</v>
      </c>
      <c r="F106" s="8">
        <v>1722</v>
      </c>
      <c r="G106" s="8" t="s">
        <v>35</v>
      </c>
      <c r="H106" s="346" t="s">
        <v>73</v>
      </c>
      <c r="I106" s="8">
        <v>745</v>
      </c>
      <c r="J106" s="251">
        <v>21</v>
      </c>
      <c r="K106" s="251">
        <v>59</v>
      </c>
      <c r="L106" s="251">
        <v>81</v>
      </c>
      <c r="M106" s="251">
        <v>4</v>
      </c>
      <c r="N106" s="251">
        <v>67</v>
      </c>
      <c r="O106" s="251">
        <v>2</v>
      </c>
      <c r="P106" s="251">
        <v>16</v>
      </c>
      <c r="Q106" s="251">
        <v>10</v>
      </c>
      <c r="R106" s="251">
        <v>8</v>
      </c>
      <c r="S106" s="251">
        <v>116</v>
      </c>
      <c r="T106" s="251">
        <v>9</v>
      </c>
      <c r="U106" s="251">
        <v>4</v>
      </c>
      <c r="V106" s="251">
        <v>3</v>
      </c>
      <c r="W106" s="251">
        <v>2</v>
      </c>
      <c r="X106" s="251">
        <v>16</v>
      </c>
      <c r="Y106" s="251">
        <f t="shared" si="3"/>
        <v>418</v>
      </c>
    </row>
    <row r="107" spans="1:25" s="29" customFormat="1" ht="15.75" customHeight="1" x14ac:dyDescent="0.3">
      <c r="A107" s="26">
        <v>106</v>
      </c>
      <c r="B107" s="7">
        <v>15</v>
      </c>
      <c r="C107" s="7">
        <v>386</v>
      </c>
      <c r="D107" s="8" t="s">
        <v>635</v>
      </c>
      <c r="E107" s="8" t="s">
        <v>635</v>
      </c>
      <c r="F107" s="8">
        <v>1723</v>
      </c>
      <c r="G107" s="8" t="s">
        <v>19</v>
      </c>
      <c r="H107" s="346" t="s">
        <v>73</v>
      </c>
      <c r="I107" s="8">
        <v>747</v>
      </c>
      <c r="J107" s="251">
        <v>30</v>
      </c>
      <c r="K107" s="251">
        <v>66</v>
      </c>
      <c r="L107" s="251">
        <v>83</v>
      </c>
      <c r="M107" s="251">
        <v>4</v>
      </c>
      <c r="N107" s="251">
        <v>44</v>
      </c>
      <c r="O107" s="251">
        <v>4</v>
      </c>
      <c r="P107" s="251">
        <v>9</v>
      </c>
      <c r="Q107" s="251">
        <v>8</v>
      </c>
      <c r="R107" s="251">
        <v>21</v>
      </c>
      <c r="S107" s="251">
        <v>103</v>
      </c>
      <c r="T107" s="251">
        <v>19</v>
      </c>
      <c r="U107" s="251">
        <v>4</v>
      </c>
      <c r="V107" s="251">
        <v>4</v>
      </c>
      <c r="W107" s="251">
        <v>0</v>
      </c>
      <c r="X107" s="251">
        <v>25</v>
      </c>
      <c r="Y107" s="251">
        <f t="shared" si="3"/>
        <v>424</v>
      </c>
    </row>
    <row r="108" spans="1:25" s="29" customFormat="1" ht="15.75" customHeight="1" x14ac:dyDescent="0.3">
      <c r="A108" s="26">
        <v>107</v>
      </c>
      <c r="B108" s="7">
        <v>15</v>
      </c>
      <c r="C108" s="7">
        <v>386</v>
      </c>
      <c r="D108" s="8" t="s">
        <v>635</v>
      </c>
      <c r="E108" s="8" t="s">
        <v>635</v>
      </c>
      <c r="F108" s="8">
        <v>1723</v>
      </c>
      <c r="G108" s="8" t="s">
        <v>20</v>
      </c>
      <c r="H108" s="346" t="s">
        <v>73</v>
      </c>
      <c r="I108" s="8">
        <v>747</v>
      </c>
      <c r="J108" s="251">
        <v>27</v>
      </c>
      <c r="K108" s="251">
        <v>80</v>
      </c>
      <c r="L108" s="251">
        <v>93</v>
      </c>
      <c r="M108" s="251">
        <v>6</v>
      </c>
      <c r="N108" s="251">
        <v>42</v>
      </c>
      <c r="O108" s="251">
        <v>5</v>
      </c>
      <c r="P108" s="251">
        <v>13</v>
      </c>
      <c r="Q108" s="251">
        <v>7</v>
      </c>
      <c r="R108" s="251">
        <v>17</v>
      </c>
      <c r="S108" s="251">
        <v>100</v>
      </c>
      <c r="T108" s="251">
        <v>8</v>
      </c>
      <c r="U108" s="251">
        <v>4</v>
      </c>
      <c r="V108" s="251">
        <v>2</v>
      </c>
      <c r="W108" s="251">
        <v>0</v>
      </c>
      <c r="X108" s="251">
        <v>17</v>
      </c>
      <c r="Y108" s="251">
        <f t="shared" si="3"/>
        <v>421</v>
      </c>
    </row>
    <row r="109" spans="1:25" s="29" customFormat="1" ht="15.75" customHeight="1" x14ac:dyDescent="0.3">
      <c r="A109" s="26">
        <v>108</v>
      </c>
      <c r="B109" s="7">
        <v>15</v>
      </c>
      <c r="C109" s="7">
        <v>386</v>
      </c>
      <c r="D109" s="8" t="s">
        <v>635</v>
      </c>
      <c r="E109" s="8" t="s">
        <v>635</v>
      </c>
      <c r="F109" s="8">
        <v>1723</v>
      </c>
      <c r="G109" s="8" t="s">
        <v>22</v>
      </c>
      <c r="H109" s="346" t="s">
        <v>73</v>
      </c>
      <c r="I109" s="8">
        <v>746</v>
      </c>
      <c r="J109" s="251">
        <v>19</v>
      </c>
      <c r="K109" s="251">
        <v>62</v>
      </c>
      <c r="L109" s="251">
        <v>79</v>
      </c>
      <c r="M109" s="251">
        <v>3</v>
      </c>
      <c r="N109" s="251">
        <v>56</v>
      </c>
      <c r="O109" s="251">
        <v>2</v>
      </c>
      <c r="P109" s="251">
        <v>21</v>
      </c>
      <c r="Q109" s="251">
        <v>6</v>
      </c>
      <c r="R109" s="251">
        <v>27</v>
      </c>
      <c r="S109" s="251">
        <v>109</v>
      </c>
      <c r="T109" s="251">
        <v>10</v>
      </c>
      <c r="U109" s="251">
        <v>4</v>
      </c>
      <c r="V109" s="251">
        <v>1</v>
      </c>
      <c r="W109" s="251">
        <v>0</v>
      </c>
      <c r="X109" s="251">
        <v>16</v>
      </c>
      <c r="Y109" s="251">
        <f t="shared" si="3"/>
        <v>415</v>
      </c>
    </row>
    <row r="110" spans="1:25" s="29" customFormat="1" ht="15.75" customHeight="1" x14ac:dyDescent="0.3">
      <c r="A110" s="26">
        <v>109</v>
      </c>
      <c r="B110" s="7">
        <v>15</v>
      </c>
      <c r="C110" s="7">
        <v>386</v>
      </c>
      <c r="D110" s="8" t="s">
        <v>635</v>
      </c>
      <c r="E110" s="8" t="s">
        <v>635</v>
      </c>
      <c r="F110" s="8">
        <v>1723</v>
      </c>
      <c r="G110" s="8" t="s">
        <v>24</v>
      </c>
      <c r="H110" s="346" t="s">
        <v>73</v>
      </c>
      <c r="I110" s="8">
        <v>746</v>
      </c>
      <c r="J110" s="251">
        <v>24</v>
      </c>
      <c r="K110" s="251">
        <v>64</v>
      </c>
      <c r="L110" s="251">
        <v>92</v>
      </c>
      <c r="M110" s="251">
        <v>6</v>
      </c>
      <c r="N110" s="251">
        <v>37</v>
      </c>
      <c r="O110" s="251">
        <v>3</v>
      </c>
      <c r="P110" s="251">
        <v>11</v>
      </c>
      <c r="Q110" s="251">
        <v>1</v>
      </c>
      <c r="R110" s="251">
        <v>19</v>
      </c>
      <c r="S110" s="251">
        <v>87</v>
      </c>
      <c r="T110" s="251">
        <v>15</v>
      </c>
      <c r="U110" s="251">
        <v>5</v>
      </c>
      <c r="V110" s="251">
        <v>2</v>
      </c>
      <c r="W110" s="251">
        <v>0</v>
      </c>
      <c r="X110" s="251">
        <v>23</v>
      </c>
      <c r="Y110" s="251">
        <f t="shared" si="3"/>
        <v>389</v>
      </c>
    </row>
    <row r="111" spans="1:25" s="29" customFormat="1" ht="15.75" customHeight="1" x14ac:dyDescent="0.3">
      <c r="A111" s="26">
        <v>110</v>
      </c>
      <c r="B111" s="7">
        <v>15</v>
      </c>
      <c r="C111" s="7">
        <v>386</v>
      </c>
      <c r="D111" s="8" t="s">
        <v>635</v>
      </c>
      <c r="E111" s="8" t="s">
        <v>635</v>
      </c>
      <c r="F111" s="8">
        <v>1724</v>
      </c>
      <c r="G111" s="8" t="s">
        <v>19</v>
      </c>
      <c r="H111" s="346" t="s">
        <v>73</v>
      </c>
      <c r="I111" s="8">
        <v>707</v>
      </c>
      <c r="J111" s="251">
        <v>34</v>
      </c>
      <c r="K111" s="251">
        <v>60</v>
      </c>
      <c r="L111" s="251">
        <v>95</v>
      </c>
      <c r="M111" s="251">
        <v>4</v>
      </c>
      <c r="N111" s="251">
        <v>55</v>
      </c>
      <c r="O111" s="251">
        <v>3</v>
      </c>
      <c r="P111" s="251">
        <v>15</v>
      </c>
      <c r="Q111" s="251">
        <v>9</v>
      </c>
      <c r="R111" s="251">
        <v>20</v>
      </c>
      <c r="S111" s="251">
        <v>110</v>
      </c>
      <c r="T111" s="251">
        <v>19</v>
      </c>
      <c r="U111" s="251">
        <v>5</v>
      </c>
      <c r="V111" s="251">
        <v>0</v>
      </c>
      <c r="W111" s="251">
        <v>1</v>
      </c>
      <c r="X111" s="251">
        <v>13</v>
      </c>
      <c r="Y111" s="251">
        <f t="shared" si="3"/>
        <v>443</v>
      </c>
    </row>
    <row r="112" spans="1:25" s="29" customFormat="1" ht="15.75" customHeight="1" x14ac:dyDescent="0.3">
      <c r="A112" s="26">
        <v>111</v>
      </c>
      <c r="B112" s="7">
        <v>15</v>
      </c>
      <c r="C112" s="7">
        <v>386</v>
      </c>
      <c r="D112" s="8" t="s">
        <v>635</v>
      </c>
      <c r="E112" s="8" t="s">
        <v>635</v>
      </c>
      <c r="F112" s="8">
        <v>1724</v>
      </c>
      <c r="G112" s="8" t="s">
        <v>20</v>
      </c>
      <c r="H112" s="346" t="s">
        <v>73</v>
      </c>
      <c r="I112" s="8">
        <v>706</v>
      </c>
      <c r="J112" s="251">
        <v>24</v>
      </c>
      <c r="K112" s="251">
        <v>70</v>
      </c>
      <c r="L112" s="251">
        <v>81</v>
      </c>
      <c r="M112" s="251">
        <v>12</v>
      </c>
      <c r="N112" s="251">
        <v>42</v>
      </c>
      <c r="O112" s="251">
        <v>2</v>
      </c>
      <c r="P112" s="251">
        <v>5</v>
      </c>
      <c r="Q112" s="251">
        <v>3</v>
      </c>
      <c r="R112" s="251">
        <v>13</v>
      </c>
      <c r="S112" s="251">
        <v>95</v>
      </c>
      <c r="T112" s="251">
        <v>21</v>
      </c>
      <c r="U112" s="251">
        <v>13</v>
      </c>
      <c r="V112" s="251">
        <v>0</v>
      </c>
      <c r="W112" s="251">
        <v>0</v>
      </c>
      <c r="X112" s="251">
        <v>16</v>
      </c>
      <c r="Y112" s="251">
        <f t="shared" si="3"/>
        <v>397</v>
      </c>
    </row>
    <row r="113" spans="1:25" s="29" customFormat="1" ht="15.75" customHeight="1" x14ac:dyDescent="0.3">
      <c r="A113" s="26">
        <v>112</v>
      </c>
      <c r="B113" s="7">
        <v>15</v>
      </c>
      <c r="C113" s="7">
        <v>386</v>
      </c>
      <c r="D113" s="8" t="s">
        <v>635</v>
      </c>
      <c r="E113" s="8" t="s">
        <v>635</v>
      </c>
      <c r="F113" s="8">
        <v>1724</v>
      </c>
      <c r="G113" s="8" t="s">
        <v>22</v>
      </c>
      <c r="H113" s="346" t="s">
        <v>73</v>
      </c>
      <c r="I113" s="8">
        <v>706</v>
      </c>
      <c r="J113" s="251">
        <v>23</v>
      </c>
      <c r="K113" s="251">
        <v>53</v>
      </c>
      <c r="L113" s="251">
        <v>76</v>
      </c>
      <c r="M113" s="251">
        <v>5</v>
      </c>
      <c r="N113" s="251">
        <v>73</v>
      </c>
      <c r="O113" s="251">
        <v>4</v>
      </c>
      <c r="P113" s="251">
        <v>9</v>
      </c>
      <c r="Q113" s="251">
        <v>15</v>
      </c>
      <c r="R113" s="251">
        <v>14</v>
      </c>
      <c r="S113" s="251">
        <v>97</v>
      </c>
      <c r="T113" s="251">
        <v>10</v>
      </c>
      <c r="U113" s="251">
        <v>5</v>
      </c>
      <c r="V113" s="251">
        <v>5</v>
      </c>
      <c r="W113" s="251">
        <v>0</v>
      </c>
      <c r="X113" s="251">
        <v>20</v>
      </c>
      <c r="Y113" s="251">
        <f t="shared" si="3"/>
        <v>409</v>
      </c>
    </row>
    <row r="114" spans="1:25" s="29" customFormat="1" ht="15.75" customHeight="1" x14ac:dyDescent="0.3">
      <c r="A114" s="26">
        <v>113</v>
      </c>
      <c r="B114" s="7">
        <v>15</v>
      </c>
      <c r="C114" s="7">
        <v>386</v>
      </c>
      <c r="D114" s="8" t="s">
        <v>635</v>
      </c>
      <c r="E114" s="8" t="s">
        <v>635</v>
      </c>
      <c r="F114" s="8">
        <v>1725</v>
      </c>
      <c r="G114" s="8" t="s">
        <v>19</v>
      </c>
      <c r="H114" s="346" t="s">
        <v>73</v>
      </c>
      <c r="I114" s="8">
        <v>748</v>
      </c>
      <c r="J114" s="251">
        <v>28</v>
      </c>
      <c r="K114" s="251">
        <v>91</v>
      </c>
      <c r="L114" s="251">
        <v>70</v>
      </c>
      <c r="M114" s="251">
        <v>10</v>
      </c>
      <c r="N114" s="251">
        <v>33</v>
      </c>
      <c r="O114" s="251">
        <v>8</v>
      </c>
      <c r="P114" s="251">
        <v>13</v>
      </c>
      <c r="Q114" s="251">
        <v>6</v>
      </c>
      <c r="R114" s="251">
        <v>20</v>
      </c>
      <c r="S114" s="251">
        <v>122</v>
      </c>
      <c r="T114" s="251">
        <v>19</v>
      </c>
      <c r="U114" s="251">
        <v>2</v>
      </c>
      <c r="V114" s="251">
        <v>2</v>
      </c>
      <c r="W114" s="251">
        <v>0</v>
      </c>
      <c r="X114" s="251">
        <v>11</v>
      </c>
      <c r="Y114" s="251">
        <f t="shared" si="3"/>
        <v>435</v>
      </c>
    </row>
    <row r="115" spans="1:25" s="29" customFormat="1" ht="15.75" customHeight="1" x14ac:dyDescent="0.3">
      <c r="A115" s="26">
        <v>114</v>
      </c>
      <c r="B115" s="7">
        <v>15</v>
      </c>
      <c r="C115" s="7">
        <v>386</v>
      </c>
      <c r="D115" s="8" t="s">
        <v>635</v>
      </c>
      <c r="E115" s="8" t="s">
        <v>635</v>
      </c>
      <c r="F115" s="8">
        <v>1725</v>
      </c>
      <c r="G115" s="8" t="s">
        <v>20</v>
      </c>
      <c r="H115" s="346" t="s">
        <v>73</v>
      </c>
      <c r="I115" s="8">
        <v>747</v>
      </c>
      <c r="J115" s="251">
        <v>22</v>
      </c>
      <c r="K115" s="251">
        <v>73</v>
      </c>
      <c r="L115" s="251">
        <v>88</v>
      </c>
      <c r="M115" s="251">
        <v>6</v>
      </c>
      <c r="N115" s="251">
        <v>40</v>
      </c>
      <c r="O115" s="251">
        <v>2</v>
      </c>
      <c r="P115" s="251">
        <v>16</v>
      </c>
      <c r="Q115" s="251">
        <v>10</v>
      </c>
      <c r="R115" s="251">
        <v>14</v>
      </c>
      <c r="S115" s="251">
        <v>122</v>
      </c>
      <c r="T115" s="251">
        <v>25</v>
      </c>
      <c r="U115" s="251">
        <v>0</v>
      </c>
      <c r="V115" s="251">
        <v>0</v>
      </c>
      <c r="W115" s="251">
        <v>0</v>
      </c>
      <c r="X115" s="251">
        <v>22</v>
      </c>
      <c r="Y115" s="251">
        <f t="shared" si="3"/>
        <v>440</v>
      </c>
    </row>
    <row r="116" spans="1:25" s="29" customFormat="1" ht="15.75" customHeight="1" x14ac:dyDescent="0.3">
      <c r="A116" s="26">
        <v>115</v>
      </c>
      <c r="B116" s="7">
        <v>15</v>
      </c>
      <c r="C116" s="7">
        <v>386</v>
      </c>
      <c r="D116" s="8" t="s">
        <v>635</v>
      </c>
      <c r="E116" s="8" t="s">
        <v>635</v>
      </c>
      <c r="F116" s="8">
        <v>1725</v>
      </c>
      <c r="G116" s="8" t="s">
        <v>22</v>
      </c>
      <c r="H116" s="346" t="s">
        <v>73</v>
      </c>
      <c r="I116" s="8">
        <v>747</v>
      </c>
      <c r="J116" s="251">
        <v>22</v>
      </c>
      <c r="K116" s="251">
        <v>73</v>
      </c>
      <c r="L116" s="251">
        <v>38</v>
      </c>
      <c r="M116" s="251">
        <v>6</v>
      </c>
      <c r="N116" s="251">
        <v>40</v>
      </c>
      <c r="O116" s="251">
        <v>2</v>
      </c>
      <c r="P116" s="251">
        <v>16</v>
      </c>
      <c r="Q116" s="251">
        <v>10</v>
      </c>
      <c r="R116" s="251">
        <v>10</v>
      </c>
      <c r="S116" s="251">
        <v>122</v>
      </c>
      <c r="T116" s="251">
        <v>25</v>
      </c>
      <c r="U116" s="251">
        <v>0</v>
      </c>
      <c r="V116" s="251">
        <v>0</v>
      </c>
      <c r="W116" s="251">
        <v>0</v>
      </c>
      <c r="X116" s="251">
        <v>22</v>
      </c>
      <c r="Y116" s="251">
        <f t="shared" si="3"/>
        <v>386</v>
      </c>
    </row>
    <row r="117" spans="1:25" s="29" customFormat="1" ht="15.75" customHeight="1" x14ac:dyDescent="0.3">
      <c r="A117" s="26">
        <v>116</v>
      </c>
      <c r="B117" s="7">
        <v>15</v>
      </c>
      <c r="C117" s="7">
        <v>386</v>
      </c>
      <c r="D117" s="8" t="s">
        <v>635</v>
      </c>
      <c r="E117" s="8" t="s">
        <v>635</v>
      </c>
      <c r="F117" s="8">
        <v>1725</v>
      </c>
      <c r="G117" s="8" t="s">
        <v>24</v>
      </c>
      <c r="H117" s="346" t="s">
        <v>73</v>
      </c>
      <c r="I117" s="8">
        <v>747</v>
      </c>
      <c r="J117" s="251">
        <v>34</v>
      </c>
      <c r="K117" s="251">
        <v>80</v>
      </c>
      <c r="L117" s="251">
        <v>82</v>
      </c>
      <c r="M117" s="251">
        <v>3</v>
      </c>
      <c r="N117" s="251">
        <v>48</v>
      </c>
      <c r="O117" s="251">
        <v>5</v>
      </c>
      <c r="P117" s="251">
        <v>16</v>
      </c>
      <c r="Q117" s="251">
        <v>3</v>
      </c>
      <c r="R117" s="251">
        <v>16</v>
      </c>
      <c r="S117" s="251">
        <v>110</v>
      </c>
      <c r="T117" s="251">
        <v>18</v>
      </c>
      <c r="U117" s="251">
        <v>3</v>
      </c>
      <c r="V117" s="251">
        <v>2</v>
      </c>
      <c r="W117" s="251">
        <v>0</v>
      </c>
      <c r="X117" s="251">
        <v>24</v>
      </c>
      <c r="Y117" s="251">
        <f t="shared" si="3"/>
        <v>444</v>
      </c>
    </row>
    <row r="118" spans="1:25" s="29" customFormat="1" ht="15.75" customHeight="1" x14ac:dyDescent="0.3">
      <c r="A118" s="26">
        <v>117</v>
      </c>
      <c r="B118" s="7">
        <v>15</v>
      </c>
      <c r="C118" s="7">
        <v>386</v>
      </c>
      <c r="D118" s="8" t="s">
        <v>635</v>
      </c>
      <c r="E118" s="8" t="s">
        <v>635</v>
      </c>
      <c r="F118" s="8">
        <v>1726</v>
      </c>
      <c r="G118" s="8" t="s">
        <v>19</v>
      </c>
      <c r="H118" s="346" t="s">
        <v>73</v>
      </c>
      <c r="I118" s="8">
        <v>717</v>
      </c>
      <c r="J118" s="251">
        <v>21</v>
      </c>
      <c r="K118" s="251">
        <v>61</v>
      </c>
      <c r="L118" s="251">
        <v>79</v>
      </c>
      <c r="M118" s="251">
        <v>6</v>
      </c>
      <c r="N118" s="251">
        <v>32</v>
      </c>
      <c r="O118" s="251">
        <v>4</v>
      </c>
      <c r="P118" s="251">
        <v>17</v>
      </c>
      <c r="Q118" s="251">
        <v>7</v>
      </c>
      <c r="R118" s="251">
        <v>11</v>
      </c>
      <c r="S118" s="251">
        <v>112</v>
      </c>
      <c r="T118" s="251">
        <v>21</v>
      </c>
      <c r="U118" s="251">
        <v>2</v>
      </c>
      <c r="V118" s="251">
        <v>3</v>
      </c>
      <c r="W118" s="251">
        <v>1</v>
      </c>
      <c r="X118" s="251">
        <v>16</v>
      </c>
      <c r="Y118" s="251">
        <f t="shared" si="3"/>
        <v>393</v>
      </c>
    </row>
    <row r="119" spans="1:25" s="29" customFormat="1" ht="15.75" customHeight="1" x14ac:dyDescent="0.3">
      <c r="A119" s="26">
        <v>118</v>
      </c>
      <c r="B119" s="7">
        <v>15</v>
      </c>
      <c r="C119" s="7">
        <v>386</v>
      </c>
      <c r="D119" s="8" t="s">
        <v>635</v>
      </c>
      <c r="E119" s="8" t="s">
        <v>635</v>
      </c>
      <c r="F119" s="8">
        <v>1726</v>
      </c>
      <c r="G119" s="8" t="s">
        <v>20</v>
      </c>
      <c r="H119" s="346" t="s">
        <v>73</v>
      </c>
      <c r="I119" s="8">
        <v>716</v>
      </c>
      <c r="J119" s="251">
        <v>34</v>
      </c>
      <c r="K119" s="251">
        <v>62</v>
      </c>
      <c r="L119" s="251">
        <v>81</v>
      </c>
      <c r="M119" s="251">
        <v>8</v>
      </c>
      <c r="N119" s="251">
        <v>46</v>
      </c>
      <c r="O119" s="251">
        <v>9</v>
      </c>
      <c r="P119" s="251">
        <v>15</v>
      </c>
      <c r="Q119" s="251">
        <v>5</v>
      </c>
      <c r="R119" s="251">
        <v>14</v>
      </c>
      <c r="S119" s="251">
        <v>86</v>
      </c>
      <c r="T119" s="251">
        <v>14</v>
      </c>
      <c r="U119" s="251">
        <v>5</v>
      </c>
      <c r="V119" s="251">
        <v>0</v>
      </c>
      <c r="W119" s="251">
        <v>0</v>
      </c>
      <c r="X119" s="251">
        <v>9</v>
      </c>
      <c r="Y119" s="251">
        <f t="shared" si="3"/>
        <v>388</v>
      </c>
    </row>
    <row r="120" spans="1:25" s="29" customFormat="1" ht="15.75" customHeight="1" x14ac:dyDescent="0.3">
      <c r="A120" s="26">
        <v>119</v>
      </c>
      <c r="B120" s="7">
        <v>15</v>
      </c>
      <c r="C120" s="7">
        <v>386</v>
      </c>
      <c r="D120" s="8" t="s">
        <v>635</v>
      </c>
      <c r="E120" s="8" t="s">
        <v>635</v>
      </c>
      <c r="F120" s="8">
        <v>1726</v>
      </c>
      <c r="G120" s="8" t="s">
        <v>22</v>
      </c>
      <c r="H120" s="346" t="s">
        <v>73</v>
      </c>
      <c r="I120" s="8">
        <v>716</v>
      </c>
      <c r="J120" s="251">
        <v>23</v>
      </c>
      <c r="K120" s="251">
        <v>46</v>
      </c>
      <c r="L120" s="251">
        <v>84</v>
      </c>
      <c r="M120" s="251">
        <v>8</v>
      </c>
      <c r="N120" s="251">
        <v>43</v>
      </c>
      <c r="O120" s="251">
        <v>5</v>
      </c>
      <c r="P120" s="251">
        <v>13</v>
      </c>
      <c r="Q120" s="251">
        <v>7</v>
      </c>
      <c r="R120" s="251">
        <v>9</v>
      </c>
      <c r="S120" s="251">
        <v>98</v>
      </c>
      <c r="T120" s="251">
        <v>13</v>
      </c>
      <c r="U120" s="251">
        <v>6</v>
      </c>
      <c r="V120" s="251">
        <v>1</v>
      </c>
      <c r="W120" s="251">
        <v>0</v>
      </c>
      <c r="X120" s="251">
        <v>13</v>
      </c>
      <c r="Y120" s="251">
        <f t="shared" si="3"/>
        <v>369</v>
      </c>
    </row>
    <row r="121" spans="1:25" s="29" customFormat="1" ht="15.75" customHeight="1" x14ac:dyDescent="0.3">
      <c r="A121" s="26">
        <v>120</v>
      </c>
      <c r="B121" s="7">
        <v>15</v>
      </c>
      <c r="C121" s="7">
        <v>386</v>
      </c>
      <c r="D121" s="8" t="s">
        <v>635</v>
      </c>
      <c r="E121" s="8" t="s">
        <v>635</v>
      </c>
      <c r="F121" s="8">
        <v>1726</v>
      </c>
      <c r="G121" s="8" t="s">
        <v>24</v>
      </c>
      <c r="H121" s="346" t="s">
        <v>73</v>
      </c>
      <c r="I121" s="8">
        <v>716</v>
      </c>
      <c r="J121" s="251">
        <v>21</v>
      </c>
      <c r="K121" s="251">
        <v>60</v>
      </c>
      <c r="L121" s="251">
        <v>76</v>
      </c>
      <c r="M121" s="251">
        <v>3</v>
      </c>
      <c r="N121" s="251">
        <v>35</v>
      </c>
      <c r="O121" s="251">
        <v>2</v>
      </c>
      <c r="P121" s="251">
        <v>16</v>
      </c>
      <c r="Q121" s="251">
        <v>10</v>
      </c>
      <c r="R121" s="251">
        <v>20</v>
      </c>
      <c r="S121" s="251">
        <v>84</v>
      </c>
      <c r="T121" s="251">
        <v>30</v>
      </c>
      <c r="U121" s="251">
        <v>2</v>
      </c>
      <c r="V121" s="251">
        <v>2</v>
      </c>
      <c r="W121" s="251">
        <v>1</v>
      </c>
      <c r="X121" s="251">
        <v>9</v>
      </c>
      <c r="Y121" s="251">
        <f t="shared" si="3"/>
        <v>371</v>
      </c>
    </row>
    <row r="122" spans="1:25" s="29" customFormat="1" ht="15.75" customHeight="1" x14ac:dyDescent="0.3">
      <c r="A122" s="26">
        <v>121</v>
      </c>
      <c r="B122" s="7">
        <v>15</v>
      </c>
      <c r="C122" s="7">
        <v>386</v>
      </c>
      <c r="D122" s="8" t="s">
        <v>635</v>
      </c>
      <c r="E122" s="8" t="s">
        <v>635</v>
      </c>
      <c r="F122" s="8">
        <v>1726</v>
      </c>
      <c r="G122" s="8" t="s">
        <v>25</v>
      </c>
      <c r="H122" s="346" t="s">
        <v>73</v>
      </c>
      <c r="I122" s="8">
        <v>716</v>
      </c>
      <c r="J122" s="251">
        <v>25</v>
      </c>
      <c r="K122" s="251">
        <v>62</v>
      </c>
      <c r="L122" s="251">
        <v>96</v>
      </c>
      <c r="M122" s="251">
        <v>2</v>
      </c>
      <c r="N122" s="251">
        <v>51</v>
      </c>
      <c r="O122" s="251">
        <v>4</v>
      </c>
      <c r="P122" s="251">
        <v>5</v>
      </c>
      <c r="Q122" s="251">
        <v>13</v>
      </c>
      <c r="R122" s="251">
        <v>9</v>
      </c>
      <c r="S122" s="251">
        <v>87</v>
      </c>
      <c r="T122" s="251">
        <v>21</v>
      </c>
      <c r="U122" s="251">
        <v>7</v>
      </c>
      <c r="V122" s="251">
        <v>0</v>
      </c>
      <c r="W122" s="251">
        <v>0</v>
      </c>
      <c r="X122" s="251">
        <v>14</v>
      </c>
      <c r="Y122" s="251">
        <f t="shared" si="3"/>
        <v>396</v>
      </c>
    </row>
    <row r="123" spans="1:25" s="29" customFormat="1" ht="15.75" customHeight="1" x14ac:dyDescent="0.3">
      <c r="A123" s="26">
        <v>122</v>
      </c>
      <c r="B123" s="7">
        <v>15</v>
      </c>
      <c r="C123" s="7">
        <v>386</v>
      </c>
      <c r="D123" s="8" t="s">
        <v>635</v>
      </c>
      <c r="E123" s="8" t="s">
        <v>635</v>
      </c>
      <c r="F123" s="8">
        <v>1726</v>
      </c>
      <c r="G123" s="8" t="s">
        <v>26</v>
      </c>
      <c r="H123" s="346" t="s">
        <v>73</v>
      </c>
      <c r="I123" s="8">
        <v>716</v>
      </c>
      <c r="J123" s="251">
        <v>25</v>
      </c>
      <c r="K123" s="251">
        <v>62</v>
      </c>
      <c r="L123" s="251">
        <v>83</v>
      </c>
      <c r="M123" s="251">
        <v>5</v>
      </c>
      <c r="N123" s="251">
        <v>52</v>
      </c>
      <c r="O123" s="251">
        <v>5</v>
      </c>
      <c r="P123" s="251">
        <v>18</v>
      </c>
      <c r="Q123" s="251">
        <v>6</v>
      </c>
      <c r="R123" s="251">
        <v>8</v>
      </c>
      <c r="S123" s="251">
        <v>106</v>
      </c>
      <c r="T123" s="251">
        <v>20</v>
      </c>
      <c r="U123" s="251">
        <v>6</v>
      </c>
      <c r="V123" s="251">
        <v>4</v>
      </c>
      <c r="W123" s="251">
        <v>0</v>
      </c>
      <c r="X123" s="251">
        <v>14</v>
      </c>
      <c r="Y123" s="251">
        <f t="shared" si="3"/>
        <v>414</v>
      </c>
    </row>
    <row r="124" spans="1:25" s="29" customFormat="1" ht="15.75" customHeight="1" x14ac:dyDescent="0.3">
      <c r="A124" s="26">
        <v>123</v>
      </c>
      <c r="B124" s="7">
        <v>15</v>
      </c>
      <c r="C124" s="7">
        <v>386</v>
      </c>
      <c r="D124" s="8" t="s">
        <v>635</v>
      </c>
      <c r="E124" s="8" t="s">
        <v>635</v>
      </c>
      <c r="F124" s="8">
        <v>1727</v>
      </c>
      <c r="G124" s="8" t="s">
        <v>19</v>
      </c>
      <c r="H124" s="346" t="s">
        <v>73</v>
      </c>
      <c r="I124" s="8">
        <v>690</v>
      </c>
      <c r="J124" s="251">
        <v>30</v>
      </c>
      <c r="K124" s="251">
        <v>102</v>
      </c>
      <c r="L124" s="251">
        <v>129</v>
      </c>
      <c r="M124" s="251">
        <v>5</v>
      </c>
      <c r="N124" s="251">
        <v>31</v>
      </c>
      <c r="O124" s="251">
        <v>1</v>
      </c>
      <c r="P124" s="251">
        <v>13</v>
      </c>
      <c r="Q124" s="251">
        <v>6</v>
      </c>
      <c r="R124" s="251">
        <v>14</v>
      </c>
      <c r="S124" s="251">
        <v>62</v>
      </c>
      <c r="T124" s="251">
        <v>7</v>
      </c>
      <c r="U124" s="251">
        <v>5</v>
      </c>
      <c r="V124" s="251">
        <v>3</v>
      </c>
      <c r="W124" s="251">
        <v>0</v>
      </c>
      <c r="X124" s="251">
        <v>16</v>
      </c>
      <c r="Y124" s="251">
        <f t="shared" si="3"/>
        <v>424</v>
      </c>
    </row>
    <row r="125" spans="1:25" s="29" customFormat="1" ht="15.75" customHeight="1" x14ac:dyDescent="0.3">
      <c r="A125" s="26">
        <v>124</v>
      </c>
      <c r="B125" s="7">
        <v>15</v>
      </c>
      <c r="C125" s="7">
        <v>386</v>
      </c>
      <c r="D125" s="8" t="s">
        <v>635</v>
      </c>
      <c r="E125" s="8" t="s">
        <v>635</v>
      </c>
      <c r="F125" s="8">
        <v>1727</v>
      </c>
      <c r="G125" s="8" t="s">
        <v>20</v>
      </c>
      <c r="H125" s="346" t="s">
        <v>73</v>
      </c>
      <c r="I125" s="8">
        <v>690</v>
      </c>
      <c r="J125" s="251">
        <v>23</v>
      </c>
      <c r="K125" s="251">
        <v>95</v>
      </c>
      <c r="L125" s="251">
        <v>133</v>
      </c>
      <c r="M125" s="251">
        <v>10</v>
      </c>
      <c r="N125" s="251">
        <v>27</v>
      </c>
      <c r="O125" s="251">
        <v>1</v>
      </c>
      <c r="P125" s="251">
        <v>17</v>
      </c>
      <c r="Q125" s="251">
        <v>14</v>
      </c>
      <c r="R125" s="251">
        <v>10</v>
      </c>
      <c r="S125" s="251">
        <v>56</v>
      </c>
      <c r="T125" s="251">
        <v>10</v>
      </c>
      <c r="U125" s="251">
        <v>5</v>
      </c>
      <c r="V125" s="251">
        <v>2</v>
      </c>
      <c r="W125" s="251">
        <v>0</v>
      </c>
      <c r="X125" s="251">
        <v>10</v>
      </c>
      <c r="Y125" s="251">
        <f t="shared" si="3"/>
        <v>413</v>
      </c>
    </row>
    <row r="126" spans="1:25" s="29" customFormat="1" ht="15.75" customHeight="1" x14ac:dyDescent="0.3">
      <c r="A126" s="26">
        <v>125</v>
      </c>
      <c r="B126" s="7">
        <v>15</v>
      </c>
      <c r="C126" s="7">
        <v>386</v>
      </c>
      <c r="D126" s="8" t="s">
        <v>635</v>
      </c>
      <c r="E126" s="8" t="s">
        <v>635</v>
      </c>
      <c r="F126" s="8">
        <v>1727</v>
      </c>
      <c r="G126" s="8" t="s">
        <v>22</v>
      </c>
      <c r="H126" s="346" t="s">
        <v>73</v>
      </c>
      <c r="I126" s="8">
        <v>690</v>
      </c>
      <c r="J126" s="251">
        <v>36</v>
      </c>
      <c r="K126" s="251">
        <v>91</v>
      </c>
      <c r="L126" s="251">
        <v>83</v>
      </c>
      <c r="M126" s="251">
        <v>5</v>
      </c>
      <c r="N126" s="251">
        <v>50</v>
      </c>
      <c r="O126" s="251">
        <v>6</v>
      </c>
      <c r="P126" s="251">
        <v>8</v>
      </c>
      <c r="Q126" s="251">
        <v>10</v>
      </c>
      <c r="R126" s="251">
        <v>59</v>
      </c>
      <c r="S126" s="251">
        <v>14</v>
      </c>
      <c r="T126" s="251">
        <v>4</v>
      </c>
      <c r="U126" s="251">
        <v>0</v>
      </c>
      <c r="V126" s="251">
        <v>0</v>
      </c>
      <c r="W126" s="251">
        <v>0</v>
      </c>
      <c r="X126" s="251">
        <v>15</v>
      </c>
      <c r="Y126" s="251">
        <f t="shared" si="3"/>
        <v>381</v>
      </c>
    </row>
    <row r="127" spans="1:25" s="29" customFormat="1" ht="15.75" customHeight="1" x14ac:dyDescent="0.3">
      <c r="A127" s="26">
        <v>126</v>
      </c>
      <c r="B127" s="7">
        <v>15</v>
      </c>
      <c r="C127" s="7">
        <v>386</v>
      </c>
      <c r="D127" s="8" t="s">
        <v>635</v>
      </c>
      <c r="E127" s="8" t="s">
        <v>635</v>
      </c>
      <c r="F127" s="8">
        <v>1727</v>
      </c>
      <c r="G127" s="8" t="s">
        <v>24</v>
      </c>
      <c r="H127" s="346" t="s">
        <v>73</v>
      </c>
      <c r="I127" s="8">
        <v>690</v>
      </c>
      <c r="J127" s="251">
        <v>31</v>
      </c>
      <c r="K127" s="251">
        <v>114</v>
      </c>
      <c r="L127" s="251">
        <v>133</v>
      </c>
      <c r="M127" s="251">
        <v>7</v>
      </c>
      <c r="N127" s="251">
        <v>22</v>
      </c>
      <c r="O127" s="251">
        <v>2</v>
      </c>
      <c r="P127" s="251">
        <v>14</v>
      </c>
      <c r="Q127" s="251">
        <v>8</v>
      </c>
      <c r="R127" s="251">
        <v>9</v>
      </c>
      <c r="S127" s="251">
        <v>49</v>
      </c>
      <c r="T127" s="251">
        <v>6</v>
      </c>
      <c r="U127" s="251">
        <v>0</v>
      </c>
      <c r="V127" s="251">
        <v>0</v>
      </c>
      <c r="W127" s="251">
        <v>0</v>
      </c>
      <c r="X127" s="251">
        <v>18</v>
      </c>
      <c r="Y127" s="251">
        <f t="shared" si="3"/>
        <v>413</v>
      </c>
    </row>
    <row r="128" spans="1:25" s="29" customFormat="1" ht="15.75" customHeight="1" x14ac:dyDescent="0.3">
      <c r="A128" s="26">
        <v>127</v>
      </c>
      <c r="B128" s="7">
        <v>15</v>
      </c>
      <c r="C128" s="7">
        <v>386</v>
      </c>
      <c r="D128" s="8" t="s">
        <v>635</v>
      </c>
      <c r="E128" s="8" t="s">
        <v>635</v>
      </c>
      <c r="F128" s="8">
        <v>1727</v>
      </c>
      <c r="G128" s="8" t="s">
        <v>25</v>
      </c>
      <c r="H128" s="346" t="s">
        <v>73</v>
      </c>
      <c r="I128" s="8">
        <v>690</v>
      </c>
      <c r="J128" s="251">
        <v>34</v>
      </c>
      <c r="K128" s="251">
        <v>110</v>
      </c>
      <c r="L128" s="251">
        <v>109</v>
      </c>
      <c r="M128" s="251">
        <v>5</v>
      </c>
      <c r="N128" s="251">
        <v>32</v>
      </c>
      <c r="O128" s="251">
        <v>2</v>
      </c>
      <c r="P128" s="251">
        <v>18</v>
      </c>
      <c r="Q128" s="251">
        <v>9</v>
      </c>
      <c r="R128" s="251">
        <v>12</v>
      </c>
      <c r="S128" s="251">
        <v>52</v>
      </c>
      <c r="T128" s="251">
        <v>7</v>
      </c>
      <c r="U128" s="251">
        <v>0</v>
      </c>
      <c r="V128" s="251">
        <v>0</v>
      </c>
      <c r="W128" s="251">
        <v>0</v>
      </c>
      <c r="X128" s="251">
        <v>14</v>
      </c>
      <c r="Y128" s="251">
        <f t="shared" si="3"/>
        <v>404</v>
      </c>
    </row>
    <row r="129" spans="1:25" s="29" customFormat="1" ht="15.75" customHeight="1" x14ac:dyDescent="0.3">
      <c r="A129" s="26">
        <v>128</v>
      </c>
      <c r="B129" s="7">
        <v>15</v>
      </c>
      <c r="C129" s="7">
        <v>386</v>
      </c>
      <c r="D129" s="8" t="s">
        <v>635</v>
      </c>
      <c r="E129" s="8" t="s">
        <v>635</v>
      </c>
      <c r="F129" s="8">
        <v>1728</v>
      </c>
      <c r="G129" s="8" t="s">
        <v>19</v>
      </c>
      <c r="H129" s="346" t="s">
        <v>73</v>
      </c>
      <c r="I129" s="8">
        <v>678</v>
      </c>
      <c r="J129" s="251">
        <v>21</v>
      </c>
      <c r="K129" s="251">
        <v>62</v>
      </c>
      <c r="L129" s="251">
        <v>52</v>
      </c>
      <c r="M129" s="251">
        <v>13</v>
      </c>
      <c r="N129" s="251">
        <v>45</v>
      </c>
      <c r="O129" s="251">
        <v>2</v>
      </c>
      <c r="P129" s="251">
        <v>12</v>
      </c>
      <c r="Q129" s="251">
        <v>10</v>
      </c>
      <c r="R129" s="251">
        <v>23</v>
      </c>
      <c r="S129" s="251">
        <v>78</v>
      </c>
      <c r="T129" s="251">
        <v>9</v>
      </c>
      <c r="U129" s="251">
        <v>5</v>
      </c>
      <c r="V129" s="251">
        <v>2</v>
      </c>
      <c r="W129" s="251">
        <v>0</v>
      </c>
      <c r="X129" s="251">
        <v>25</v>
      </c>
      <c r="Y129" s="251">
        <f t="shared" si="3"/>
        <v>359</v>
      </c>
    </row>
    <row r="130" spans="1:25" s="29" customFormat="1" ht="15.75" customHeight="1" x14ac:dyDescent="0.3">
      <c r="A130" s="26">
        <v>129</v>
      </c>
      <c r="B130" s="7">
        <v>15</v>
      </c>
      <c r="C130" s="7">
        <v>386</v>
      </c>
      <c r="D130" s="8" t="s">
        <v>635</v>
      </c>
      <c r="E130" s="8" t="s">
        <v>635</v>
      </c>
      <c r="F130" s="8">
        <v>1728</v>
      </c>
      <c r="G130" s="8" t="s">
        <v>20</v>
      </c>
      <c r="H130" s="346" t="s">
        <v>73</v>
      </c>
      <c r="I130" s="8">
        <v>678</v>
      </c>
      <c r="J130" s="251">
        <v>25</v>
      </c>
      <c r="K130" s="251">
        <v>79</v>
      </c>
      <c r="L130" s="251">
        <v>75</v>
      </c>
      <c r="M130" s="251">
        <v>3</v>
      </c>
      <c r="N130" s="251">
        <v>6</v>
      </c>
      <c r="O130" s="251">
        <v>4</v>
      </c>
      <c r="P130" s="251">
        <v>15</v>
      </c>
      <c r="Q130" s="251">
        <v>5</v>
      </c>
      <c r="R130" s="251">
        <v>18</v>
      </c>
      <c r="S130" s="251">
        <v>127</v>
      </c>
      <c r="T130" s="251">
        <v>4</v>
      </c>
      <c r="U130" s="251">
        <v>2</v>
      </c>
      <c r="V130" s="251">
        <v>6</v>
      </c>
      <c r="W130" s="251">
        <v>0</v>
      </c>
      <c r="X130" s="251">
        <v>23</v>
      </c>
      <c r="Y130" s="251">
        <f t="shared" ref="Y130:Y161" si="4">SUM(J130:X130)</f>
        <v>392</v>
      </c>
    </row>
    <row r="131" spans="1:25" s="29" customFormat="1" ht="15.75" customHeight="1" x14ac:dyDescent="0.3">
      <c r="A131" s="26">
        <v>130</v>
      </c>
      <c r="B131" s="7">
        <v>15</v>
      </c>
      <c r="C131" s="7">
        <v>386</v>
      </c>
      <c r="D131" s="8" t="s">
        <v>635</v>
      </c>
      <c r="E131" s="8" t="s">
        <v>635</v>
      </c>
      <c r="F131" s="8">
        <v>1728</v>
      </c>
      <c r="G131" s="8" t="s">
        <v>22</v>
      </c>
      <c r="H131" s="346" t="s">
        <v>73</v>
      </c>
      <c r="I131" s="8">
        <v>678</v>
      </c>
      <c r="J131" s="251">
        <v>18</v>
      </c>
      <c r="K131" s="251">
        <v>58</v>
      </c>
      <c r="L131" s="251">
        <v>54</v>
      </c>
      <c r="M131" s="251">
        <v>9</v>
      </c>
      <c r="N131" s="251">
        <v>56</v>
      </c>
      <c r="O131" s="251">
        <v>2</v>
      </c>
      <c r="P131" s="251">
        <v>10</v>
      </c>
      <c r="Q131" s="251">
        <v>8</v>
      </c>
      <c r="R131" s="251">
        <v>13</v>
      </c>
      <c r="S131" s="251">
        <v>66</v>
      </c>
      <c r="T131" s="251">
        <v>17</v>
      </c>
      <c r="U131" s="251">
        <v>3</v>
      </c>
      <c r="V131" s="251">
        <v>2</v>
      </c>
      <c r="W131" s="251">
        <v>0</v>
      </c>
      <c r="X131" s="251">
        <v>9</v>
      </c>
      <c r="Y131" s="251">
        <f t="shared" si="4"/>
        <v>325</v>
      </c>
    </row>
    <row r="132" spans="1:25" s="29" customFormat="1" ht="15.75" customHeight="1" x14ac:dyDescent="0.3">
      <c r="A132" s="26">
        <v>131</v>
      </c>
      <c r="B132" s="7">
        <v>15</v>
      </c>
      <c r="C132" s="7">
        <v>386</v>
      </c>
      <c r="D132" s="8" t="s">
        <v>635</v>
      </c>
      <c r="E132" s="8" t="s">
        <v>635</v>
      </c>
      <c r="F132" s="8">
        <v>1728</v>
      </c>
      <c r="G132" s="8" t="s">
        <v>24</v>
      </c>
      <c r="H132" s="346" t="s">
        <v>73</v>
      </c>
      <c r="I132" s="8">
        <v>677</v>
      </c>
      <c r="J132" s="251">
        <v>15</v>
      </c>
      <c r="K132" s="251">
        <v>54</v>
      </c>
      <c r="L132" s="251">
        <v>67</v>
      </c>
      <c r="M132" s="251">
        <v>7</v>
      </c>
      <c r="N132" s="251">
        <v>26</v>
      </c>
      <c r="O132" s="251">
        <v>4</v>
      </c>
      <c r="P132" s="251">
        <v>5</v>
      </c>
      <c r="Q132" s="251">
        <v>7</v>
      </c>
      <c r="R132" s="251">
        <v>27</v>
      </c>
      <c r="S132" s="251">
        <v>76</v>
      </c>
      <c r="T132" s="251">
        <v>17</v>
      </c>
      <c r="U132" s="251">
        <v>4</v>
      </c>
      <c r="V132" s="251">
        <v>0</v>
      </c>
      <c r="W132" s="251">
        <v>0</v>
      </c>
      <c r="X132" s="251">
        <v>16</v>
      </c>
      <c r="Y132" s="251">
        <f t="shared" si="4"/>
        <v>325</v>
      </c>
    </row>
    <row r="133" spans="1:25" s="29" customFormat="1" ht="15.75" customHeight="1" x14ac:dyDescent="0.3">
      <c r="A133" s="26">
        <v>132</v>
      </c>
      <c r="B133" s="7">
        <v>15</v>
      </c>
      <c r="C133" s="7">
        <v>386</v>
      </c>
      <c r="D133" s="8" t="s">
        <v>635</v>
      </c>
      <c r="E133" s="8" t="s">
        <v>635</v>
      </c>
      <c r="F133" s="8">
        <v>1728</v>
      </c>
      <c r="G133" s="8" t="s">
        <v>25</v>
      </c>
      <c r="H133" s="346" t="s">
        <v>73</v>
      </c>
      <c r="I133" s="8">
        <v>677</v>
      </c>
      <c r="J133" s="251">
        <v>17</v>
      </c>
      <c r="K133" s="251">
        <v>63</v>
      </c>
      <c r="L133" s="251">
        <v>66</v>
      </c>
      <c r="M133" s="251">
        <v>4</v>
      </c>
      <c r="N133" s="251">
        <v>52</v>
      </c>
      <c r="O133" s="251">
        <v>1</v>
      </c>
      <c r="P133" s="251">
        <v>9</v>
      </c>
      <c r="Q133" s="251">
        <v>7</v>
      </c>
      <c r="R133" s="251">
        <v>17</v>
      </c>
      <c r="S133" s="251">
        <v>81</v>
      </c>
      <c r="T133" s="251">
        <v>10</v>
      </c>
      <c r="U133" s="251">
        <v>1</v>
      </c>
      <c r="V133" s="251">
        <v>4</v>
      </c>
      <c r="W133" s="251">
        <v>0</v>
      </c>
      <c r="X133" s="251">
        <v>0</v>
      </c>
      <c r="Y133" s="251">
        <f t="shared" si="4"/>
        <v>332</v>
      </c>
    </row>
    <row r="134" spans="1:25" s="29" customFormat="1" ht="15.75" customHeight="1" x14ac:dyDescent="0.3">
      <c r="A134" s="26">
        <v>133</v>
      </c>
      <c r="B134" s="7">
        <v>15</v>
      </c>
      <c r="C134" s="7">
        <v>386</v>
      </c>
      <c r="D134" s="8" t="s">
        <v>635</v>
      </c>
      <c r="E134" s="8" t="s">
        <v>635</v>
      </c>
      <c r="F134" s="8">
        <v>1728</v>
      </c>
      <c r="G134" s="8" t="s">
        <v>26</v>
      </c>
      <c r="H134" s="346" t="s">
        <v>73</v>
      </c>
      <c r="I134" s="8">
        <v>677</v>
      </c>
      <c r="J134" s="251">
        <v>22</v>
      </c>
      <c r="K134" s="251">
        <v>7</v>
      </c>
      <c r="L134" s="251">
        <v>72</v>
      </c>
      <c r="M134" s="251">
        <v>5</v>
      </c>
      <c r="N134" s="251">
        <v>43</v>
      </c>
      <c r="O134" s="251">
        <v>3</v>
      </c>
      <c r="P134" s="251">
        <v>5</v>
      </c>
      <c r="Q134" s="251">
        <v>8</v>
      </c>
      <c r="R134" s="251">
        <v>17</v>
      </c>
      <c r="S134" s="251">
        <v>81</v>
      </c>
      <c r="T134" s="251">
        <v>19</v>
      </c>
      <c r="U134" s="251">
        <v>7</v>
      </c>
      <c r="V134" s="251">
        <v>2</v>
      </c>
      <c r="W134" s="251">
        <v>0</v>
      </c>
      <c r="X134" s="251">
        <v>6</v>
      </c>
      <c r="Y134" s="251">
        <f t="shared" si="4"/>
        <v>297</v>
      </c>
    </row>
    <row r="135" spans="1:25" s="29" customFormat="1" ht="15.75" customHeight="1" x14ac:dyDescent="0.3">
      <c r="A135" s="26">
        <v>134</v>
      </c>
      <c r="B135" s="7">
        <v>15</v>
      </c>
      <c r="C135" s="7">
        <v>386</v>
      </c>
      <c r="D135" s="8" t="s">
        <v>635</v>
      </c>
      <c r="E135" s="8" t="s">
        <v>635</v>
      </c>
      <c r="F135" s="8">
        <v>1728</v>
      </c>
      <c r="G135" s="8" t="s">
        <v>28</v>
      </c>
      <c r="H135" s="346" t="s">
        <v>73</v>
      </c>
      <c r="I135" s="8">
        <v>677</v>
      </c>
      <c r="J135" s="251">
        <v>18</v>
      </c>
      <c r="K135" s="251">
        <v>81</v>
      </c>
      <c r="L135" s="251">
        <v>84</v>
      </c>
      <c r="M135" s="251">
        <v>5</v>
      </c>
      <c r="N135" s="251">
        <v>40</v>
      </c>
      <c r="O135" s="251">
        <v>1</v>
      </c>
      <c r="P135" s="251">
        <v>8</v>
      </c>
      <c r="Q135" s="251">
        <v>3</v>
      </c>
      <c r="R135" s="251">
        <v>12</v>
      </c>
      <c r="S135" s="251">
        <v>82</v>
      </c>
      <c r="T135" s="251">
        <v>20</v>
      </c>
      <c r="U135" s="251">
        <v>5</v>
      </c>
      <c r="V135" s="251">
        <v>0</v>
      </c>
      <c r="W135" s="251">
        <v>0</v>
      </c>
      <c r="X135" s="251">
        <v>21</v>
      </c>
      <c r="Y135" s="251">
        <f t="shared" si="4"/>
        <v>380</v>
      </c>
    </row>
    <row r="136" spans="1:25" s="29" customFormat="1" ht="15.75" customHeight="1" x14ac:dyDescent="0.3">
      <c r="A136" s="26">
        <v>135</v>
      </c>
      <c r="B136" s="7">
        <v>15</v>
      </c>
      <c r="C136" s="7">
        <v>386</v>
      </c>
      <c r="D136" s="8" t="s">
        <v>635</v>
      </c>
      <c r="E136" s="8" t="s">
        <v>635</v>
      </c>
      <c r="F136" s="8">
        <v>1728</v>
      </c>
      <c r="G136" s="8" t="s">
        <v>32</v>
      </c>
      <c r="H136" s="346" t="s">
        <v>73</v>
      </c>
      <c r="I136" s="8">
        <v>677</v>
      </c>
      <c r="J136" s="251">
        <v>21</v>
      </c>
      <c r="K136" s="251">
        <v>60</v>
      </c>
      <c r="L136" s="251">
        <v>62</v>
      </c>
      <c r="M136" s="251">
        <v>3</v>
      </c>
      <c r="N136" s="251">
        <v>41</v>
      </c>
      <c r="O136" s="251">
        <v>2</v>
      </c>
      <c r="P136" s="251">
        <v>7</v>
      </c>
      <c r="Q136" s="251">
        <v>20</v>
      </c>
      <c r="R136" s="251">
        <v>11</v>
      </c>
      <c r="S136" s="251">
        <v>80</v>
      </c>
      <c r="T136" s="251">
        <v>2</v>
      </c>
      <c r="U136" s="251">
        <v>1</v>
      </c>
      <c r="V136" s="251">
        <v>1</v>
      </c>
      <c r="W136" s="251">
        <v>0</v>
      </c>
      <c r="X136" s="251">
        <v>10</v>
      </c>
      <c r="Y136" s="251">
        <f t="shared" si="4"/>
        <v>321</v>
      </c>
    </row>
    <row r="137" spans="1:25" s="29" customFormat="1" ht="15.75" customHeight="1" x14ac:dyDescent="0.3">
      <c r="A137" s="26">
        <v>136</v>
      </c>
      <c r="B137" s="7">
        <v>15</v>
      </c>
      <c r="C137" s="7">
        <v>386</v>
      </c>
      <c r="D137" s="8" t="s">
        <v>635</v>
      </c>
      <c r="E137" s="8" t="s">
        <v>635</v>
      </c>
      <c r="F137" s="8">
        <v>1729</v>
      </c>
      <c r="G137" s="8" t="s">
        <v>19</v>
      </c>
      <c r="H137" s="346" t="s">
        <v>73</v>
      </c>
      <c r="I137" s="8">
        <v>697</v>
      </c>
      <c r="J137" s="251">
        <v>21</v>
      </c>
      <c r="K137" s="251">
        <v>65</v>
      </c>
      <c r="L137" s="251">
        <v>83</v>
      </c>
      <c r="M137" s="251">
        <v>6</v>
      </c>
      <c r="N137" s="251">
        <v>40</v>
      </c>
      <c r="O137" s="251">
        <v>6</v>
      </c>
      <c r="P137" s="251">
        <v>7</v>
      </c>
      <c r="Q137" s="251">
        <v>4</v>
      </c>
      <c r="R137" s="251">
        <v>12</v>
      </c>
      <c r="S137" s="251">
        <v>71</v>
      </c>
      <c r="T137" s="251">
        <v>24</v>
      </c>
      <c r="U137" s="251">
        <v>1</v>
      </c>
      <c r="V137" s="251">
        <v>1</v>
      </c>
      <c r="W137" s="251">
        <v>0</v>
      </c>
      <c r="X137" s="251">
        <v>6</v>
      </c>
      <c r="Y137" s="251">
        <f t="shared" si="4"/>
        <v>347</v>
      </c>
    </row>
    <row r="138" spans="1:25" s="29" customFormat="1" ht="15.75" customHeight="1" x14ac:dyDescent="0.3">
      <c r="A138" s="26">
        <v>137</v>
      </c>
      <c r="B138" s="7">
        <v>15</v>
      </c>
      <c r="C138" s="7">
        <v>386</v>
      </c>
      <c r="D138" s="8" t="s">
        <v>635</v>
      </c>
      <c r="E138" s="8" t="s">
        <v>635</v>
      </c>
      <c r="F138" s="8">
        <v>1729</v>
      </c>
      <c r="G138" s="8" t="s">
        <v>20</v>
      </c>
      <c r="H138" s="346" t="s">
        <v>73</v>
      </c>
      <c r="I138" s="8">
        <v>697</v>
      </c>
      <c r="J138" s="251">
        <v>19</v>
      </c>
      <c r="K138" s="251">
        <v>89</v>
      </c>
      <c r="L138" s="251">
        <v>71</v>
      </c>
      <c r="M138" s="251">
        <v>3</v>
      </c>
      <c r="N138" s="251">
        <v>29</v>
      </c>
      <c r="O138" s="251">
        <v>1</v>
      </c>
      <c r="P138" s="251">
        <v>6</v>
      </c>
      <c r="Q138" s="251">
        <v>8</v>
      </c>
      <c r="R138" s="251">
        <v>20</v>
      </c>
      <c r="S138" s="251">
        <v>92</v>
      </c>
      <c r="T138" s="251">
        <v>5</v>
      </c>
      <c r="U138" s="251">
        <v>1</v>
      </c>
      <c r="V138" s="251">
        <v>4</v>
      </c>
      <c r="W138" s="251">
        <v>0</v>
      </c>
      <c r="X138" s="251">
        <v>11</v>
      </c>
      <c r="Y138" s="251">
        <f t="shared" si="4"/>
        <v>359</v>
      </c>
    </row>
    <row r="139" spans="1:25" s="29" customFormat="1" ht="15.75" customHeight="1" x14ac:dyDescent="0.3">
      <c r="A139" s="26">
        <v>138</v>
      </c>
      <c r="B139" s="7">
        <v>15</v>
      </c>
      <c r="C139" s="7">
        <v>386</v>
      </c>
      <c r="D139" s="8" t="s">
        <v>635</v>
      </c>
      <c r="E139" s="8" t="s">
        <v>635</v>
      </c>
      <c r="F139" s="8">
        <v>1729</v>
      </c>
      <c r="G139" s="8" t="s">
        <v>22</v>
      </c>
      <c r="H139" s="346" t="s">
        <v>73</v>
      </c>
      <c r="I139" s="8">
        <v>697</v>
      </c>
      <c r="J139" s="251">
        <v>23</v>
      </c>
      <c r="K139" s="251">
        <v>91</v>
      </c>
      <c r="L139" s="251">
        <v>59</v>
      </c>
      <c r="M139" s="251">
        <v>6</v>
      </c>
      <c r="N139" s="251">
        <v>20</v>
      </c>
      <c r="O139" s="251">
        <v>2</v>
      </c>
      <c r="P139" s="251">
        <v>13</v>
      </c>
      <c r="Q139" s="251">
        <v>12</v>
      </c>
      <c r="R139" s="251">
        <v>18</v>
      </c>
      <c r="S139" s="251">
        <v>79</v>
      </c>
      <c r="T139" s="251">
        <v>26</v>
      </c>
      <c r="U139" s="251">
        <v>1</v>
      </c>
      <c r="V139" s="251">
        <v>1</v>
      </c>
      <c r="W139" s="251">
        <v>1</v>
      </c>
      <c r="X139" s="251">
        <v>10</v>
      </c>
      <c r="Y139" s="251">
        <f t="shared" si="4"/>
        <v>362</v>
      </c>
    </row>
    <row r="140" spans="1:25" s="29" customFormat="1" ht="15.75" customHeight="1" x14ac:dyDescent="0.3">
      <c r="A140" s="26">
        <v>139</v>
      </c>
      <c r="B140" s="7">
        <v>15</v>
      </c>
      <c r="C140" s="7">
        <v>566</v>
      </c>
      <c r="D140" s="8" t="s">
        <v>639</v>
      </c>
      <c r="E140" s="8" t="s">
        <v>639</v>
      </c>
      <c r="F140" s="8">
        <v>2423</v>
      </c>
      <c r="G140" s="8" t="s">
        <v>19</v>
      </c>
      <c r="H140" s="346" t="s">
        <v>73</v>
      </c>
      <c r="I140" s="8">
        <v>701</v>
      </c>
      <c r="J140" s="251">
        <v>13</v>
      </c>
      <c r="K140" s="251">
        <v>106</v>
      </c>
      <c r="L140" s="251">
        <v>51</v>
      </c>
      <c r="M140" s="251">
        <v>7</v>
      </c>
      <c r="N140" s="251">
        <v>1</v>
      </c>
      <c r="O140" s="251">
        <v>3</v>
      </c>
      <c r="P140" s="251">
        <v>9</v>
      </c>
      <c r="Q140" s="251">
        <v>18</v>
      </c>
      <c r="R140" s="251">
        <v>45</v>
      </c>
      <c r="S140" s="251">
        <v>147</v>
      </c>
      <c r="T140" s="251">
        <v>3</v>
      </c>
      <c r="U140" s="251">
        <v>2</v>
      </c>
      <c r="V140" s="251">
        <v>4</v>
      </c>
      <c r="W140" s="251">
        <v>0</v>
      </c>
      <c r="X140" s="251">
        <v>25</v>
      </c>
      <c r="Y140" s="251">
        <f t="shared" si="4"/>
        <v>434</v>
      </c>
    </row>
    <row r="141" spans="1:25" s="29" customFormat="1" ht="15.75" customHeight="1" x14ac:dyDescent="0.3">
      <c r="A141" s="26">
        <v>140</v>
      </c>
      <c r="B141" s="7">
        <v>15</v>
      </c>
      <c r="C141" s="7">
        <v>566</v>
      </c>
      <c r="D141" s="8" t="s">
        <v>639</v>
      </c>
      <c r="E141" s="8" t="s">
        <v>639</v>
      </c>
      <c r="F141" s="8">
        <v>2423</v>
      </c>
      <c r="G141" s="8" t="s">
        <v>20</v>
      </c>
      <c r="H141" s="346" t="s">
        <v>73</v>
      </c>
      <c r="I141" s="8">
        <v>701</v>
      </c>
      <c r="J141" s="251">
        <v>10</v>
      </c>
      <c r="K141" s="251">
        <v>103</v>
      </c>
      <c r="L141" s="251">
        <v>75</v>
      </c>
      <c r="M141" s="251">
        <v>9</v>
      </c>
      <c r="N141" s="251">
        <v>12</v>
      </c>
      <c r="O141" s="251">
        <v>1</v>
      </c>
      <c r="P141" s="251">
        <v>7</v>
      </c>
      <c r="Q141" s="251">
        <v>17</v>
      </c>
      <c r="R141" s="251">
        <v>37</v>
      </c>
      <c r="S141" s="251">
        <v>148</v>
      </c>
      <c r="T141" s="251">
        <v>4</v>
      </c>
      <c r="U141" s="251">
        <v>1</v>
      </c>
      <c r="V141" s="251">
        <v>0</v>
      </c>
      <c r="W141" s="251">
        <v>0</v>
      </c>
      <c r="X141" s="251">
        <v>14</v>
      </c>
      <c r="Y141" s="251">
        <f t="shared" si="4"/>
        <v>438</v>
      </c>
    </row>
    <row r="142" spans="1:25" s="29" customFormat="1" ht="15.75" customHeight="1" x14ac:dyDescent="0.3">
      <c r="A142" s="26">
        <v>141</v>
      </c>
      <c r="B142" s="7">
        <v>15</v>
      </c>
      <c r="C142" s="7">
        <v>566</v>
      </c>
      <c r="D142" s="8" t="s">
        <v>639</v>
      </c>
      <c r="E142" s="8" t="s">
        <v>639</v>
      </c>
      <c r="F142" s="8">
        <v>2423</v>
      </c>
      <c r="G142" s="8" t="s">
        <v>22</v>
      </c>
      <c r="H142" s="346" t="s">
        <v>73</v>
      </c>
      <c r="I142" s="8">
        <v>701</v>
      </c>
      <c r="J142" s="251">
        <v>9</v>
      </c>
      <c r="K142" s="251">
        <v>105</v>
      </c>
      <c r="L142" s="251">
        <v>63</v>
      </c>
      <c r="M142" s="251">
        <v>10</v>
      </c>
      <c r="N142" s="251">
        <v>11</v>
      </c>
      <c r="O142" s="251">
        <v>4</v>
      </c>
      <c r="P142" s="251">
        <v>13</v>
      </c>
      <c r="Q142" s="251">
        <v>21</v>
      </c>
      <c r="R142" s="251">
        <v>36</v>
      </c>
      <c r="S142" s="251">
        <v>149</v>
      </c>
      <c r="T142" s="251">
        <v>4</v>
      </c>
      <c r="U142" s="251">
        <v>0</v>
      </c>
      <c r="V142" s="251">
        <v>2</v>
      </c>
      <c r="W142" s="251">
        <v>0</v>
      </c>
      <c r="X142" s="251">
        <v>24</v>
      </c>
      <c r="Y142" s="251">
        <f t="shared" si="4"/>
        <v>451</v>
      </c>
    </row>
    <row r="143" spans="1:25" s="29" customFormat="1" ht="15.75" customHeight="1" x14ac:dyDescent="0.3">
      <c r="A143" s="26">
        <v>142</v>
      </c>
      <c r="B143" s="7">
        <v>15</v>
      </c>
      <c r="C143" s="7">
        <v>566</v>
      </c>
      <c r="D143" s="8" t="s">
        <v>639</v>
      </c>
      <c r="E143" s="8" t="s">
        <v>639</v>
      </c>
      <c r="F143" s="8">
        <v>2423</v>
      </c>
      <c r="G143" s="8" t="s">
        <v>24</v>
      </c>
      <c r="H143" s="346" t="s">
        <v>73</v>
      </c>
      <c r="I143" s="8">
        <v>701</v>
      </c>
      <c r="J143" s="251">
        <v>5</v>
      </c>
      <c r="K143" s="251">
        <v>116</v>
      </c>
      <c r="L143" s="251">
        <v>46</v>
      </c>
      <c r="M143" s="251">
        <v>26</v>
      </c>
      <c r="N143" s="251">
        <v>9</v>
      </c>
      <c r="O143" s="251">
        <v>3</v>
      </c>
      <c r="P143" s="251">
        <v>20</v>
      </c>
      <c r="Q143" s="251">
        <v>18</v>
      </c>
      <c r="R143" s="251">
        <v>35</v>
      </c>
      <c r="S143" s="251">
        <v>127</v>
      </c>
      <c r="T143" s="251">
        <v>6</v>
      </c>
      <c r="U143" s="251">
        <v>2</v>
      </c>
      <c r="V143" s="251">
        <v>3</v>
      </c>
      <c r="W143" s="251">
        <v>0</v>
      </c>
      <c r="X143" s="251">
        <v>21</v>
      </c>
      <c r="Y143" s="251">
        <f t="shared" si="4"/>
        <v>437</v>
      </c>
    </row>
    <row r="144" spans="1:25" s="29" customFormat="1" ht="15.75" customHeight="1" x14ac:dyDescent="0.3">
      <c r="A144" s="26">
        <v>143</v>
      </c>
      <c r="B144" s="7">
        <v>15</v>
      </c>
      <c r="C144" s="7">
        <v>566</v>
      </c>
      <c r="D144" s="8" t="s">
        <v>639</v>
      </c>
      <c r="E144" s="8" t="s">
        <v>639</v>
      </c>
      <c r="F144" s="8">
        <v>2424</v>
      </c>
      <c r="G144" s="8" t="s">
        <v>19</v>
      </c>
      <c r="H144" s="346" t="s">
        <v>73</v>
      </c>
      <c r="I144" s="8">
        <v>662</v>
      </c>
      <c r="J144" s="251">
        <v>10</v>
      </c>
      <c r="K144" s="251">
        <v>137</v>
      </c>
      <c r="L144" s="251">
        <v>56</v>
      </c>
      <c r="M144" s="251">
        <v>16</v>
      </c>
      <c r="N144" s="251">
        <v>16</v>
      </c>
      <c r="O144" s="251">
        <v>3</v>
      </c>
      <c r="P144" s="251">
        <v>9</v>
      </c>
      <c r="Q144" s="251">
        <v>16</v>
      </c>
      <c r="R144" s="251">
        <v>21</v>
      </c>
      <c r="S144" s="251">
        <v>138</v>
      </c>
      <c r="T144" s="251">
        <v>2</v>
      </c>
      <c r="U144" s="251">
        <v>2</v>
      </c>
      <c r="V144" s="251">
        <v>1</v>
      </c>
      <c r="W144" s="251">
        <v>0</v>
      </c>
      <c r="X144" s="251">
        <v>16</v>
      </c>
      <c r="Y144" s="251">
        <f t="shared" si="4"/>
        <v>443</v>
      </c>
    </row>
    <row r="145" spans="1:25" s="29" customFormat="1" ht="15.75" customHeight="1" x14ac:dyDescent="0.3">
      <c r="A145" s="26">
        <v>144</v>
      </c>
      <c r="B145" s="7">
        <v>15</v>
      </c>
      <c r="C145" s="7">
        <v>566</v>
      </c>
      <c r="D145" s="8" t="s">
        <v>639</v>
      </c>
      <c r="E145" s="8" t="s">
        <v>639</v>
      </c>
      <c r="F145" s="8">
        <v>2424</v>
      </c>
      <c r="G145" s="8" t="s">
        <v>20</v>
      </c>
      <c r="H145" s="346" t="s">
        <v>73</v>
      </c>
      <c r="I145" s="8">
        <v>661</v>
      </c>
      <c r="J145" s="251">
        <v>6</v>
      </c>
      <c r="K145" s="251">
        <v>112</v>
      </c>
      <c r="L145" s="251">
        <v>8</v>
      </c>
      <c r="M145" s="251">
        <v>19</v>
      </c>
      <c r="N145" s="251">
        <v>21</v>
      </c>
      <c r="O145" s="251">
        <v>5</v>
      </c>
      <c r="P145" s="251">
        <v>7</v>
      </c>
      <c r="Q145" s="251">
        <v>19</v>
      </c>
      <c r="R145" s="251">
        <v>28</v>
      </c>
      <c r="S145" s="251">
        <v>30</v>
      </c>
      <c r="T145" s="251">
        <v>13</v>
      </c>
      <c r="U145" s="251">
        <v>2</v>
      </c>
      <c r="V145" s="251">
        <v>2</v>
      </c>
      <c r="W145" s="251">
        <v>0</v>
      </c>
      <c r="X145" s="251">
        <v>9</v>
      </c>
      <c r="Y145" s="251">
        <f t="shared" si="4"/>
        <v>281</v>
      </c>
    </row>
    <row r="146" spans="1:25" s="29" customFormat="1" ht="15.75" customHeight="1" x14ac:dyDescent="0.3">
      <c r="A146" s="26">
        <v>145</v>
      </c>
      <c r="B146" s="7">
        <v>15</v>
      </c>
      <c r="C146" s="7">
        <v>566</v>
      </c>
      <c r="D146" s="8" t="s">
        <v>639</v>
      </c>
      <c r="E146" s="8" t="s">
        <v>639</v>
      </c>
      <c r="F146" s="8">
        <v>2424</v>
      </c>
      <c r="G146" s="8" t="s">
        <v>22</v>
      </c>
      <c r="H146" s="346" t="s">
        <v>73</v>
      </c>
      <c r="I146" s="8">
        <v>661</v>
      </c>
      <c r="J146" s="251">
        <v>10</v>
      </c>
      <c r="K146" s="251">
        <v>130</v>
      </c>
      <c r="L146" s="251">
        <v>51</v>
      </c>
      <c r="M146" s="251">
        <v>18</v>
      </c>
      <c r="N146" s="251">
        <v>14</v>
      </c>
      <c r="O146" s="251">
        <v>1</v>
      </c>
      <c r="P146" s="251">
        <v>11</v>
      </c>
      <c r="Q146" s="251">
        <v>32</v>
      </c>
      <c r="R146" s="251">
        <v>25</v>
      </c>
      <c r="S146" s="251">
        <v>103</v>
      </c>
      <c r="T146" s="251">
        <v>12</v>
      </c>
      <c r="U146" s="251">
        <v>2</v>
      </c>
      <c r="V146" s="251">
        <v>2</v>
      </c>
      <c r="W146" s="251">
        <v>0</v>
      </c>
      <c r="X146" s="251">
        <v>7</v>
      </c>
      <c r="Y146" s="251">
        <f t="shared" si="4"/>
        <v>418</v>
      </c>
    </row>
    <row r="147" spans="1:25" s="29" customFormat="1" ht="15.75" customHeight="1" x14ac:dyDescent="0.3">
      <c r="A147" s="26">
        <v>146</v>
      </c>
      <c r="B147" s="7">
        <v>15</v>
      </c>
      <c r="C147" s="7">
        <v>566</v>
      </c>
      <c r="D147" s="8" t="s">
        <v>639</v>
      </c>
      <c r="E147" s="8" t="s">
        <v>639</v>
      </c>
      <c r="F147" s="8">
        <v>2424</v>
      </c>
      <c r="G147" s="8" t="s">
        <v>24</v>
      </c>
      <c r="H147" s="346" t="s">
        <v>73</v>
      </c>
      <c r="I147" s="8">
        <v>661</v>
      </c>
      <c r="J147" s="251">
        <v>7</v>
      </c>
      <c r="K147" s="251">
        <v>147</v>
      </c>
      <c r="L147" s="251">
        <v>63</v>
      </c>
      <c r="M147" s="251">
        <v>34</v>
      </c>
      <c r="N147" s="251">
        <v>13</v>
      </c>
      <c r="O147" s="251">
        <v>3</v>
      </c>
      <c r="P147" s="251">
        <v>11</v>
      </c>
      <c r="Q147" s="251">
        <v>12</v>
      </c>
      <c r="R147" s="251">
        <v>29</v>
      </c>
      <c r="S147" s="251">
        <v>111</v>
      </c>
      <c r="T147" s="251">
        <v>2</v>
      </c>
      <c r="U147" s="251">
        <v>1</v>
      </c>
      <c r="V147" s="251">
        <v>1</v>
      </c>
      <c r="W147" s="251">
        <v>0</v>
      </c>
      <c r="X147" s="251">
        <v>21</v>
      </c>
      <c r="Y147" s="251">
        <f t="shared" si="4"/>
        <v>455</v>
      </c>
    </row>
    <row r="148" spans="1:25" s="29" customFormat="1" ht="15.75" customHeight="1" x14ac:dyDescent="0.3">
      <c r="A148" s="26">
        <v>147</v>
      </c>
      <c r="B148" s="7">
        <v>15</v>
      </c>
      <c r="C148" s="7">
        <v>566</v>
      </c>
      <c r="D148" s="8" t="s">
        <v>639</v>
      </c>
      <c r="E148" s="8" t="s">
        <v>639</v>
      </c>
      <c r="F148" s="8">
        <v>2425</v>
      </c>
      <c r="G148" s="8" t="s">
        <v>19</v>
      </c>
      <c r="H148" s="346" t="s">
        <v>73</v>
      </c>
      <c r="I148" s="8">
        <v>517</v>
      </c>
      <c r="J148" s="251">
        <v>10</v>
      </c>
      <c r="K148" s="251">
        <v>81</v>
      </c>
      <c r="L148" s="251">
        <v>33</v>
      </c>
      <c r="M148" s="251">
        <v>15</v>
      </c>
      <c r="N148" s="251">
        <v>5</v>
      </c>
      <c r="O148" s="251">
        <v>3</v>
      </c>
      <c r="P148" s="251">
        <v>8</v>
      </c>
      <c r="Q148" s="251">
        <v>20</v>
      </c>
      <c r="R148" s="251">
        <v>28</v>
      </c>
      <c r="S148" s="251">
        <v>126</v>
      </c>
      <c r="T148" s="251">
        <v>3</v>
      </c>
      <c r="U148" s="251">
        <v>0</v>
      </c>
      <c r="V148" s="251">
        <v>0</v>
      </c>
      <c r="W148" s="251">
        <v>0</v>
      </c>
      <c r="X148" s="251">
        <v>15</v>
      </c>
      <c r="Y148" s="251">
        <f t="shared" si="4"/>
        <v>347</v>
      </c>
    </row>
    <row r="149" spans="1:25" s="29" customFormat="1" ht="15.75" customHeight="1" x14ac:dyDescent="0.3">
      <c r="A149" s="26">
        <v>148</v>
      </c>
      <c r="B149" s="7">
        <v>15</v>
      </c>
      <c r="C149" s="7">
        <v>566</v>
      </c>
      <c r="D149" s="8" t="s">
        <v>639</v>
      </c>
      <c r="E149" s="8" t="s">
        <v>639</v>
      </c>
      <c r="F149" s="8">
        <v>2425</v>
      </c>
      <c r="G149" s="8" t="s">
        <v>20</v>
      </c>
      <c r="H149" s="346" t="s">
        <v>73</v>
      </c>
      <c r="I149" s="8">
        <v>517</v>
      </c>
      <c r="J149" s="251">
        <v>0</v>
      </c>
      <c r="K149" s="251">
        <v>109</v>
      </c>
      <c r="L149" s="251">
        <v>0</v>
      </c>
      <c r="M149" s="251">
        <v>0</v>
      </c>
      <c r="N149" s="251">
        <v>11</v>
      </c>
      <c r="O149" s="251">
        <v>2</v>
      </c>
      <c r="P149" s="251">
        <v>7</v>
      </c>
      <c r="Q149" s="251">
        <v>17</v>
      </c>
      <c r="R149" s="251">
        <v>22</v>
      </c>
      <c r="S149" s="251">
        <v>121</v>
      </c>
      <c r="T149" s="251">
        <v>5</v>
      </c>
      <c r="U149" s="251">
        <v>49</v>
      </c>
      <c r="V149" s="251">
        <v>0</v>
      </c>
      <c r="W149" s="251">
        <v>0</v>
      </c>
      <c r="X149" s="251">
        <v>15</v>
      </c>
      <c r="Y149" s="251">
        <f t="shared" si="4"/>
        <v>358</v>
      </c>
    </row>
    <row r="150" spans="1:25" s="29" customFormat="1" ht="15.75" customHeight="1" x14ac:dyDescent="0.3">
      <c r="A150" s="26">
        <v>149</v>
      </c>
      <c r="B150" s="7">
        <v>15</v>
      </c>
      <c r="C150" s="7">
        <v>566</v>
      </c>
      <c r="D150" s="8" t="s">
        <v>639</v>
      </c>
      <c r="E150" s="8" t="s">
        <v>639</v>
      </c>
      <c r="F150" s="8">
        <v>2425</v>
      </c>
      <c r="G150" s="8" t="s">
        <v>22</v>
      </c>
      <c r="H150" s="346" t="s">
        <v>73</v>
      </c>
      <c r="I150" s="8">
        <v>517</v>
      </c>
      <c r="J150" s="251">
        <v>8</v>
      </c>
      <c r="K150" s="251">
        <v>103</v>
      </c>
      <c r="L150" s="251">
        <v>24</v>
      </c>
      <c r="M150" s="251">
        <v>13</v>
      </c>
      <c r="N150" s="251">
        <v>7</v>
      </c>
      <c r="O150" s="251">
        <v>1</v>
      </c>
      <c r="P150" s="251">
        <v>8</v>
      </c>
      <c r="Q150" s="251">
        <v>18</v>
      </c>
      <c r="R150" s="251">
        <v>22</v>
      </c>
      <c r="S150" s="251">
        <v>102</v>
      </c>
      <c r="T150" s="251">
        <v>6</v>
      </c>
      <c r="U150" s="251">
        <v>0</v>
      </c>
      <c r="V150" s="251">
        <v>1</v>
      </c>
      <c r="W150" s="251">
        <v>0</v>
      </c>
      <c r="X150" s="251">
        <v>15</v>
      </c>
      <c r="Y150" s="251">
        <f t="shared" si="4"/>
        <v>328</v>
      </c>
    </row>
    <row r="151" spans="1:25" s="29" customFormat="1" ht="15.75" customHeight="1" x14ac:dyDescent="0.3">
      <c r="A151" s="26">
        <v>150</v>
      </c>
      <c r="B151" s="7">
        <v>15</v>
      </c>
      <c r="C151" s="7">
        <v>566</v>
      </c>
      <c r="D151" s="8" t="s">
        <v>639</v>
      </c>
      <c r="E151" s="8" t="s">
        <v>639</v>
      </c>
      <c r="F151" s="8">
        <v>2426</v>
      </c>
      <c r="G151" s="8" t="s">
        <v>19</v>
      </c>
      <c r="H151" s="346" t="s">
        <v>73</v>
      </c>
      <c r="I151" s="8">
        <v>659</v>
      </c>
      <c r="J151" s="251">
        <v>7</v>
      </c>
      <c r="K151" s="251">
        <v>99</v>
      </c>
      <c r="L151" s="251">
        <v>48</v>
      </c>
      <c r="M151" s="251">
        <v>15</v>
      </c>
      <c r="N151" s="251">
        <v>10</v>
      </c>
      <c r="O151" s="251">
        <v>0</v>
      </c>
      <c r="P151" s="251">
        <v>8</v>
      </c>
      <c r="Q151" s="251">
        <v>37</v>
      </c>
      <c r="R151" s="251">
        <v>43</v>
      </c>
      <c r="S151" s="251">
        <v>102</v>
      </c>
      <c r="T151" s="251">
        <v>4</v>
      </c>
      <c r="U151" s="251">
        <v>1</v>
      </c>
      <c r="V151" s="251">
        <v>2</v>
      </c>
      <c r="W151" s="251">
        <v>0</v>
      </c>
      <c r="X151" s="251">
        <v>13</v>
      </c>
      <c r="Y151" s="251">
        <f t="shared" si="4"/>
        <v>389</v>
      </c>
    </row>
    <row r="152" spans="1:25" s="29" customFormat="1" ht="15.75" customHeight="1" x14ac:dyDescent="0.3">
      <c r="A152" s="26">
        <v>151</v>
      </c>
      <c r="B152" s="7">
        <v>15</v>
      </c>
      <c r="C152" s="7">
        <v>566</v>
      </c>
      <c r="D152" s="8" t="s">
        <v>639</v>
      </c>
      <c r="E152" s="8" t="s">
        <v>639</v>
      </c>
      <c r="F152" s="8">
        <v>2426</v>
      </c>
      <c r="G152" s="8" t="s">
        <v>20</v>
      </c>
      <c r="H152" s="346" t="s">
        <v>73</v>
      </c>
      <c r="I152" s="8">
        <v>658</v>
      </c>
      <c r="J152" s="251">
        <v>16</v>
      </c>
      <c r="K152" s="251">
        <v>97</v>
      </c>
      <c r="L152" s="251">
        <v>36</v>
      </c>
      <c r="M152" s="251">
        <v>12</v>
      </c>
      <c r="N152" s="251">
        <v>13</v>
      </c>
      <c r="O152" s="251">
        <v>1</v>
      </c>
      <c r="P152" s="251">
        <v>13</v>
      </c>
      <c r="Q152" s="251">
        <v>21</v>
      </c>
      <c r="R152" s="251">
        <v>42</v>
      </c>
      <c r="S152" s="251">
        <v>113</v>
      </c>
      <c r="T152" s="251">
        <v>4</v>
      </c>
      <c r="U152" s="251">
        <v>0</v>
      </c>
      <c r="V152" s="251">
        <v>2</v>
      </c>
      <c r="W152" s="251">
        <v>0</v>
      </c>
      <c r="X152" s="251">
        <v>18</v>
      </c>
      <c r="Y152" s="251">
        <f t="shared" si="4"/>
        <v>388</v>
      </c>
    </row>
    <row r="153" spans="1:25" s="29" customFormat="1" ht="15.75" customHeight="1" x14ac:dyDescent="0.3">
      <c r="A153" s="26">
        <v>152</v>
      </c>
      <c r="B153" s="7">
        <v>15</v>
      </c>
      <c r="C153" s="7">
        <v>566</v>
      </c>
      <c r="D153" s="8" t="s">
        <v>639</v>
      </c>
      <c r="E153" s="8" t="s">
        <v>639</v>
      </c>
      <c r="F153" s="8">
        <v>2426</v>
      </c>
      <c r="G153" s="8" t="s">
        <v>22</v>
      </c>
      <c r="H153" s="346" t="s">
        <v>73</v>
      </c>
      <c r="I153" s="8">
        <v>658</v>
      </c>
      <c r="J153" s="251">
        <v>3</v>
      </c>
      <c r="K153" s="251">
        <v>71</v>
      </c>
      <c r="L153" s="251">
        <v>64</v>
      </c>
      <c r="M153" s="251">
        <v>19</v>
      </c>
      <c r="N153" s="251">
        <v>4</v>
      </c>
      <c r="O153" s="251">
        <v>2</v>
      </c>
      <c r="P153" s="251">
        <v>11</v>
      </c>
      <c r="Q153" s="251">
        <v>41</v>
      </c>
      <c r="R153" s="251">
        <v>37</v>
      </c>
      <c r="S153" s="251">
        <v>136</v>
      </c>
      <c r="T153" s="251">
        <v>3</v>
      </c>
      <c r="U153" s="251">
        <v>1</v>
      </c>
      <c r="V153" s="251">
        <v>0</v>
      </c>
      <c r="W153" s="251">
        <v>0</v>
      </c>
      <c r="X153" s="251">
        <v>27</v>
      </c>
      <c r="Y153" s="251">
        <f t="shared" si="4"/>
        <v>419</v>
      </c>
    </row>
    <row r="154" spans="1:25" s="29" customFormat="1" ht="15.75" customHeight="1" x14ac:dyDescent="0.3">
      <c r="A154" s="26">
        <v>153</v>
      </c>
      <c r="B154" s="7">
        <v>15</v>
      </c>
      <c r="C154" s="7">
        <v>566</v>
      </c>
      <c r="D154" s="8" t="s">
        <v>639</v>
      </c>
      <c r="E154" s="8" t="s">
        <v>639</v>
      </c>
      <c r="F154" s="8">
        <v>2426</v>
      </c>
      <c r="G154" s="8" t="s">
        <v>24</v>
      </c>
      <c r="H154" s="346" t="s">
        <v>73</v>
      </c>
      <c r="I154" s="8">
        <v>658</v>
      </c>
      <c r="J154" s="251">
        <v>12</v>
      </c>
      <c r="K154" s="251">
        <v>93</v>
      </c>
      <c r="L154" s="251">
        <v>58</v>
      </c>
      <c r="M154" s="251">
        <v>16</v>
      </c>
      <c r="N154" s="251">
        <v>10</v>
      </c>
      <c r="O154" s="251">
        <v>1</v>
      </c>
      <c r="P154" s="251">
        <v>12</v>
      </c>
      <c r="Q154" s="251">
        <v>20</v>
      </c>
      <c r="R154" s="251">
        <v>32</v>
      </c>
      <c r="S154" s="251">
        <v>102</v>
      </c>
      <c r="T154" s="251">
        <v>9</v>
      </c>
      <c r="U154" s="251">
        <v>1</v>
      </c>
      <c r="V154" s="251">
        <v>0</v>
      </c>
      <c r="W154" s="251">
        <v>1</v>
      </c>
      <c r="X154" s="251">
        <v>20</v>
      </c>
      <c r="Y154" s="251">
        <f t="shared" si="4"/>
        <v>387</v>
      </c>
    </row>
    <row r="155" spans="1:25" s="29" customFormat="1" ht="15.75" customHeight="1" x14ac:dyDescent="0.3">
      <c r="A155" s="26">
        <v>154</v>
      </c>
      <c r="B155" s="7">
        <v>15</v>
      </c>
      <c r="C155" s="7">
        <v>566</v>
      </c>
      <c r="D155" s="8" t="s">
        <v>639</v>
      </c>
      <c r="E155" s="8" t="s">
        <v>639</v>
      </c>
      <c r="F155" s="8">
        <v>2426</v>
      </c>
      <c r="G155" s="8" t="s">
        <v>25</v>
      </c>
      <c r="H155" s="346" t="s">
        <v>73</v>
      </c>
      <c r="I155" s="8">
        <v>658</v>
      </c>
      <c r="J155" s="251">
        <v>11</v>
      </c>
      <c r="K155" s="251">
        <v>93</v>
      </c>
      <c r="L155" s="251">
        <v>61</v>
      </c>
      <c r="M155" s="251">
        <v>14</v>
      </c>
      <c r="N155" s="251">
        <v>0</v>
      </c>
      <c r="O155" s="251">
        <v>3</v>
      </c>
      <c r="P155" s="251">
        <v>11</v>
      </c>
      <c r="Q155" s="251">
        <v>26</v>
      </c>
      <c r="R155" s="251">
        <v>29</v>
      </c>
      <c r="S155" s="251">
        <v>117</v>
      </c>
      <c r="T155" s="251">
        <v>1</v>
      </c>
      <c r="U155" s="251">
        <v>2</v>
      </c>
      <c r="V155" s="251">
        <v>1</v>
      </c>
      <c r="W155" s="251">
        <v>0</v>
      </c>
      <c r="X155" s="251">
        <v>17</v>
      </c>
      <c r="Y155" s="251">
        <f t="shared" si="4"/>
        <v>386</v>
      </c>
    </row>
    <row r="156" spans="1:25" s="29" customFormat="1" ht="15.75" customHeight="1" x14ac:dyDescent="0.3">
      <c r="A156" s="26">
        <v>155</v>
      </c>
      <c r="B156" s="7">
        <v>15</v>
      </c>
      <c r="C156" s="7">
        <v>566</v>
      </c>
      <c r="D156" s="8" t="s">
        <v>639</v>
      </c>
      <c r="E156" s="8" t="s">
        <v>639</v>
      </c>
      <c r="F156" s="8">
        <v>2427</v>
      </c>
      <c r="G156" s="8" t="s">
        <v>19</v>
      </c>
      <c r="H156" s="346" t="s">
        <v>73</v>
      </c>
      <c r="I156" s="8">
        <v>561</v>
      </c>
      <c r="J156" s="251">
        <v>6</v>
      </c>
      <c r="K156" s="251">
        <v>122</v>
      </c>
      <c r="L156" s="251">
        <v>38</v>
      </c>
      <c r="M156" s="251">
        <v>10</v>
      </c>
      <c r="N156" s="251">
        <v>12</v>
      </c>
      <c r="O156" s="251">
        <v>1</v>
      </c>
      <c r="P156" s="251">
        <v>4</v>
      </c>
      <c r="Q156" s="251">
        <v>7</v>
      </c>
      <c r="R156" s="251">
        <v>19</v>
      </c>
      <c r="S156" s="251">
        <v>102</v>
      </c>
      <c r="T156" s="251">
        <v>3</v>
      </c>
      <c r="U156" s="251">
        <v>0</v>
      </c>
      <c r="V156" s="251">
        <v>1</v>
      </c>
      <c r="W156" s="251">
        <v>0</v>
      </c>
      <c r="X156" s="251">
        <v>29</v>
      </c>
      <c r="Y156" s="251">
        <f t="shared" si="4"/>
        <v>354</v>
      </c>
    </row>
    <row r="157" spans="1:25" s="29" customFormat="1" ht="15.75" customHeight="1" x14ac:dyDescent="0.3">
      <c r="A157" s="26">
        <v>156</v>
      </c>
      <c r="B157" s="7">
        <v>15</v>
      </c>
      <c r="C157" s="7">
        <v>566</v>
      </c>
      <c r="D157" s="8" t="s">
        <v>639</v>
      </c>
      <c r="E157" s="8" t="s">
        <v>639</v>
      </c>
      <c r="F157" s="8">
        <v>2427</v>
      </c>
      <c r="G157" s="8" t="s">
        <v>20</v>
      </c>
      <c r="H157" s="346" t="s">
        <v>73</v>
      </c>
      <c r="I157" s="8">
        <v>561</v>
      </c>
      <c r="J157" s="251">
        <v>12</v>
      </c>
      <c r="K157" s="251">
        <v>102</v>
      </c>
      <c r="L157" s="251">
        <v>57</v>
      </c>
      <c r="M157" s="251">
        <v>16</v>
      </c>
      <c r="N157" s="251">
        <v>7</v>
      </c>
      <c r="O157" s="251">
        <v>3</v>
      </c>
      <c r="P157" s="251">
        <v>5</v>
      </c>
      <c r="Q157" s="251">
        <v>12</v>
      </c>
      <c r="R157" s="251">
        <v>27</v>
      </c>
      <c r="S157" s="251">
        <v>99</v>
      </c>
      <c r="T157" s="251">
        <v>6</v>
      </c>
      <c r="U157" s="251">
        <v>0</v>
      </c>
      <c r="V157" s="251">
        <v>0</v>
      </c>
      <c r="W157" s="251">
        <v>5</v>
      </c>
      <c r="X157" s="251">
        <v>18</v>
      </c>
      <c r="Y157" s="251">
        <f t="shared" si="4"/>
        <v>369</v>
      </c>
    </row>
    <row r="158" spans="1:25" s="29" customFormat="1" ht="15.75" customHeight="1" x14ac:dyDescent="0.3">
      <c r="A158" s="26">
        <v>157</v>
      </c>
      <c r="B158" s="7">
        <v>15</v>
      </c>
      <c r="C158" s="7">
        <v>566</v>
      </c>
      <c r="D158" s="8" t="s">
        <v>639</v>
      </c>
      <c r="E158" s="8" t="s">
        <v>639</v>
      </c>
      <c r="F158" s="8">
        <v>2427</v>
      </c>
      <c r="G158" s="8" t="s">
        <v>22</v>
      </c>
      <c r="H158" s="346" t="s">
        <v>73</v>
      </c>
      <c r="I158" s="8">
        <v>560</v>
      </c>
      <c r="J158" s="251">
        <v>4</v>
      </c>
      <c r="K158" s="251">
        <v>24</v>
      </c>
      <c r="L158" s="251">
        <v>34</v>
      </c>
      <c r="M158" s="251">
        <v>13</v>
      </c>
      <c r="N158" s="251">
        <v>11</v>
      </c>
      <c r="O158" s="251">
        <v>4</v>
      </c>
      <c r="P158" s="251">
        <v>8</v>
      </c>
      <c r="Q158" s="251">
        <v>18</v>
      </c>
      <c r="R158" s="251">
        <v>23</v>
      </c>
      <c r="S158" s="251">
        <v>101</v>
      </c>
      <c r="T158" s="251">
        <v>4</v>
      </c>
      <c r="U158" s="251">
        <v>0</v>
      </c>
      <c r="V158" s="251">
        <v>3</v>
      </c>
      <c r="W158" s="251">
        <v>0</v>
      </c>
      <c r="X158" s="251">
        <v>21</v>
      </c>
      <c r="Y158" s="251">
        <f t="shared" si="4"/>
        <v>268</v>
      </c>
    </row>
    <row r="159" spans="1:25" s="29" customFormat="1" ht="15.75" customHeight="1" x14ac:dyDescent="0.3">
      <c r="A159" s="26">
        <v>158</v>
      </c>
      <c r="B159" s="7">
        <v>15</v>
      </c>
      <c r="C159" s="7">
        <v>566</v>
      </c>
      <c r="D159" s="8" t="s">
        <v>639</v>
      </c>
      <c r="E159" s="8" t="s">
        <v>639</v>
      </c>
      <c r="F159" s="8">
        <v>2428</v>
      </c>
      <c r="G159" s="8" t="s">
        <v>19</v>
      </c>
      <c r="H159" s="346" t="s">
        <v>73</v>
      </c>
      <c r="I159" s="8">
        <v>749</v>
      </c>
      <c r="J159" s="251">
        <v>10</v>
      </c>
      <c r="K159" s="251">
        <v>67</v>
      </c>
      <c r="L159" s="251">
        <v>111</v>
      </c>
      <c r="M159" s="251">
        <v>15</v>
      </c>
      <c r="N159" s="251">
        <v>25</v>
      </c>
      <c r="O159" s="251">
        <v>3</v>
      </c>
      <c r="P159" s="251">
        <v>3</v>
      </c>
      <c r="Q159" s="251">
        <v>15</v>
      </c>
      <c r="R159" s="251">
        <v>8</v>
      </c>
      <c r="S159" s="251">
        <v>71</v>
      </c>
      <c r="T159" s="251">
        <v>8</v>
      </c>
      <c r="U159" s="251">
        <v>2</v>
      </c>
      <c r="V159" s="251">
        <v>1</v>
      </c>
      <c r="W159" s="251">
        <v>0</v>
      </c>
      <c r="X159" s="251">
        <v>21</v>
      </c>
      <c r="Y159" s="251">
        <f t="shared" si="4"/>
        <v>360</v>
      </c>
    </row>
    <row r="160" spans="1:25" s="29" customFormat="1" ht="15.75" customHeight="1" x14ac:dyDescent="0.3">
      <c r="A160" s="26">
        <v>159</v>
      </c>
      <c r="B160" s="7">
        <v>15</v>
      </c>
      <c r="C160" s="7">
        <v>566</v>
      </c>
      <c r="D160" s="8" t="s">
        <v>639</v>
      </c>
      <c r="E160" s="8" t="s">
        <v>639</v>
      </c>
      <c r="F160" s="8">
        <v>2428</v>
      </c>
      <c r="G160" s="8" t="s">
        <v>20</v>
      </c>
      <c r="H160" s="346" t="s">
        <v>73</v>
      </c>
      <c r="I160" s="8">
        <v>749</v>
      </c>
      <c r="J160" s="251">
        <v>22</v>
      </c>
      <c r="K160" s="251">
        <v>31</v>
      </c>
      <c r="L160" s="251">
        <v>34</v>
      </c>
      <c r="M160" s="251">
        <v>5</v>
      </c>
      <c r="N160" s="251">
        <v>37</v>
      </c>
      <c r="O160" s="251">
        <v>2</v>
      </c>
      <c r="P160" s="251">
        <v>13</v>
      </c>
      <c r="Q160" s="251">
        <v>10</v>
      </c>
      <c r="R160" s="251">
        <v>7</v>
      </c>
      <c r="S160" s="251">
        <v>68</v>
      </c>
      <c r="T160" s="251">
        <v>10</v>
      </c>
      <c r="U160" s="251">
        <v>4</v>
      </c>
      <c r="V160" s="251">
        <v>1</v>
      </c>
      <c r="W160" s="251">
        <v>0</v>
      </c>
      <c r="X160" s="251">
        <v>11</v>
      </c>
      <c r="Y160" s="251">
        <f t="shared" si="4"/>
        <v>255</v>
      </c>
    </row>
    <row r="161" spans="1:25" s="29" customFormat="1" ht="15.75" customHeight="1" x14ac:dyDescent="0.3">
      <c r="A161" s="26">
        <v>168</v>
      </c>
      <c r="B161" s="7">
        <v>15</v>
      </c>
      <c r="C161" s="7">
        <v>566</v>
      </c>
      <c r="D161" s="8" t="s">
        <v>639</v>
      </c>
      <c r="E161" s="8" t="s">
        <v>639</v>
      </c>
      <c r="F161" s="8">
        <v>2428</v>
      </c>
      <c r="G161" s="8" t="s">
        <v>29</v>
      </c>
      <c r="H161" s="346" t="s">
        <v>73</v>
      </c>
      <c r="I161" s="8">
        <v>749</v>
      </c>
      <c r="J161" s="251">
        <v>17</v>
      </c>
      <c r="K161" s="251">
        <v>68</v>
      </c>
      <c r="L161" s="251">
        <v>89</v>
      </c>
      <c r="M161" s="251">
        <v>12</v>
      </c>
      <c r="N161" s="251">
        <v>1</v>
      </c>
      <c r="O161" s="251">
        <v>2</v>
      </c>
      <c r="P161" s="251">
        <v>10</v>
      </c>
      <c r="Q161" s="251">
        <v>12</v>
      </c>
      <c r="R161" s="251">
        <v>14</v>
      </c>
      <c r="S161" s="251">
        <v>78</v>
      </c>
      <c r="T161" s="251">
        <v>9</v>
      </c>
      <c r="U161" s="251">
        <v>1</v>
      </c>
      <c r="V161" s="251">
        <v>0</v>
      </c>
      <c r="W161" s="251">
        <v>0</v>
      </c>
      <c r="X161" s="251">
        <v>21</v>
      </c>
      <c r="Y161" s="251">
        <f t="shared" si="4"/>
        <v>334</v>
      </c>
    </row>
    <row r="162" spans="1:25" s="29" customFormat="1" ht="15.75" customHeight="1" x14ac:dyDescent="0.3">
      <c r="A162" s="26">
        <v>169</v>
      </c>
      <c r="B162" s="7">
        <v>15</v>
      </c>
      <c r="C162" s="7">
        <v>566</v>
      </c>
      <c r="D162" s="8" t="s">
        <v>639</v>
      </c>
      <c r="E162" s="8" t="s">
        <v>639</v>
      </c>
      <c r="F162" s="8">
        <v>2428</v>
      </c>
      <c r="G162" s="8" t="s">
        <v>30</v>
      </c>
      <c r="H162" s="346" t="s">
        <v>73</v>
      </c>
      <c r="I162" s="8">
        <v>748</v>
      </c>
      <c r="J162" s="251">
        <v>7</v>
      </c>
      <c r="K162" s="251">
        <v>68</v>
      </c>
      <c r="L162" s="251">
        <v>97</v>
      </c>
      <c r="M162" s="251">
        <v>11</v>
      </c>
      <c r="N162" s="251">
        <v>14</v>
      </c>
      <c r="O162" s="251">
        <v>1</v>
      </c>
      <c r="P162" s="251">
        <v>12</v>
      </c>
      <c r="Q162" s="251">
        <v>11</v>
      </c>
      <c r="R162" s="251">
        <v>11</v>
      </c>
      <c r="S162" s="251">
        <v>53</v>
      </c>
      <c r="T162" s="251">
        <v>7</v>
      </c>
      <c r="U162" s="251">
        <v>1</v>
      </c>
      <c r="V162" s="251">
        <v>2</v>
      </c>
      <c r="W162" s="251">
        <v>0</v>
      </c>
      <c r="X162" s="251">
        <v>9</v>
      </c>
      <c r="Y162" s="251">
        <f t="shared" ref="Y162:Y177" si="5">SUM(J162:X162)</f>
        <v>304</v>
      </c>
    </row>
    <row r="163" spans="1:25" s="29" customFormat="1" ht="15.75" customHeight="1" x14ac:dyDescent="0.3">
      <c r="A163" s="26">
        <v>170</v>
      </c>
      <c r="B163" s="7">
        <v>15</v>
      </c>
      <c r="C163" s="7">
        <v>566</v>
      </c>
      <c r="D163" s="8" t="s">
        <v>639</v>
      </c>
      <c r="E163" s="8" t="s">
        <v>639</v>
      </c>
      <c r="F163" s="8">
        <v>2428</v>
      </c>
      <c r="G163" s="8" t="s">
        <v>31</v>
      </c>
      <c r="H163" s="346" t="s">
        <v>73</v>
      </c>
      <c r="I163" s="8">
        <v>748</v>
      </c>
      <c r="J163" s="251">
        <v>9</v>
      </c>
      <c r="K163" s="251">
        <v>69</v>
      </c>
      <c r="L163" s="251">
        <v>107</v>
      </c>
      <c r="M163" s="251">
        <v>8</v>
      </c>
      <c r="N163" s="251">
        <v>24</v>
      </c>
      <c r="O163" s="251">
        <v>3</v>
      </c>
      <c r="P163" s="251">
        <v>12</v>
      </c>
      <c r="Q163" s="251">
        <v>1</v>
      </c>
      <c r="R163" s="251">
        <v>1</v>
      </c>
      <c r="S163" s="251">
        <v>72</v>
      </c>
      <c r="T163" s="251">
        <v>8</v>
      </c>
      <c r="U163" s="251">
        <v>4</v>
      </c>
      <c r="V163" s="251">
        <v>3</v>
      </c>
      <c r="W163" s="251">
        <v>0</v>
      </c>
      <c r="X163" s="251">
        <v>16</v>
      </c>
      <c r="Y163" s="251">
        <f t="shared" si="5"/>
        <v>337</v>
      </c>
    </row>
    <row r="164" spans="1:25" s="29" customFormat="1" ht="15.75" customHeight="1" x14ac:dyDescent="0.3">
      <c r="A164" s="26">
        <v>171</v>
      </c>
      <c r="B164" s="7">
        <v>15</v>
      </c>
      <c r="C164" s="7">
        <v>566</v>
      </c>
      <c r="D164" s="8" t="s">
        <v>639</v>
      </c>
      <c r="E164" s="8" t="s">
        <v>639</v>
      </c>
      <c r="F164" s="8">
        <v>2428</v>
      </c>
      <c r="G164" s="8" t="s">
        <v>640</v>
      </c>
      <c r="H164" s="346" t="s">
        <v>73</v>
      </c>
      <c r="I164" s="8">
        <v>748</v>
      </c>
      <c r="J164" s="251">
        <v>11</v>
      </c>
      <c r="K164" s="251">
        <v>62</v>
      </c>
      <c r="L164" s="251">
        <v>86</v>
      </c>
      <c r="M164" s="251">
        <v>7</v>
      </c>
      <c r="N164" s="251">
        <v>23</v>
      </c>
      <c r="O164" s="251">
        <v>1</v>
      </c>
      <c r="P164" s="251">
        <v>4</v>
      </c>
      <c r="Q164" s="251">
        <v>4</v>
      </c>
      <c r="R164" s="251">
        <v>5</v>
      </c>
      <c r="S164" s="251">
        <v>62</v>
      </c>
      <c r="T164" s="251">
        <v>0</v>
      </c>
      <c r="U164" s="251">
        <v>2</v>
      </c>
      <c r="V164" s="251">
        <v>1</v>
      </c>
      <c r="W164" s="251">
        <v>0</v>
      </c>
      <c r="X164" s="251">
        <v>17</v>
      </c>
      <c r="Y164" s="251">
        <f t="shared" si="5"/>
        <v>285</v>
      </c>
    </row>
    <row r="165" spans="1:25" s="29" customFormat="1" ht="15.75" customHeight="1" x14ac:dyDescent="0.3">
      <c r="A165" s="26">
        <v>172</v>
      </c>
      <c r="B165" s="7">
        <v>15</v>
      </c>
      <c r="C165" s="7">
        <v>566</v>
      </c>
      <c r="D165" s="8" t="s">
        <v>639</v>
      </c>
      <c r="E165" s="8" t="s">
        <v>639</v>
      </c>
      <c r="F165" s="8">
        <v>2428</v>
      </c>
      <c r="G165" s="8" t="s">
        <v>641</v>
      </c>
      <c r="H165" s="346" t="s">
        <v>73</v>
      </c>
      <c r="I165" s="8">
        <v>748</v>
      </c>
      <c r="J165" s="251">
        <v>10</v>
      </c>
      <c r="K165" s="251">
        <v>70</v>
      </c>
      <c r="L165" s="251">
        <v>123</v>
      </c>
      <c r="M165" s="251">
        <v>12</v>
      </c>
      <c r="N165" s="251">
        <v>16</v>
      </c>
      <c r="O165" s="251">
        <v>3</v>
      </c>
      <c r="P165" s="251">
        <v>13</v>
      </c>
      <c r="Q165" s="251">
        <v>6</v>
      </c>
      <c r="R165" s="251">
        <v>11</v>
      </c>
      <c r="S165" s="251">
        <v>8</v>
      </c>
      <c r="T165" s="251">
        <v>7</v>
      </c>
      <c r="U165" s="251">
        <v>1</v>
      </c>
      <c r="V165" s="251">
        <v>2</v>
      </c>
      <c r="W165" s="251">
        <v>1</v>
      </c>
      <c r="X165" s="251">
        <v>16</v>
      </c>
      <c r="Y165" s="251">
        <f t="shared" si="5"/>
        <v>299</v>
      </c>
    </row>
    <row r="166" spans="1:25" s="29" customFormat="1" ht="15.75" customHeight="1" x14ac:dyDescent="0.3">
      <c r="A166" s="26">
        <v>173</v>
      </c>
      <c r="B166" s="7">
        <v>15</v>
      </c>
      <c r="C166" s="7">
        <v>566</v>
      </c>
      <c r="D166" s="8" t="s">
        <v>639</v>
      </c>
      <c r="E166" s="8" t="s">
        <v>639</v>
      </c>
      <c r="F166" s="8">
        <v>2428</v>
      </c>
      <c r="G166" s="8" t="s">
        <v>642</v>
      </c>
      <c r="H166" s="346" t="s">
        <v>73</v>
      </c>
      <c r="I166" s="8">
        <v>748</v>
      </c>
      <c r="J166" s="251">
        <v>10</v>
      </c>
      <c r="K166" s="251">
        <v>48</v>
      </c>
      <c r="L166" s="251">
        <v>91</v>
      </c>
      <c r="M166" s="251">
        <v>12</v>
      </c>
      <c r="N166" s="251">
        <v>21</v>
      </c>
      <c r="O166" s="251">
        <v>2</v>
      </c>
      <c r="P166" s="251">
        <v>2</v>
      </c>
      <c r="Q166" s="251">
        <v>15</v>
      </c>
      <c r="R166" s="251">
        <v>9</v>
      </c>
      <c r="S166" s="251">
        <v>73</v>
      </c>
      <c r="T166" s="251">
        <v>10</v>
      </c>
      <c r="U166" s="251">
        <v>3</v>
      </c>
      <c r="V166" s="251">
        <v>1</v>
      </c>
      <c r="W166" s="251">
        <v>0</v>
      </c>
      <c r="X166" s="251">
        <v>20</v>
      </c>
      <c r="Y166" s="251">
        <f t="shared" si="5"/>
        <v>317</v>
      </c>
    </row>
    <row r="167" spans="1:25" s="29" customFormat="1" ht="15.75" customHeight="1" x14ac:dyDescent="0.3">
      <c r="A167" s="26">
        <v>174</v>
      </c>
      <c r="B167" s="7">
        <v>15</v>
      </c>
      <c r="C167" s="7">
        <v>566</v>
      </c>
      <c r="D167" s="8" t="s">
        <v>639</v>
      </c>
      <c r="E167" s="8" t="s">
        <v>639</v>
      </c>
      <c r="F167" s="8">
        <v>2428</v>
      </c>
      <c r="G167" s="8" t="s">
        <v>643</v>
      </c>
      <c r="H167" s="346" t="s">
        <v>73</v>
      </c>
      <c r="I167" s="8">
        <v>748</v>
      </c>
      <c r="J167" s="251">
        <v>11</v>
      </c>
      <c r="K167" s="251">
        <v>62</v>
      </c>
      <c r="L167" s="251">
        <v>86</v>
      </c>
      <c r="M167" s="251">
        <v>17</v>
      </c>
      <c r="N167" s="251">
        <v>23</v>
      </c>
      <c r="O167" s="251">
        <v>1</v>
      </c>
      <c r="P167" s="251">
        <v>4</v>
      </c>
      <c r="Q167" s="251">
        <v>4</v>
      </c>
      <c r="R167" s="251">
        <v>5</v>
      </c>
      <c r="S167" s="251">
        <v>62</v>
      </c>
      <c r="T167" s="251">
        <v>0</v>
      </c>
      <c r="U167" s="251">
        <v>2</v>
      </c>
      <c r="V167" s="251">
        <v>1</v>
      </c>
      <c r="W167" s="251">
        <v>0</v>
      </c>
      <c r="X167" s="251">
        <v>17</v>
      </c>
      <c r="Y167" s="251">
        <f t="shared" si="5"/>
        <v>295</v>
      </c>
    </row>
    <row r="168" spans="1:25" s="29" customFormat="1" ht="15.75" customHeight="1" x14ac:dyDescent="0.3">
      <c r="A168" s="26">
        <v>175</v>
      </c>
      <c r="B168" s="7">
        <v>15</v>
      </c>
      <c r="C168" s="7">
        <v>566</v>
      </c>
      <c r="D168" s="8" t="s">
        <v>639</v>
      </c>
      <c r="E168" s="8" t="s">
        <v>639</v>
      </c>
      <c r="F168" s="8">
        <v>2428</v>
      </c>
      <c r="G168" s="8" t="s">
        <v>644</v>
      </c>
      <c r="H168" s="346" t="s">
        <v>73</v>
      </c>
      <c r="I168" s="8">
        <v>748</v>
      </c>
      <c r="J168" s="251">
        <v>10</v>
      </c>
      <c r="K168" s="251">
        <v>70</v>
      </c>
      <c r="L168" s="251">
        <v>123</v>
      </c>
      <c r="M168" s="251">
        <v>12</v>
      </c>
      <c r="N168" s="251">
        <v>6</v>
      </c>
      <c r="O168" s="251">
        <v>3</v>
      </c>
      <c r="P168" s="251">
        <v>13</v>
      </c>
      <c r="Q168" s="251">
        <v>6</v>
      </c>
      <c r="R168" s="251">
        <v>1</v>
      </c>
      <c r="S168" s="251">
        <v>58</v>
      </c>
      <c r="T168" s="251">
        <v>7</v>
      </c>
      <c r="U168" s="251">
        <v>1</v>
      </c>
      <c r="V168" s="251">
        <v>2</v>
      </c>
      <c r="W168" s="251">
        <v>1</v>
      </c>
      <c r="X168" s="251">
        <v>16</v>
      </c>
      <c r="Y168" s="251">
        <f t="shared" si="5"/>
        <v>329</v>
      </c>
    </row>
    <row r="169" spans="1:25" s="29" customFormat="1" ht="15.75" customHeight="1" x14ac:dyDescent="0.3">
      <c r="A169" s="26">
        <v>160</v>
      </c>
      <c r="B169" s="7">
        <v>15</v>
      </c>
      <c r="C169" s="7">
        <v>566</v>
      </c>
      <c r="D169" s="8" t="s">
        <v>639</v>
      </c>
      <c r="E169" s="8" t="s">
        <v>639</v>
      </c>
      <c r="F169" s="8">
        <v>2428</v>
      </c>
      <c r="G169" s="8" t="s">
        <v>22</v>
      </c>
      <c r="H169" s="346" t="s">
        <v>73</v>
      </c>
      <c r="I169" s="8">
        <v>749</v>
      </c>
      <c r="J169" s="251">
        <v>14</v>
      </c>
      <c r="K169" s="251">
        <v>67</v>
      </c>
      <c r="L169" s="251">
        <v>98</v>
      </c>
      <c r="M169" s="251">
        <v>14</v>
      </c>
      <c r="N169" s="251">
        <v>18</v>
      </c>
      <c r="O169" s="251">
        <v>2</v>
      </c>
      <c r="P169" s="251">
        <v>13</v>
      </c>
      <c r="Q169" s="251">
        <v>11</v>
      </c>
      <c r="R169" s="251">
        <v>9</v>
      </c>
      <c r="S169" s="251">
        <v>74</v>
      </c>
      <c r="T169" s="251">
        <v>7</v>
      </c>
      <c r="U169" s="251">
        <v>0</v>
      </c>
      <c r="V169" s="251">
        <v>0</v>
      </c>
      <c r="W169" s="251">
        <v>0</v>
      </c>
      <c r="X169" s="251">
        <v>12</v>
      </c>
      <c r="Y169" s="251">
        <f t="shared" si="5"/>
        <v>339</v>
      </c>
    </row>
    <row r="170" spans="1:25" s="29" customFormat="1" ht="15.75" customHeight="1" x14ac:dyDescent="0.3">
      <c r="A170" s="26">
        <v>161</v>
      </c>
      <c r="B170" s="7">
        <v>15</v>
      </c>
      <c r="C170" s="7">
        <v>566</v>
      </c>
      <c r="D170" s="8" t="s">
        <v>639</v>
      </c>
      <c r="E170" s="8" t="s">
        <v>639</v>
      </c>
      <c r="F170" s="8">
        <v>2428</v>
      </c>
      <c r="G170" s="8" t="s">
        <v>24</v>
      </c>
      <c r="H170" s="346" t="s">
        <v>73</v>
      </c>
      <c r="I170" s="8">
        <v>749</v>
      </c>
      <c r="J170" s="251">
        <v>13</v>
      </c>
      <c r="K170" s="251">
        <v>43</v>
      </c>
      <c r="L170" s="251">
        <v>78</v>
      </c>
      <c r="M170" s="251">
        <v>13</v>
      </c>
      <c r="N170" s="251">
        <v>9</v>
      </c>
      <c r="O170" s="251">
        <v>3</v>
      </c>
      <c r="P170" s="251">
        <v>11</v>
      </c>
      <c r="Q170" s="251">
        <v>9</v>
      </c>
      <c r="R170" s="251">
        <v>6</v>
      </c>
      <c r="S170" s="251">
        <v>67</v>
      </c>
      <c r="T170" s="251">
        <v>9</v>
      </c>
      <c r="U170" s="251">
        <v>2</v>
      </c>
      <c r="V170" s="251">
        <v>3</v>
      </c>
      <c r="W170" s="251">
        <v>0</v>
      </c>
      <c r="X170" s="251">
        <v>8</v>
      </c>
      <c r="Y170" s="251">
        <f t="shared" si="5"/>
        <v>274</v>
      </c>
    </row>
    <row r="171" spans="1:25" s="29" customFormat="1" ht="15.75" customHeight="1" x14ac:dyDescent="0.3">
      <c r="A171" s="26">
        <v>162</v>
      </c>
      <c r="B171" s="7">
        <v>15</v>
      </c>
      <c r="C171" s="7">
        <v>566</v>
      </c>
      <c r="D171" s="8" t="s">
        <v>639</v>
      </c>
      <c r="E171" s="8" t="s">
        <v>639</v>
      </c>
      <c r="F171" s="8">
        <v>2428</v>
      </c>
      <c r="G171" s="8" t="s">
        <v>25</v>
      </c>
      <c r="H171" s="346" t="s">
        <v>73</v>
      </c>
      <c r="I171" s="8">
        <v>749</v>
      </c>
      <c r="J171" s="251">
        <v>13</v>
      </c>
      <c r="K171" s="251">
        <v>55</v>
      </c>
      <c r="L171" s="251">
        <v>112</v>
      </c>
      <c r="M171" s="251">
        <v>10</v>
      </c>
      <c r="N171" s="251">
        <v>21</v>
      </c>
      <c r="O171" s="251">
        <v>4</v>
      </c>
      <c r="P171" s="251">
        <v>6</v>
      </c>
      <c r="Q171" s="251">
        <v>4</v>
      </c>
      <c r="R171" s="251">
        <v>11</v>
      </c>
      <c r="S171" s="251">
        <v>74</v>
      </c>
      <c r="T171" s="251">
        <v>9</v>
      </c>
      <c r="U171" s="251">
        <v>0</v>
      </c>
      <c r="V171" s="251">
        <v>2</v>
      </c>
      <c r="W171" s="251">
        <v>0</v>
      </c>
      <c r="X171" s="251">
        <v>14</v>
      </c>
      <c r="Y171" s="251">
        <f t="shared" si="5"/>
        <v>335</v>
      </c>
    </row>
    <row r="172" spans="1:25" s="29" customFormat="1" ht="15.75" customHeight="1" x14ac:dyDescent="0.3">
      <c r="A172" s="26">
        <v>163</v>
      </c>
      <c r="B172" s="7">
        <v>15</v>
      </c>
      <c r="C172" s="7">
        <v>566</v>
      </c>
      <c r="D172" s="8" t="s">
        <v>639</v>
      </c>
      <c r="E172" s="8" t="s">
        <v>639</v>
      </c>
      <c r="F172" s="8">
        <v>2428</v>
      </c>
      <c r="G172" s="8" t="s">
        <v>26</v>
      </c>
      <c r="H172" s="346" t="s">
        <v>73</v>
      </c>
      <c r="I172" s="8">
        <v>749</v>
      </c>
      <c r="J172" s="251">
        <v>15</v>
      </c>
      <c r="K172" s="251">
        <v>58</v>
      </c>
      <c r="L172" s="251">
        <v>106</v>
      </c>
      <c r="M172" s="251">
        <v>16</v>
      </c>
      <c r="N172" s="251">
        <v>15</v>
      </c>
      <c r="O172" s="251">
        <v>1</v>
      </c>
      <c r="P172" s="251">
        <v>11</v>
      </c>
      <c r="Q172" s="251">
        <v>19</v>
      </c>
      <c r="R172" s="251">
        <v>6</v>
      </c>
      <c r="S172" s="251">
        <v>64</v>
      </c>
      <c r="T172" s="251">
        <v>8</v>
      </c>
      <c r="U172" s="251">
        <v>3</v>
      </c>
      <c r="V172" s="251">
        <v>3</v>
      </c>
      <c r="W172" s="251">
        <v>0</v>
      </c>
      <c r="X172" s="251">
        <v>13</v>
      </c>
      <c r="Y172" s="251">
        <f t="shared" si="5"/>
        <v>338</v>
      </c>
    </row>
    <row r="173" spans="1:25" s="29" customFormat="1" ht="15.75" customHeight="1" x14ac:dyDescent="0.3">
      <c r="A173" s="26">
        <v>164</v>
      </c>
      <c r="B173" s="7">
        <v>15</v>
      </c>
      <c r="C173" s="7">
        <v>566</v>
      </c>
      <c r="D173" s="8" t="s">
        <v>639</v>
      </c>
      <c r="E173" s="8" t="s">
        <v>639</v>
      </c>
      <c r="F173" s="8">
        <v>2428</v>
      </c>
      <c r="G173" s="8" t="s">
        <v>28</v>
      </c>
      <c r="H173" s="346" t="s">
        <v>73</v>
      </c>
      <c r="I173" s="8">
        <v>749</v>
      </c>
      <c r="J173" s="251">
        <v>10</v>
      </c>
      <c r="K173" s="251">
        <v>71</v>
      </c>
      <c r="L173" s="251">
        <v>93</v>
      </c>
      <c r="M173" s="251">
        <v>14</v>
      </c>
      <c r="N173" s="251">
        <v>24</v>
      </c>
      <c r="O173" s="251">
        <v>3</v>
      </c>
      <c r="P173" s="251">
        <v>10</v>
      </c>
      <c r="Q173" s="251">
        <v>12</v>
      </c>
      <c r="R173" s="251">
        <v>9</v>
      </c>
      <c r="S173" s="251">
        <v>59</v>
      </c>
      <c r="T173" s="251">
        <v>6</v>
      </c>
      <c r="U173" s="251">
        <v>3</v>
      </c>
      <c r="V173" s="251">
        <v>0</v>
      </c>
      <c r="W173" s="251">
        <v>0</v>
      </c>
      <c r="X173" s="251">
        <v>15</v>
      </c>
      <c r="Y173" s="251">
        <f t="shared" si="5"/>
        <v>329</v>
      </c>
    </row>
    <row r="174" spans="1:25" s="29" customFormat="1" ht="15.75" customHeight="1" x14ac:dyDescent="0.3">
      <c r="A174" s="26">
        <v>165</v>
      </c>
      <c r="B174" s="7">
        <v>15</v>
      </c>
      <c r="C174" s="7">
        <v>566</v>
      </c>
      <c r="D174" s="8" t="s">
        <v>639</v>
      </c>
      <c r="E174" s="8" t="s">
        <v>639</v>
      </c>
      <c r="F174" s="8">
        <v>2428</v>
      </c>
      <c r="G174" s="8" t="s">
        <v>32</v>
      </c>
      <c r="H174" s="346" t="s">
        <v>73</v>
      </c>
      <c r="I174" s="8">
        <v>749</v>
      </c>
      <c r="J174" s="251">
        <v>22</v>
      </c>
      <c r="K174" s="251">
        <v>57</v>
      </c>
      <c r="L174" s="251">
        <v>96</v>
      </c>
      <c r="M174" s="251">
        <v>3</v>
      </c>
      <c r="N174" s="251">
        <v>5</v>
      </c>
      <c r="O174" s="251">
        <v>1</v>
      </c>
      <c r="P174" s="251">
        <v>13</v>
      </c>
      <c r="Q174" s="251">
        <v>13</v>
      </c>
      <c r="R174" s="251">
        <v>8</v>
      </c>
      <c r="S174" s="251">
        <v>63</v>
      </c>
      <c r="T174" s="251">
        <v>5</v>
      </c>
      <c r="U174" s="251">
        <v>2</v>
      </c>
      <c r="V174" s="251">
        <v>2</v>
      </c>
      <c r="W174" s="251">
        <v>0</v>
      </c>
      <c r="X174" s="251">
        <v>10</v>
      </c>
      <c r="Y174" s="251">
        <f t="shared" si="5"/>
        <v>300</v>
      </c>
    </row>
    <row r="175" spans="1:25" s="29" customFormat="1" ht="15.75" customHeight="1" x14ac:dyDescent="0.3">
      <c r="A175" s="26">
        <v>166</v>
      </c>
      <c r="B175" s="7">
        <v>15</v>
      </c>
      <c r="C175" s="7">
        <v>566</v>
      </c>
      <c r="D175" s="8" t="s">
        <v>639</v>
      </c>
      <c r="E175" s="8" t="s">
        <v>639</v>
      </c>
      <c r="F175" s="8">
        <v>2428</v>
      </c>
      <c r="G175" s="8" t="s">
        <v>34</v>
      </c>
      <c r="H175" s="346" t="s">
        <v>73</v>
      </c>
      <c r="I175" s="8">
        <v>749</v>
      </c>
      <c r="J175" s="251">
        <v>7</v>
      </c>
      <c r="K175" s="251">
        <v>5</v>
      </c>
      <c r="L175" s="251">
        <v>70</v>
      </c>
      <c r="M175" s="251">
        <v>20</v>
      </c>
      <c r="N175" s="251">
        <v>11</v>
      </c>
      <c r="O175" s="251">
        <v>2</v>
      </c>
      <c r="P175" s="251">
        <v>14</v>
      </c>
      <c r="Q175" s="251">
        <v>14</v>
      </c>
      <c r="R175" s="251">
        <v>8</v>
      </c>
      <c r="S175" s="251">
        <v>68</v>
      </c>
      <c r="T175" s="251">
        <v>0</v>
      </c>
      <c r="U175" s="251">
        <v>3</v>
      </c>
      <c r="V175" s="251">
        <v>3</v>
      </c>
      <c r="W175" s="251">
        <v>0</v>
      </c>
      <c r="X175" s="251">
        <v>10</v>
      </c>
      <c r="Y175" s="251">
        <f t="shared" si="5"/>
        <v>235</v>
      </c>
    </row>
    <row r="176" spans="1:25" s="29" customFormat="1" ht="15.75" customHeight="1" x14ac:dyDescent="0.3">
      <c r="A176" s="26">
        <v>167</v>
      </c>
      <c r="B176" s="7">
        <v>15</v>
      </c>
      <c r="C176" s="7">
        <v>566</v>
      </c>
      <c r="D176" s="8" t="s">
        <v>639</v>
      </c>
      <c r="E176" s="8" t="s">
        <v>639</v>
      </c>
      <c r="F176" s="8">
        <v>2428</v>
      </c>
      <c r="G176" s="8" t="s">
        <v>35</v>
      </c>
      <c r="H176" s="346" t="s">
        <v>73</v>
      </c>
      <c r="I176" s="8">
        <v>749</v>
      </c>
      <c r="J176" s="251">
        <v>10</v>
      </c>
      <c r="K176" s="251">
        <v>67</v>
      </c>
      <c r="L176" s="251">
        <v>102</v>
      </c>
      <c r="M176" s="251">
        <v>10</v>
      </c>
      <c r="N176" s="251">
        <v>11</v>
      </c>
      <c r="O176" s="251">
        <v>6</v>
      </c>
      <c r="P176" s="251">
        <v>8</v>
      </c>
      <c r="Q176" s="251">
        <v>14</v>
      </c>
      <c r="R176" s="251">
        <v>13</v>
      </c>
      <c r="S176" s="251">
        <v>86</v>
      </c>
      <c r="T176" s="251">
        <v>4</v>
      </c>
      <c r="U176" s="251">
        <v>3</v>
      </c>
      <c r="V176" s="251">
        <v>2</v>
      </c>
      <c r="W176" s="251">
        <v>0</v>
      </c>
      <c r="X176" s="251">
        <v>15</v>
      </c>
      <c r="Y176" s="251">
        <f t="shared" si="5"/>
        <v>351</v>
      </c>
    </row>
    <row r="177" spans="1:26" s="29" customFormat="1" ht="15.75" customHeight="1" x14ac:dyDescent="0.3">
      <c r="A177" s="26">
        <v>176</v>
      </c>
      <c r="B177" s="7">
        <v>15</v>
      </c>
      <c r="C177" s="7">
        <v>566</v>
      </c>
      <c r="D177" s="8" t="s">
        <v>639</v>
      </c>
      <c r="E177" s="8" t="s">
        <v>639</v>
      </c>
      <c r="F177" s="8">
        <v>2429</v>
      </c>
      <c r="G177" s="8" t="s">
        <v>19</v>
      </c>
      <c r="H177" s="346" t="s">
        <v>73</v>
      </c>
      <c r="I177" s="8">
        <v>365</v>
      </c>
      <c r="J177" s="251">
        <v>10</v>
      </c>
      <c r="K177" s="251">
        <v>40</v>
      </c>
      <c r="L177" s="251">
        <v>91</v>
      </c>
      <c r="M177" s="251">
        <v>12</v>
      </c>
      <c r="N177" s="251">
        <v>20</v>
      </c>
      <c r="O177" s="251">
        <v>1</v>
      </c>
      <c r="P177" s="251">
        <v>2</v>
      </c>
      <c r="Q177" s="251">
        <v>15</v>
      </c>
      <c r="R177" s="251">
        <v>9</v>
      </c>
      <c r="S177" s="251">
        <v>73</v>
      </c>
      <c r="T177" s="251">
        <v>10</v>
      </c>
      <c r="U177" s="251">
        <v>3</v>
      </c>
      <c r="V177" s="251">
        <v>1</v>
      </c>
      <c r="W177" s="251">
        <v>0</v>
      </c>
      <c r="X177" s="251">
        <v>20</v>
      </c>
      <c r="Y177" s="251">
        <f t="shared" si="5"/>
        <v>307</v>
      </c>
    </row>
    <row r="178" spans="1:26" s="29" customFormat="1" ht="15.75" customHeight="1" x14ac:dyDescent="0.3">
      <c r="A178" s="26"/>
      <c r="B178" s="346"/>
      <c r="C178" s="346"/>
      <c r="D178" s="8"/>
      <c r="E178" s="8"/>
      <c r="F178" s="8"/>
      <c r="G178" s="8"/>
      <c r="H178" s="346"/>
      <c r="J178" s="251"/>
      <c r="K178" s="251"/>
      <c r="L178" s="251"/>
      <c r="M178" s="251"/>
      <c r="N178" s="251"/>
      <c r="O178" s="251"/>
      <c r="P178" s="251"/>
      <c r="Q178" s="251"/>
      <c r="R178" s="251"/>
      <c r="S178" s="251"/>
      <c r="T178" s="251"/>
      <c r="U178" s="251"/>
      <c r="V178" s="251"/>
      <c r="W178" s="251"/>
      <c r="X178" s="251"/>
      <c r="Y178" s="251"/>
    </row>
    <row r="179" spans="1:26" x14ac:dyDescent="0.3">
      <c r="A179" s="163"/>
      <c r="B179" s="163"/>
      <c r="C179" s="237" t="s">
        <v>39</v>
      </c>
      <c r="D179" s="446" t="s">
        <v>40</v>
      </c>
      <c r="E179" s="446"/>
      <c r="F179" s="446"/>
      <c r="G179" s="164"/>
      <c r="H179" s="331"/>
      <c r="I179" s="4">
        <f>SUM(I2:I177)</f>
        <v>117890</v>
      </c>
      <c r="J179" s="4">
        <f t="shared" ref="J179:Y179" si="6">SUM(J2:J177)</f>
        <v>3992</v>
      </c>
      <c r="K179" s="4">
        <f t="shared" si="6"/>
        <v>11442</v>
      </c>
      <c r="L179" s="4">
        <f t="shared" si="6"/>
        <v>13102</v>
      </c>
      <c r="M179" s="4">
        <f t="shared" si="6"/>
        <v>1288</v>
      </c>
      <c r="N179" s="4">
        <f t="shared" si="6"/>
        <v>5542</v>
      </c>
      <c r="O179" s="4">
        <f t="shared" si="6"/>
        <v>839</v>
      </c>
      <c r="P179" s="4">
        <f t="shared" si="6"/>
        <v>1912</v>
      </c>
      <c r="Q179" s="4">
        <f t="shared" si="6"/>
        <v>1789</v>
      </c>
      <c r="R179" s="4">
        <f t="shared" si="6"/>
        <v>2308</v>
      </c>
      <c r="S179" s="4">
        <f t="shared" si="6"/>
        <v>14769</v>
      </c>
      <c r="T179" s="4">
        <f t="shared" si="6"/>
        <v>1730</v>
      </c>
      <c r="U179" s="4">
        <f t="shared" si="6"/>
        <v>754</v>
      </c>
      <c r="V179" s="4">
        <f t="shared" si="6"/>
        <v>259</v>
      </c>
      <c r="W179" s="4">
        <f t="shared" si="6"/>
        <v>49</v>
      </c>
      <c r="X179" s="4">
        <f t="shared" si="6"/>
        <v>2543</v>
      </c>
      <c r="Y179" s="4">
        <f t="shared" si="6"/>
        <v>62318</v>
      </c>
    </row>
    <row r="181" spans="1:26" ht="33.75" x14ac:dyDescent="0.3">
      <c r="C181" s="3" t="s">
        <v>42</v>
      </c>
      <c r="D181" s="440" t="s">
        <v>43</v>
      </c>
      <c r="E181" s="441"/>
      <c r="F181" s="441"/>
      <c r="G181" s="441"/>
      <c r="H181" s="442"/>
      <c r="I181" s="88" t="s">
        <v>44</v>
      </c>
      <c r="J181" s="250" t="s">
        <v>3</v>
      </c>
      <c r="K181" s="250" t="s">
        <v>4</v>
      </c>
      <c r="L181" s="250" t="s">
        <v>5</v>
      </c>
      <c r="M181" s="250" t="s">
        <v>6</v>
      </c>
      <c r="N181" s="250" t="s">
        <v>7</v>
      </c>
      <c r="O181" s="250" t="s">
        <v>8</v>
      </c>
      <c r="P181" s="250" t="s">
        <v>9</v>
      </c>
      <c r="Q181" s="250" t="s">
        <v>10</v>
      </c>
      <c r="R181" s="250" t="s">
        <v>11</v>
      </c>
      <c r="S181" s="250" t="s">
        <v>12</v>
      </c>
      <c r="T181" s="250" t="s">
        <v>13</v>
      </c>
      <c r="U181" s="250" t="s">
        <v>634</v>
      </c>
      <c r="V181" s="250" t="s">
        <v>17</v>
      </c>
      <c r="W181" s="88" t="s">
        <v>48</v>
      </c>
      <c r="Y181" s="1">
        <v>62318</v>
      </c>
    </row>
    <row r="182" spans="1:26" x14ac:dyDescent="0.3">
      <c r="D182" s="443"/>
      <c r="E182" s="444"/>
      <c r="F182" s="444"/>
      <c r="G182" s="444"/>
      <c r="H182" s="445"/>
      <c r="I182" s="10">
        <f>I179</f>
        <v>117890</v>
      </c>
      <c r="J182" s="10">
        <f>J179+U179/2</f>
        <v>4369</v>
      </c>
      <c r="K182" s="10">
        <f>K179+V179/2+0.5</f>
        <v>11572</v>
      </c>
      <c r="L182" s="10">
        <f>L179+U179/2</f>
        <v>13479</v>
      </c>
      <c r="M182" s="10">
        <f>M179+V179/2-0.5</f>
        <v>1417</v>
      </c>
      <c r="N182" s="10">
        <f>N179</f>
        <v>5542</v>
      </c>
      <c r="O182" s="10">
        <f>O179</f>
        <v>839</v>
      </c>
      <c r="P182" s="10">
        <f t="shared" ref="P182:T182" si="7">P179</f>
        <v>1912</v>
      </c>
      <c r="Q182" s="10">
        <f t="shared" si="7"/>
        <v>1789</v>
      </c>
      <c r="R182" s="10">
        <f t="shared" si="7"/>
        <v>2308</v>
      </c>
      <c r="S182" s="10">
        <f t="shared" si="7"/>
        <v>14769</v>
      </c>
      <c r="T182" s="10">
        <f t="shared" si="7"/>
        <v>1730</v>
      </c>
      <c r="U182" s="10">
        <f>W179</f>
        <v>49</v>
      </c>
      <c r="V182" s="10">
        <f>X179</f>
        <v>2543</v>
      </c>
      <c r="W182" s="10">
        <f>SUM(J182:V182)</f>
        <v>62318</v>
      </c>
    </row>
    <row r="184" spans="1:26" ht="30.75" customHeight="1" x14ac:dyDescent="0.3">
      <c r="C184" s="3" t="s">
        <v>49</v>
      </c>
      <c r="D184" s="543" t="s">
        <v>50</v>
      </c>
      <c r="E184" s="543"/>
      <c r="F184" s="543"/>
      <c r="G184" s="543"/>
      <c r="H184" s="543"/>
      <c r="I184" s="88" t="s">
        <v>44</v>
      </c>
      <c r="J184" s="559" t="s">
        <v>51</v>
      </c>
      <c r="K184" s="560"/>
      <c r="L184" s="559" t="s">
        <v>52</v>
      </c>
      <c r="M184" s="559"/>
      <c r="N184" s="250" t="s">
        <v>7</v>
      </c>
      <c r="O184" s="250" t="s">
        <v>8</v>
      </c>
      <c r="P184" s="250" t="s">
        <v>9</v>
      </c>
      <c r="Q184" s="250" t="s">
        <v>10</v>
      </c>
      <c r="R184" s="250" t="s">
        <v>11</v>
      </c>
      <c r="S184" s="250" t="s">
        <v>12</v>
      </c>
      <c r="T184" s="250" t="s">
        <v>13</v>
      </c>
      <c r="U184" s="88" t="s">
        <v>16</v>
      </c>
      <c r="V184" s="88" t="s">
        <v>47</v>
      </c>
      <c r="W184" s="88" t="s">
        <v>48</v>
      </c>
    </row>
    <row r="185" spans="1:26" x14ac:dyDescent="0.3">
      <c r="D185" s="543"/>
      <c r="E185" s="543"/>
      <c r="F185" s="543"/>
      <c r="G185" s="543"/>
      <c r="H185" s="543"/>
      <c r="I185" s="10">
        <f>I179</f>
        <v>117890</v>
      </c>
      <c r="J185" s="439">
        <f>J182+L182</f>
        <v>17848</v>
      </c>
      <c r="K185" s="439"/>
      <c r="L185" s="439">
        <f>K182+M182</f>
        <v>12989</v>
      </c>
      <c r="M185" s="439"/>
      <c r="N185" s="10">
        <f>N182</f>
        <v>5542</v>
      </c>
      <c r="O185" s="10">
        <f t="shared" ref="O185:T185" si="8">O182</f>
        <v>839</v>
      </c>
      <c r="P185" s="10">
        <f t="shared" si="8"/>
        <v>1912</v>
      </c>
      <c r="Q185" s="10">
        <f t="shared" si="8"/>
        <v>1789</v>
      </c>
      <c r="R185" s="10">
        <f t="shared" si="8"/>
        <v>2308</v>
      </c>
      <c r="S185" s="10">
        <f t="shared" si="8"/>
        <v>14769</v>
      </c>
      <c r="T185" s="10">
        <f t="shared" si="8"/>
        <v>1730</v>
      </c>
      <c r="U185" s="10">
        <f>U182</f>
        <v>49</v>
      </c>
      <c r="V185" s="10">
        <f>V182</f>
        <v>2543</v>
      </c>
      <c r="W185" s="10">
        <f>W182</f>
        <v>62318</v>
      </c>
    </row>
    <row r="186" spans="1:26" ht="30" customHeight="1" x14ac:dyDescent="0.3"/>
    <row r="188" spans="1:26" ht="33.75" x14ac:dyDescent="0.3">
      <c r="A188" s="89"/>
      <c r="B188" s="89"/>
      <c r="C188" s="90"/>
      <c r="D188" s="557" t="s">
        <v>1546</v>
      </c>
      <c r="E188" s="557"/>
      <c r="F188" s="557"/>
      <c r="G188" s="557"/>
      <c r="H188" s="557"/>
      <c r="I188" s="557"/>
      <c r="J188" s="250" t="s">
        <v>3</v>
      </c>
      <c r="K188" s="250" t="s">
        <v>4</v>
      </c>
      <c r="L188" s="250" t="s">
        <v>5</v>
      </c>
      <c r="M188" s="250" t="s">
        <v>6</v>
      </c>
      <c r="N188" s="250" t="s">
        <v>7</v>
      </c>
      <c r="O188" s="250" t="s">
        <v>8</v>
      </c>
      <c r="P188" s="250" t="s">
        <v>9</v>
      </c>
      <c r="Q188" s="250" t="s">
        <v>10</v>
      </c>
      <c r="R188" s="250" t="s">
        <v>11</v>
      </c>
      <c r="S188" s="250" t="s">
        <v>12</v>
      </c>
      <c r="T188" s="250" t="s">
        <v>13</v>
      </c>
      <c r="U188" s="250" t="s">
        <v>634</v>
      </c>
      <c r="V188" s="250" t="s">
        <v>17</v>
      </c>
      <c r="W188" s="250" t="s">
        <v>18</v>
      </c>
      <c r="Y188" s="36"/>
      <c r="Z188" s="37"/>
    </row>
    <row r="189" spans="1:26" x14ac:dyDescent="0.3">
      <c r="A189" s="19"/>
      <c r="B189" s="20"/>
      <c r="C189" s="21"/>
      <c r="D189" s="8" t="s">
        <v>635</v>
      </c>
      <c r="E189" s="8"/>
      <c r="F189" s="15">
        <v>1718</v>
      </c>
      <c r="G189" s="15" t="s">
        <v>193</v>
      </c>
      <c r="H189" s="346" t="s">
        <v>27</v>
      </c>
      <c r="I189" s="81" t="s">
        <v>645</v>
      </c>
      <c r="J189" s="252">
        <v>36</v>
      </c>
      <c r="K189" s="252">
        <v>109</v>
      </c>
      <c r="L189" s="252">
        <v>120</v>
      </c>
      <c r="M189" s="252">
        <v>12</v>
      </c>
      <c r="N189" s="252">
        <v>61</v>
      </c>
      <c r="O189" s="252">
        <v>6</v>
      </c>
      <c r="P189" s="252">
        <v>22</v>
      </c>
      <c r="Q189" s="252">
        <v>6</v>
      </c>
      <c r="R189" s="252">
        <v>11</v>
      </c>
      <c r="S189" s="252">
        <v>265</v>
      </c>
      <c r="T189" s="252">
        <v>0</v>
      </c>
      <c r="U189" s="252">
        <v>1</v>
      </c>
      <c r="V189" s="252">
        <v>33</v>
      </c>
      <c r="W189" s="10">
        <f>SUM(J189:V189)</f>
        <v>682</v>
      </c>
      <c r="Y189" s="18"/>
      <c r="Z189" s="18"/>
    </row>
    <row r="190" spans="1:26" s="18" customFormat="1" x14ac:dyDescent="0.3">
      <c r="A190" s="19"/>
      <c r="B190" s="20"/>
      <c r="C190" s="21"/>
      <c r="D190" s="253"/>
      <c r="E190" s="253"/>
      <c r="F190" s="254"/>
      <c r="G190" s="254"/>
      <c r="H190" s="254"/>
      <c r="I190" s="255"/>
      <c r="J190" s="256"/>
      <c r="K190" s="256"/>
      <c r="L190" s="256"/>
      <c r="M190" s="256"/>
      <c r="N190" s="256"/>
      <c r="O190" s="256"/>
      <c r="P190" s="256"/>
      <c r="Q190" s="256"/>
      <c r="R190" s="256"/>
      <c r="S190" s="256"/>
      <c r="T190" s="256"/>
      <c r="U190" s="256"/>
      <c r="V190" s="256"/>
    </row>
    <row r="191" spans="1:26" x14ac:dyDescent="0.3">
      <c r="C191" s="3" t="s">
        <v>56</v>
      </c>
      <c r="D191" s="439" t="s">
        <v>57</v>
      </c>
      <c r="E191" s="439"/>
      <c r="F191" s="439"/>
      <c r="G191" s="439"/>
      <c r="H191" s="439"/>
      <c r="I191" s="439"/>
      <c r="J191" s="4">
        <f>SUM(J189:J190)</f>
        <v>36</v>
      </c>
      <c r="K191" s="4">
        <f t="shared" ref="K191:T191" si="9">SUM(K189:K190)</f>
        <v>109</v>
      </c>
      <c r="L191" s="4">
        <f t="shared" si="9"/>
        <v>120</v>
      </c>
      <c r="M191" s="4">
        <f t="shared" si="9"/>
        <v>12</v>
      </c>
      <c r="N191" s="4">
        <v>121</v>
      </c>
      <c r="O191" s="4">
        <f t="shared" si="9"/>
        <v>6</v>
      </c>
      <c r="P191" s="4">
        <f t="shared" si="9"/>
        <v>22</v>
      </c>
      <c r="Q191" s="4">
        <f t="shared" si="9"/>
        <v>6</v>
      </c>
      <c r="R191" s="4">
        <f t="shared" si="9"/>
        <v>11</v>
      </c>
      <c r="S191" s="4">
        <f t="shared" si="9"/>
        <v>265</v>
      </c>
      <c r="T191" s="4">
        <f t="shared" si="9"/>
        <v>0</v>
      </c>
      <c r="U191" s="4">
        <f>SUM(U189:U190)</f>
        <v>1</v>
      </c>
      <c r="V191" s="4">
        <f>SUM(V189:V190)</f>
        <v>33</v>
      </c>
      <c r="Y191" s="18"/>
    </row>
    <row r="194" spans="1:23" ht="33.75" x14ac:dyDescent="0.3">
      <c r="C194" s="3" t="s">
        <v>58</v>
      </c>
      <c r="D194" s="440" t="s">
        <v>646</v>
      </c>
      <c r="E194" s="441"/>
      <c r="F194" s="441"/>
      <c r="G194" s="441"/>
      <c r="H194" s="441"/>
      <c r="I194" s="442"/>
      <c r="J194" s="84" t="s">
        <v>3</v>
      </c>
      <c r="K194" s="84" t="s">
        <v>4</v>
      </c>
      <c r="L194" s="84" t="s">
        <v>5</v>
      </c>
      <c r="M194" s="84" t="s">
        <v>6</v>
      </c>
      <c r="N194" s="84" t="s">
        <v>7</v>
      </c>
      <c r="O194" s="84" t="s">
        <v>8</v>
      </c>
      <c r="P194" s="84" t="s">
        <v>9</v>
      </c>
      <c r="Q194" s="84" t="s">
        <v>10</v>
      </c>
      <c r="R194" s="84" t="s">
        <v>11</v>
      </c>
      <c r="S194" s="84" t="s">
        <v>12</v>
      </c>
      <c r="T194" s="84" t="s">
        <v>13</v>
      </c>
      <c r="U194" s="84" t="s">
        <v>634</v>
      </c>
      <c r="V194" s="84" t="s">
        <v>17</v>
      </c>
      <c r="W194" s="88" t="s">
        <v>48</v>
      </c>
    </row>
    <row r="195" spans="1:23" x14ac:dyDescent="0.3">
      <c r="D195" s="443"/>
      <c r="E195" s="444"/>
      <c r="F195" s="444"/>
      <c r="G195" s="444"/>
      <c r="H195" s="444"/>
      <c r="I195" s="445"/>
      <c r="J195" s="10">
        <v>4028</v>
      </c>
      <c r="K195" s="10">
        <v>11551</v>
      </c>
      <c r="L195" s="10">
        <v>13222</v>
      </c>
      <c r="M195" s="10">
        <v>1300</v>
      </c>
      <c r="N195" s="10">
        <v>5663</v>
      </c>
      <c r="O195" s="10">
        <v>845</v>
      </c>
      <c r="P195" s="10">
        <v>1934</v>
      </c>
      <c r="Q195" s="10">
        <v>1795</v>
      </c>
      <c r="R195" s="10">
        <v>2319</v>
      </c>
      <c r="S195" s="10">
        <v>15034</v>
      </c>
      <c r="T195" s="10">
        <v>1730</v>
      </c>
      <c r="U195" s="10">
        <f t="shared" ref="U195:V195" si="10">U182+U191</f>
        <v>50</v>
      </c>
      <c r="V195" s="10">
        <f t="shared" si="10"/>
        <v>2576</v>
      </c>
      <c r="W195" s="10">
        <f>SUM(J195:V195)</f>
        <v>62047</v>
      </c>
    </row>
    <row r="196" spans="1:23" ht="39" customHeight="1" x14ac:dyDescent="0.3">
      <c r="A196" s="558" t="s">
        <v>647</v>
      </c>
      <c r="B196" s="558"/>
      <c r="C196" s="558"/>
      <c r="D196" s="558"/>
      <c r="E196" s="558"/>
      <c r="F196" s="558"/>
      <c r="G196" s="558"/>
      <c r="H196" s="558"/>
      <c r="I196" s="558"/>
      <c r="J196" s="558"/>
      <c r="K196" s="558"/>
      <c r="L196" s="558"/>
      <c r="M196" s="558"/>
      <c r="N196" s="558"/>
      <c r="O196" s="558"/>
      <c r="P196" s="558"/>
      <c r="Q196" s="558"/>
      <c r="R196" s="558"/>
      <c r="S196" s="558"/>
      <c r="T196" s="558"/>
      <c r="U196" s="558"/>
      <c r="V196" s="558"/>
      <c r="W196" s="558"/>
    </row>
  </sheetData>
  <sortState ref="A2:Y177">
    <sortCondition ref="C2:C177"/>
    <sortCondition ref="F2:F177"/>
    <sortCondition ref="G2:G177"/>
  </sortState>
  <mergeCells count="11">
    <mergeCell ref="D188:I188"/>
    <mergeCell ref="D191:I191"/>
    <mergeCell ref="D194:I195"/>
    <mergeCell ref="A196:W196"/>
    <mergeCell ref="D179:F179"/>
    <mergeCell ref="D181:H182"/>
    <mergeCell ref="D184:H185"/>
    <mergeCell ref="J184:K184"/>
    <mergeCell ref="L184:M184"/>
    <mergeCell ref="J185:K185"/>
    <mergeCell ref="L185:M185"/>
  </mergeCells>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J225"/>
  <sheetViews>
    <sheetView zoomScaleNormal="100" workbookViewId="0">
      <pane ySplit="1" topLeftCell="A204" activePane="bottomLeft" state="frozen"/>
      <selection activeCell="N31" sqref="N31"/>
      <selection pane="bottomLeft" activeCell="J224" sqref="J224:X225"/>
    </sheetView>
  </sheetViews>
  <sheetFormatPr baseColWidth="10" defaultColWidth="9.140625" defaultRowHeight="16.5" x14ac:dyDescent="0.3"/>
  <cols>
    <col min="1" max="1" width="4" style="395" bestFit="1" customWidth="1"/>
    <col min="2" max="2" width="4.7109375" style="395" bestFit="1" customWidth="1"/>
    <col min="3" max="3" width="4.5703125" style="395" bestFit="1" customWidth="1"/>
    <col min="4" max="4" width="38.140625" style="407" bestFit="1" customWidth="1"/>
    <col min="5" max="5" width="44.7109375" style="407" bestFit="1" customWidth="1"/>
    <col min="6" max="6" width="9.140625" style="417"/>
    <col min="7" max="7" width="10.28515625" style="417" bestFit="1" customWidth="1"/>
    <col min="8" max="8" width="18.28515625" style="395" bestFit="1" customWidth="1"/>
    <col min="9" max="9" width="11.7109375" style="395" bestFit="1" customWidth="1"/>
    <col min="10" max="11" width="8.85546875" style="395" customWidth="1"/>
    <col min="12" max="12" width="9.28515625" style="395" bestFit="1" customWidth="1"/>
    <col min="13" max="13" width="6" style="395" bestFit="1" customWidth="1"/>
    <col min="14" max="18" width="5.42578125" style="395" bestFit="1" customWidth="1"/>
    <col min="19" max="19" width="9.140625" style="395" bestFit="1" customWidth="1"/>
    <col min="20" max="20" width="4.5703125" style="395" bestFit="1" customWidth="1"/>
    <col min="21" max="21" width="4.85546875" style="395" bestFit="1" customWidth="1"/>
    <col min="22" max="22" width="9.140625" style="395" bestFit="1" customWidth="1"/>
    <col min="23" max="23" width="9.5703125" style="395" bestFit="1" customWidth="1"/>
    <col min="24" max="24" width="10.140625" style="395" bestFit="1" customWidth="1"/>
    <col min="25" max="25" width="6.85546875" style="395" bestFit="1" customWidth="1"/>
    <col min="26" max="26" width="10.140625" style="395" bestFit="1" customWidth="1"/>
    <col min="27" max="27" width="5" style="395" bestFit="1" customWidth="1"/>
    <col min="28" max="28" width="7.42578125" style="395" bestFit="1" customWidth="1"/>
    <col min="29" max="29" width="11.85546875" style="395" bestFit="1" customWidth="1"/>
    <col min="30" max="16384" width="9.140625" style="395"/>
  </cols>
  <sheetData>
    <row r="1" spans="1:1024" s="418" customFormat="1" ht="15.75" customHeight="1" x14ac:dyDescent="0.3">
      <c r="A1" s="390" t="s">
        <v>0</v>
      </c>
      <c r="B1" s="391" t="s">
        <v>61</v>
      </c>
      <c r="C1" s="392" t="s">
        <v>62</v>
      </c>
      <c r="D1" s="390" t="s">
        <v>63</v>
      </c>
      <c r="E1" s="390" t="s">
        <v>64</v>
      </c>
      <c r="F1" s="393" t="s">
        <v>65</v>
      </c>
      <c r="G1" s="393" t="s">
        <v>66</v>
      </c>
      <c r="H1" s="393" t="s">
        <v>67</v>
      </c>
      <c r="I1" s="393" t="s">
        <v>44</v>
      </c>
      <c r="J1" s="394" t="s">
        <v>3</v>
      </c>
      <c r="K1" s="394" t="s">
        <v>4</v>
      </c>
      <c r="L1" s="394" t="s">
        <v>5</v>
      </c>
      <c r="M1" s="394" t="s">
        <v>6</v>
      </c>
      <c r="N1" s="394" t="s">
        <v>7</v>
      </c>
      <c r="O1" s="394" t="s">
        <v>45</v>
      </c>
      <c r="P1" s="394" t="s">
        <v>9</v>
      </c>
      <c r="Q1" s="394" t="s">
        <v>46</v>
      </c>
      <c r="R1" s="394" t="s">
        <v>11</v>
      </c>
      <c r="S1" s="394" t="s">
        <v>12</v>
      </c>
      <c r="T1" s="394" t="s">
        <v>13</v>
      </c>
      <c r="U1" s="394" t="s">
        <v>14</v>
      </c>
      <c r="V1" s="394" t="s">
        <v>15</v>
      </c>
      <c r="W1" s="394" t="s">
        <v>16</v>
      </c>
      <c r="X1" s="394" t="s">
        <v>47</v>
      </c>
      <c r="Y1" s="394" t="s">
        <v>48</v>
      </c>
      <c r="ALZ1" s="395"/>
      <c r="AMA1" s="395"/>
      <c r="AMB1" s="395"/>
      <c r="AMC1" s="395"/>
      <c r="AMD1" s="395"/>
      <c r="AME1" s="395"/>
      <c r="AMF1" s="395"/>
      <c r="AMG1" s="395"/>
      <c r="AMH1" s="395"/>
      <c r="AMI1" s="395"/>
      <c r="AMJ1" s="395"/>
    </row>
    <row r="2" spans="1:1024" x14ac:dyDescent="0.3">
      <c r="A2" s="396">
        <v>1</v>
      </c>
      <c r="B2" s="397">
        <v>16</v>
      </c>
      <c r="C2" s="398">
        <v>9</v>
      </c>
      <c r="D2" s="399" t="s">
        <v>580</v>
      </c>
      <c r="E2" s="400" t="s">
        <v>580</v>
      </c>
      <c r="F2" s="401">
        <v>35</v>
      </c>
      <c r="G2" s="401" t="s">
        <v>73</v>
      </c>
      <c r="H2" s="401" t="s">
        <v>19</v>
      </c>
      <c r="I2" s="401">
        <v>628</v>
      </c>
      <c r="J2" s="402">
        <v>31</v>
      </c>
      <c r="K2" s="402">
        <v>88</v>
      </c>
      <c r="L2" s="402">
        <v>39</v>
      </c>
      <c r="M2" s="402">
        <v>12</v>
      </c>
      <c r="N2" s="402">
        <v>40</v>
      </c>
      <c r="O2" s="402">
        <v>10</v>
      </c>
      <c r="P2" s="402">
        <v>12</v>
      </c>
      <c r="Q2" s="402">
        <v>12</v>
      </c>
      <c r="R2" s="402">
        <v>3</v>
      </c>
      <c r="S2" s="402">
        <v>69</v>
      </c>
      <c r="T2" s="402">
        <v>6</v>
      </c>
      <c r="U2" s="402">
        <v>3</v>
      </c>
      <c r="V2" s="402">
        <v>2</v>
      </c>
      <c r="W2" s="402">
        <v>2</v>
      </c>
      <c r="X2" s="402">
        <v>9</v>
      </c>
      <c r="Y2" s="402">
        <v>338</v>
      </c>
    </row>
    <row r="3" spans="1:1024" x14ac:dyDescent="0.3">
      <c r="A3" s="396">
        <v>2</v>
      </c>
      <c r="B3" s="397">
        <v>16</v>
      </c>
      <c r="C3" s="398">
        <v>9</v>
      </c>
      <c r="D3" s="399" t="s">
        <v>580</v>
      </c>
      <c r="E3" s="400" t="s">
        <v>580</v>
      </c>
      <c r="F3" s="401">
        <v>35</v>
      </c>
      <c r="G3" s="401" t="s">
        <v>73</v>
      </c>
      <c r="H3" s="401" t="s">
        <v>20</v>
      </c>
      <c r="I3" s="401">
        <v>627</v>
      </c>
      <c r="J3" s="402">
        <v>29</v>
      </c>
      <c r="K3" s="402">
        <v>70</v>
      </c>
      <c r="L3" s="402">
        <v>41</v>
      </c>
      <c r="M3" s="402">
        <v>8</v>
      </c>
      <c r="N3" s="402">
        <v>33</v>
      </c>
      <c r="O3" s="402">
        <v>15</v>
      </c>
      <c r="P3" s="402">
        <v>3</v>
      </c>
      <c r="Q3" s="402">
        <v>5</v>
      </c>
      <c r="R3" s="402">
        <v>2</v>
      </c>
      <c r="S3" s="402">
        <v>82</v>
      </c>
      <c r="T3" s="402">
        <v>6</v>
      </c>
      <c r="U3" s="402">
        <v>4</v>
      </c>
      <c r="V3" s="402">
        <v>3</v>
      </c>
      <c r="W3" s="402">
        <v>1</v>
      </c>
      <c r="X3" s="402">
        <v>14</v>
      </c>
      <c r="Y3" s="402">
        <v>316</v>
      </c>
    </row>
    <row r="4" spans="1:1024" x14ac:dyDescent="0.3">
      <c r="A4" s="396">
        <v>3</v>
      </c>
      <c r="B4" s="397">
        <v>16</v>
      </c>
      <c r="C4" s="398">
        <v>9</v>
      </c>
      <c r="D4" s="399" t="s">
        <v>580</v>
      </c>
      <c r="E4" s="400" t="s">
        <v>580</v>
      </c>
      <c r="F4" s="401">
        <v>36</v>
      </c>
      <c r="G4" s="401" t="s">
        <v>73</v>
      </c>
      <c r="H4" s="401" t="s">
        <v>19</v>
      </c>
      <c r="I4" s="401">
        <v>565</v>
      </c>
      <c r="J4" s="402">
        <v>22</v>
      </c>
      <c r="K4" s="402">
        <v>73</v>
      </c>
      <c r="L4" s="402">
        <v>25</v>
      </c>
      <c r="M4" s="402">
        <v>9</v>
      </c>
      <c r="N4" s="402">
        <v>33</v>
      </c>
      <c r="O4" s="402">
        <v>9</v>
      </c>
      <c r="P4" s="402">
        <v>5</v>
      </c>
      <c r="Q4" s="402">
        <v>5</v>
      </c>
      <c r="R4" s="402">
        <v>2</v>
      </c>
      <c r="S4" s="402">
        <v>69</v>
      </c>
      <c r="T4" s="402">
        <v>4</v>
      </c>
      <c r="U4" s="402">
        <v>1</v>
      </c>
      <c r="V4" s="402">
        <v>0</v>
      </c>
      <c r="W4" s="402">
        <v>0</v>
      </c>
      <c r="X4" s="402">
        <v>5</v>
      </c>
      <c r="Y4" s="402">
        <v>262</v>
      </c>
    </row>
    <row r="5" spans="1:1024" x14ac:dyDescent="0.3">
      <c r="A5" s="396">
        <v>4</v>
      </c>
      <c r="B5" s="397">
        <v>16</v>
      </c>
      <c r="C5" s="398">
        <v>9</v>
      </c>
      <c r="D5" s="399" t="s">
        <v>580</v>
      </c>
      <c r="E5" s="400" t="s">
        <v>580</v>
      </c>
      <c r="F5" s="401">
        <v>36</v>
      </c>
      <c r="G5" s="401" t="s">
        <v>73</v>
      </c>
      <c r="H5" s="401" t="s">
        <v>20</v>
      </c>
      <c r="I5" s="401">
        <v>564</v>
      </c>
      <c r="J5" s="402">
        <v>37</v>
      </c>
      <c r="K5" s="402">
        <v>96</v>
      </c>
      <c r="L5" s="402">
        <v>35</v>
      </c>
      <c r="M5" s="402">
        <v>11</v>
      </c>
      <c r="N5" s="402">
        <v>25</v>
      </c>
      <c r="O5" s="402">
        <v>10</v>
      </c>
      <c r="P5" s="402">
        <v>4</v>
      </c>
      <c r="Q5" s="402">
        <v>5</v>
      </c>
      <c r="R5" s="402">
        <v>1</v>
      </c>
      <c r="S5" s="402">
        <v>53</v>
      </c>
      <c r="T5" s="402">
        <v>3</v>
      </c>
      <c r="U5" s="402">
        <v>2</v>
      </c>
      <c r="V5" s="402">
        <v>3</v>
      </c>
      <c r="W5" s="402">
        <v>0</v>
      </c>
      <c r="X5" s="402">
        <v>6</v>
      </c>
      <c r="Y5" s="402">
        <v>291</v>
      </c>
    </row>
    <row r="6" spans="1:1024" x14ac:dyDescent="0.3">
      <c r="A6" s="396">
        <v>5</v>
      </c>
      <c r="B6" s="397">
        <v>16</v>
      </c>
      <c r="C6" s="398">
        <v>9</v>
      </c>
      <c r="D6" s="399" t="s">
        <v>580</v>
      </c>
      <c r="E6" s="400" t="s">
        <v>580</v>
      </c>
      <c r="F6" s="401">
        <v>36</v>
      </c>
      <c r="G6" s="401" t="s">
        <v>73</v>
      </c>
      <c r="H6" s="401" t="s">
        <v>22</v>
      </c>
      <c r="I6" s="401">
        <v>564</v>
      </c>
      <c r="J6" s="402">
        <v>36</v>
      </c>
      <c r="K6" s="402">
        <v>63</v>
      </c>
      <c r="L6" s="402">
        <v>25</v>
      </c>
      <c r="M6" s="402">
        <v>6</v>
      </c>
      <c r="N6" s="402">
        <v>28</v>
      </c>
      <c r="O6" s="402">
        <v>15</v>
      </c>
      <c r="P6" s="402">
        <v>9</v>
      </c>
      <c r="Q6" s="402">
        <v>7</v>
      </c>
      <c r="R6" s="402">
        <v>2</v>
      </c>
      <c r="S6" s="402">
        <v>64</v>
      </c>
      <c r="T6" s="402">
        <v>11</v>
      </c>
      <c r="U6" s="402">
        <v>6</v>
      </c>
      <c r="V6" s="402">
        <v>0</v>
      </c>
      <c r="W6" s="402">
        <v>0</v>
      </c>
      <c r="X6" s="402">
        <v>12</v>
      </c>
      <c r="Y6" s="402">
        <v>284</v>
      </c>
    </row>
    <row r="7" spans="1:1024" x14ac:dyDescent="0.3">
      <c r="A7" s="396">
        <v>6</v>
      </c>
      <c r="B7" s="397">
        <v>16</v>
      </c>
      <c r="C7" s="398">
        <v>4</v>
      </c>
      <c r="D7" s="399" t="s">
        <v>581</v>
      </c>
      <c r="E7" s="400" t="s">
        <v>581</v>
      </c>
      <c r="F7" s="401">
        <v>65</v>
      </c>
      <c r="G7" s="401" t="s">
        <v>73</v>
      </c>
      <c r="H7" s="401" t="s">
        <v>19</v>
      </c>
      <c r="I7" s="401">
        <v>551</v>
      </c>
      <c r="J7" s="402">
        <v>45</v>
      </c>
      <c r="K7" s="402">
        <v>111</v>
      </c>
      <c r="L7" s="402">
        <v>25</v>
      </c>
      <c r="M7" s="402">
        <v>6</v>
      </c>
      <c r="N7" s="402">
        <v>6</v>
      </c>
      <c r="O7" s="402">
        <v>2</v>
      </c>
      <c r="P7" s="402">
        <v>1</v>
      </c>
      <c r="Q7" s="402">
        <v>103</v>
      </c>
      <c r="R7" s="402">
        <v>2</v>
      </c>
      <c r="S7" s="402">
        <v>15</v>
      </c>
      <c r="T7" s="402">
        <v>1</v>
      </c>
      <c r="U7" s="402">
        <v>2</v>
      </c>
      <c r="V7" s="402">
        <v>3</v>
      </c>
      <c r="W7" s="402">
        <v>0</v>
      </c>
      <c r="X7" s="402">
        <v>18</v>
      </c>
      <c r="Y7" s="402">
        <v>340</v>
      </c>
    </row>
    <row r="8" spans="1:1024" x14ac:dyDescent="0.3">
      <c r="A8" s="396">
        <v>7</v>
      </c>
      <c r="B8" s="397">
        <v>16</v>
      </c>
      <c r="C8" s="398">
        <v>4</v>
      </c>
      <c r="D8" s="399" t="s">
        <v>581</v>
      </c>
      <c r="E8" s="400" t="s">
        <v>581</v>
      </c>
      <c r="F8" s="401">
        <v>65</v>
      </c>
      <c r="G8" s="401" t="s">
        <v>73</v>
      </c>
      <c r="H8" s="401" t="s">
        <v>20</v>
      </c>
      <c r="I8" s="401">
        <v>551</v>
      </c>
      <c r="J8" s="402">
        <v>55</v>
      </c>
      <c r="K8" s="402">
        <v>109</v>
      </c>
      <c r="L8" s="402">
        <v>22</v>
      </c>
      <c r="M8" s="402">
        <v>3</v>
      </c>
      <c r="N8" s="402">
        <v>3</v>
      </c>
      <c r="O8" s="402">
        <v>0</v>
      </c>
      <c r="P8" s="402">
        <v>4</v>
      </c>
      <c r="Q8" s="402">
        <v>96</v>
      </c>
      <c r="R8" s="402">
        <v>1</v>
      </c>
      <c r="S8" s="402">
        <v>20</v>
      </c>
      <c r="T8" s="402">
        <v>0</v>
      </c>
      <c r="U8" s="402">
        <v>2</v>
      </c>
      <c r="V8" s="402">
        <v>3</v>
      </c>
      <c r="W8" s="402">
        <v>0</v>
      </c>
      <c r="X8" s="402">
        <v>16</v>
      </c>
      <c r="Y8" s="402">
        <v>334</v>
      </c>
    </row>
    <row r="9" spans="1:1024" x14ac:dyDescent="0.3">
      <c r="A9" s="396">
        <v>8</v>
      </c>
      <c r="B9" s="397">
        <v>16</v>
      </c>
      <c r="C9" s="398">
        <v>4</v>
      </c>
      <c r="D9" s="399" t="s">
        <v>581</v>
      </c>
      <c r="E9" s="400" t="s">
        <v>581</v>
      </c>
      <c r="F9" s="401">
        <v>66</v>
      </c>
      <c r="G9" s="401" t="s">
        <v>73</v>
      </c>
      <c r="H9" s="401" t="s">
        <v>19</v>
      </c>
      <c r="I9" s="401">
        <v>439</v>
      </c>
      <c r="J9" s="402">
        <v>43</v>
      </c>
      <c r="K9" s="402">
        <v>73</v>
      </c>
      <c r="L9" s="402">
        <v>19</v>
      </c>
      <c r="M9" s="402">
        <v>1</v>
      </c>
      <c r="N9" s="402">
        <v>3</v>
      </c>
      <c r="O9" s="402">
        <v>0</v>
      </c>
      <c r="P9" s="402">
        <v>1</v>
      </c>
      <c r="Q9" s="402">
        <v>96</v>
      </c>
      <c r="R9" s="402">
        <v>4</v>
      </c>
      <c r="S9" s="402">
        <v>13</v>
      </c>
      <c r="T9" s="402">
        <v>0</v>
      </c>
      <c r="U9" s="402">
        <v>0</v>
      </c>
      <c r="V9" s="402">
        <v>0</v>
      </c>
      <c r="W9" s="402">
        <v>0</v>
      </c>
      <c r="X9" s="402">
        <v>20</v>
      </c>
      <c r="Y9" s="402">
        <v>273</v>
      </c>
    </row>
    <row r="10" spans="1:1024" x14ac:dyDescent="0.3">
      <c r="A10" s="396">
        <v>9</v>
      </c>
      <c r="B10" s="397">
        <v>16</v>
      </c>
      <c r="C10" s="398">
        <v>4</v>
      </c>
      <c r="D10" s="399" t="s">
        <v>581</v>
      </c>
      <c r="E10" s="400" t="s">
        <v>581</v>
      </c>
      <c r="F10" s="401">
        <v>66</v>
      </c>
      <c r="G10" s="401" t="s">
        <v>73</v>
      </c>
      <c r="H10" s="401" t="s">
        <v>20</v>
      </c>
      <c r="I10" s="401">
        <v>439</v>
      </c>
      <c r="J10" s="402">
        <v>37</v>
      </c>
      <c r="K10" s="402">
        <v>66</v>
      </c>
      <c r="L10" s="402">
        <v>27</v>
      </c>
      <c r="M10" s="402">
        <v>2</v>
      </c>
      <c r="N10" s="402">
        <v>1</v>
      </c>
      <c r="O10" s="402">
        <v>2</v>
      </c>
      <c r="P10" s="402">
        <v>1</v>
      </c>
      <c r="Q10" s="402">
        <v>95</v>
      </c>
      <c r="R10" s="402">
        <v>3</v>
      </c>
      <c r="S10" s="402">
        <v>12</v>
      </c>
      <c r="T10" s="402">
        <v>1</v>
      </c>
      <c r="U10" s="402">
        <v>1</v>
      </c>
      <c r="V10" s="402">
        <v>0</v>
      </c>
      <c r="W10" s="402">
        <v>0</v>
      </c>
      <c r="X10" s="402">
        <v>12</v>
      </c>
      <c r="Y10" s="402">
        <v>260</v>
      </c>
    </row>
    <row r="11" spans="1:1024" x14ac:dyDescent="0.3">
      <c r="A11" s="396">
        <v>10</v>
      </c>
      <c r="B11" s="397">
        <v>16</v>
      </c>
      <c r="C11" s="398">
        <v>4</v>
      </c>
      <c r="D11" s="399" t="s">
        <v>581</v>
      </c>
      <c r="E11" s="400" t="s">
        <v>581</v>
      </c>
      <c r="F11" s="401">
        <v>67</v>
      </c>
      <c r="G11" s="401" t="s">
        <v>73</v>
      </c>
      <c r="H11" s="401" t="s">
        <v>19</v>
      </c>
      <c r="I11" s="401">
        <v>646</v>
      </c>
      <c r="J11" s="402">
        <v>52</v>
      </c>
      <c r="K11" s="402">
        <v>92</v>
      </c>
      <c r="L11" s="402">
        <v>29</v>
      </c>
      <c r="M11" s="402">
        <v>5</v>
      </c>
      <c r="N11" s="402">
        <v>5</v>
      </c>
      <c r="O11" s="402">
        <v>0</v>
      </c>
      <c r="P11" s="402">
        <v>2</v>
      </c>
      <c r="Q11" s="402">
        <v>127</v>
      </c>
      <c r="R11" s="402">
        <v>1</v>
      </c>
      <c r="S11" s="402">
        <v>37</v>
      </c>
      <c r="T11" s="402">
        <v>2</v>
      </c>
      <c r="U11" s="402">
        <v>2</v>
      </c>
      <c r="V11" s="402">
        <v>3</v>
      </c>
      <c r="W11" s="402">
        <v>0</v>
      </c>
      <c r="X11" s="402">
        <v>15</v>
      </c>
      <c r="Y11" s="402">
        <v>372</v>
      </c>
    </row>
    <row r="12" spans="1:1024" x14ac:dyDescent="0.3">
      <c r="A12" s="396">
        <v>11</v>
      </c>
      <c r="B12" s="397">
        <v>16</v>
      </c>
      <c r="C12" s="398">
        <v>9</v>
      </c>
      <c r="D12" s="399" t="s">
        <v>582</v>
      </c>
      <c r="E12" s="400" t="s">
        <v>582</v>
      </c>
      <c r="F12" s="401">
        <v>70</v>
      </c>
      <c r="G12" s="401" t="s">
        <v>73</v>
      </c>
      <c r="H12" s="401" t="s">
        <v>19</v>
      </c>
      <c r="I12" s="401">
        <v>529</v>
      </c>
      <c r="J12" s="402">
        <v>52</v>
      </c>
      <c r="K12" s="402">
        <v>36</v>
      </c>
      <c r="L12" s="402">
        <v>16</v>
      </c>
      <c r="M12" s="402">
        <v>4</v>
      </c>
      <c r="N12" s="402">
        <v>9</v>
      </c>
      <c r="O12" s="402">
        <v>24</v>
      </c>
      <c r="P12" s="402">
        <v>9</v>
      </c>
      <c r="Q12" s="402">
        <v>4</v>
      </c>
      <c r="R12" s="402">
        <v>0</v>
      </c>
      <c r="S12" s="402">
        <v>36</v>
      </c>
      <c r="T12" s="402">
        <v>1</v>
      </c>
      <c r="U12" s="402">
        <v>4</v>
      </c>
      <c r="V12" s="402">
        <v>0</v>
      </c>
      <c r="W12" s="402">
        <v>0</v>
      </c>
      <c r="X12" s="402">
        <v>14</v>
      </c>
      <c r="Y12" s="402">
        <v>209</v>
      </c>
    </row>
    <row r="13" spans="1:1024" x14ac:dyDescent="0.3">
      <c r="A13" s="396">
        <v>12</v>
      </c>
      <c r="B13" s="397">
        <v>16</v>
      </c>
      <c r="C13" s="398">
        <v>9</v>
      </c>
      <c r="D13" s="399" t="s">
        <v>582</v>
      </c>
      <c r="E13" s="400" t="s">
        <v>582</v>
      </c>
      <c r="F13" s="401">
        <v>70</v>
      </c>
      <c r="G13" s="401" t="s">
        <v>73</v>
      </c>
      <c r="H13" s="401" t="s">
        <v>20</v>
      </c>
      <c r="I13" s="401">
        <v>528</v>
      </c>
      <c r="J13" s="402">
        <v>68</v>
      </c>
      <c r="K13" s="402">
        <v>39</v>
      </c>
      <c r="L13" s="402">
        <v>20</v>
      </c>
      <c r="M13" s="402">
        <v>14</v>
      </c>
      <c r="N13" s="402">
        <v>8</v>
      </c>
      <c r="O13" s="402">
        <v>29</v>
      </c>
      <c r="P13" s="402">
        <v>18</v>
      </c>
      <c r="Q13" s="402">
        <v>4</v>
      </c>
      <c r="R13" s="402">
        <v>1</v>
      </c>
      <c r="S13" s="402">
        <v>43</v>
      </c>
      <c r="T13" s="402">
        <v>0</v>
      </c>
      <c r="U13" s="402">
        <v>7</v>
      </c>
      <c r="V13" s="402">
        <v>0</v>
      </c>
      <c r="W13" s="402">
        <v>3</v>
      </c>
      <c r="X13" s="402">
        <v>11</v>
      </c>
      <c r="Y13" s="402">
        <v>265</v>
      </c>
    </row>
    <row r="14" spans="1:1024" x14ac:dyDescent="0.3">
      <c r="A14" s="396">
        <v>13</v>
      </c>
      <c r="B14" s="397">
        <v>16</v>
      </c>
      <c r="C14" s="398">
        <v>9</v>
      </c>
      <c r="D14" s="399" t="s">
        <v>582</v>
      </c>
      <c r="E14" s="400" t="s">
        <v>582</v>
      </c>
      <c r="F14" s="401">
        <v>70</v>
      </c>
      <c r="G14" s="401" t="s">
        <v>73</v>
      </c>
      <c r="H14" s="401" t="s">
        <v>22</v>
      </c>
      <c r="I14" s="401">
        <v>528</v>
      </c>
      <c r="J14" s="402">
        <v>67</v>
      </c>
      <c r="K14" s="402">
        <v>36</v>
      </c>
      <c r="L14" s="402">
        <v>12</v>
      </c>
      <c r="M14" s="402">
        <v>6</v>
      </c>
      <c r="N14" s="402">
        <v>4</v>
      </c>
      <c r="O14" s="402">
        <v>27</v>
      </c>
      <c r="P14" s="402">
        <v>20</v>
      </c>
      <c r="Q14" s="402">
        <v>4</v>
      </c>
      <c r="R14" s="402">
        <v>1</v>
      </c>
      <c r="S14" s="402">
        <v>36</v>
      </c>
      <c r="T14" s="402">
        <v>2</v>
      </c>
      <c r="U14" s="402">
        <v>6</v>
      </c>
      <c r="V14" s="402">
        <v>0</v>
      </c>
      <c r="W14" s="402">
        <v>0</v>
      </c>
      <c r="X14" s="402">
        <v>9</v>
      </c>
      <c r="Y14" s="402">
        <v>230</v>
      </c>
    </row>
    <row r="15" spans="1:1024" x14ac:dyDescent="0.3">
      <c r="A15" s="396">
        <v>14</v>
      </c>
      <c r="B15" s="397">
        <v>16</v>
      </c>
      <c r="C15" s="398">
        <v>9</v>
      </c>
      <c r="D15" s="399" t="s">
        <v>582</v>
      </c>
      <c r="E15" s="400" t="s">
        <v>582</v>
      </c>
      <c r="F15" s="401">
        <v>71</v>
      </c>
      <c r="G15" s="401" t="s">
        <v>73</v>
      </c>
      <c r="H15" s="401" t="s">
        <v>19</v>
      </c>
      <c r="I15" s="401">
        <v>480</v>
      </c>
      <c r="J15" s="402">
        <v>37</v>
      </c>
      <c r="K15" s="402">
        <v>26</v>
      </c>
      <c r="L15" s="402">
        <v>12</v>
      </c>
      <c r="M15" s="402">
        <v>3</v>
      </c>
      <c r="N15" s="402">
        <v>10</v>
      </c>
      <c r="O15" s="402">
        <v>16</v>
      </c>
      <c r="P15" s="402">
        <v>12</v>
      </c>
      <c r="Q15" s="402">
        <v>5</v>
      </c>
      <c r="R15" s="402">
        <v>1</v>
      </c>
      <c r="S15" s="402">
        <v>41</v>
      </c>
      <c r="T15" s="402">
        <v>0</v>
      </c>
      <c r="U15" s="402">
        <v>7</v>
      </c>
      <c r="V15" s="402">
        <v>3</v>
      </c>
      <c r="W15" s="402">
        <v>0</v>
      </c>
      <c r="X15" s="402">
        <v>10</v>
      </c>
      <c r="Y15" s="402">
        <v>183</v>
      </c>
    </row>
    <row r="16" spans="1:1024" x14ac:dyDescent="0.3">
      <c r="A16" s="396">
        <v>15</v>
      </c>
      <c r="B16" s="397">
        <v>16</v>
      </c>
      <c r="C16" s="398">
        <v>9</v>
      </c>
      <c r="D16" s="399" t="s">
        <v>582</v>
      </c>
      <c r="E16" s="400" t="s">
        <v>582</v>
      </c>
      <c r="F16" s="401">
        <v>71</v>
      </c>
      <c r="G16" s="401" t="s">
        <v>73</v>
      </c>
      <c r="H16" s="401" t="s">
        <v>20</v>
      </c>
      <c r="I16" s="401">
        <v>479</v>
      </c>
      <c r="J16" s="402">
        <v>39</v>
      </c>
      <c r="K16" s="402">
        <v>29</v>
      </c>
      <c r="L16" s="402">
        <v>6</v>
      </c>
      <c r="M16" s="402">
        <v>6</v>
      </c>
      <c r="N16" s="402">
        <v>11</v>
      </c>
      <c r="O16" s="402">
        <v>16</v>
      </c>
      <c r="P16" s="402">
        <v>8</v>
      </c>
      <c r="Q16" s="402">
        <v>5</v>
      </c>
      <c r="R16" s="402">
        <v>3</v>
      </c>
      <c r="S16" s="402">
        <v>47</v>
      </c>
      <c r="T16" s="402">
        <v>0</v>
      </c>
      <c r="U16" s="402">
        <v>5</v>
      </c>
      <c r="V16" s="402">
        <v>0</v>
      </c>
      <c r="W16" s="402">
        <v>0</v>
      </c>
      <c r="X16" s="402">
        <v>11</v>
      </c>
      <c r="Y16" s="402">
        <v>186</v>
      </c>
    </row>
    <row r="17" spans="1:25" x14ac:dyDescent="0.3">
      <c r="A17" s="396">
        <v>16</v>
      </c>
      <c r="B17" s="397">
        <v>16</v>
      </c>
      <c r="C17" s="398">
        <v>9</v>
      </c>
      <c r="D17" s="399" t="s">
        <v>582</v>
      </c>
      <c r="E17" s="400" t="s">
        <v>582</v>
      </c>
      <c r="F17" s="401">
        <v>72</v>
      </c>
      <c r="G17" s="401" t="s">
        <v>73</v>
      </c>
      <c r="H17" s="401" t="s">
        <v>19</v>
      </c>
      <c r="I17" s="401">
        <v>569</v>
      </c>
      <c r="J17" s="402">
        <v>51</v>
      </c>
      <c r="K17" s="402">
        <v>18</v>
      </c>
      <c r="L17" s="402">
        <v>17</v>
      </c>
      <c r="M17" s="402">
        <v>12</v>
      </c>
      <c r="N17" s="402">
        <v>23</v>
      </c>
      <c r="O17" s="402">
        <v>22</v>
      </c>
      <c r="P17" s="402">
        <v>13</v>
      </c>
      <c r="Q17" s="402">
        <v>5</v>
      </c>
      <c r="R17" s="402">
        <v>2</v>
      </c>
      <c r="S17" s="402">
        <v>39</v>
      </c>
      <c r="T17" s="402">
        <v>2</v>
      </c>
      <c r="U17" s="402">
        <v>8</v>
      </c>
      <c r="V17" s="402">
        <v>1</v>
      </c>
      <c r="W17" s="402">
        <v>0</v>
      </c>
      <c r="X17" s="402">
        <v>8</v>
      </c>
      <c r="Y17" s="402">
        <v>221</v>
      </c>
    </row>
    <row r="18" spans="1:25" x14ac:dyDescent="0.3">
      <c r="A18" s="396">
        <v>17</v>
      </c>
      <c r="B18" s="397">
        <v>16</v>
      </c>
      <c r="C18" s="398">
        <v>9</v>
      </c>
      <c r="D18" s="399" t="s">
        <v>582</v>
      </c>
      <c r="E18" s="400" t="s">
        <v>582</v>
      </c>
      <c r="F18" s="401">
        <v>72</v>
      </c>
      <c r="G18" s="401" t="s">
        <v>73</v>
      </c>
      <c r="H18" s="401" t="s">
        <v>20</v>
      </c>
      <c r="I18" s="401">
        <v>569</v>
      </c>
      <c r="J18" s="402">
        <v>59</v>
      </c>
      <c r="K18" s="402">
        <v>35</v>
      </c>
      <c r="L18" s="402">
        <v>19</v>
      </c>
      <c r="M18" s="402">
        <v>4</v>
      </c>
      <c r="N18" s="402">
        <v>14</v>
      </c>
      <c r="O18" s="402">
        <v>21</v>
      </c>
      <c r="P18" s="402">
        <v>16</v>
      </c>
      <c r="Q18" s="402">
        <v>6</v>
      </c>
      <c r="R18" s="402">
        <v>1</v>
      </c>
      <c r="S18" s="402">
        <v>47</v>
      </c>
      <c r="T18" s="402">
        <v>1</v>
      </c>
      <c r="U18" s="402">
        <v>5</v>
      </c>
      <c r="V18" s="402">
        <v>0</v>
      </c>
      <c r="W18" s="402">
        <v>0</v>
      </c>
      <c r="X18" s="402">
        <v>15</v>
      </c>
      <c r="Y18" s="402">
        <v>243</v>
      </c>
    </row>
    <row r="19" spans="1:25" x14ac:dyDescent="0.3">
      <c r="A19" s="396">
        <v>18</v>
      </c>
      <c r="B19" s="397">
        <v>16</v>
      </c>
      <c r="C19" s="398">
        <v>9</v>
      </c>
      <c r="D19" s="399" t="s">
        <v>582</v>
      </c>
      <c r="E19" s="400" t="s">
        <v>583</v>
      </c>
      <c r="F19" s="401">
        <v>73</v>
      </c>
      <c r="G19" s="401" t="s">
        <v>73</v>
      </c>
      <c r="H19" s="401" t="s">
        <v>19</v>
      </c>
      <c r="I19" s="401">
        <v>280</v>
      </c>
      <c r="J19" s="402">
        <v>33</v>
      </c>
      <c r="K19" s="402">
        <v>52</v>
      </c>
      <c r="L19" s="402">
        <v>9</v>
      </c>
      <c r="M19" s="402">
        <v>1</v>
      </c>
      <c r="N19" s="402">
        <v>7</v>
      </c>
      <c r="O19" s="402">
        <v>6</v>
      </c>
      <c r="P19" s="402">
        <v>1</v>
      </c>
      <c r="Q19" s="402">
        <v>3</v>
      </c>
      <c r="R19" s="402">
        <v>2</v>
      </c>
      <c r="S19" s="402">
        <v>12</v>
      </c>
      <c r="T19" s="402">
        <v>0</v>
      </c>
      <c r="U19" s="402">
        <v>1</v>
      </c>
      <c r="V19" s="402">
        <v>0</v>
      </c>
      <c r="W19" s="402">
        <v>0</v>
      </c>
      <c r="X19" s="402">
        <v>4</v>
      </c>
      <c r="Y19" s="402">
        <v>131</v>
      </c>
    </row>
    <row r="20" spans="1:25" x14ac:dyDescent="0.3">
      <c r="A20" s="396">
        <v>19</v>
      </c>
      <c r="B20" s="397">
        <v>16</v>
      </c>
      <c r="C20" s="398">
        <v>9</v>
      </c>
      <c r="D20" s="399" t="s">
        <v>584</v>
      </c>
      <c r="E20" s="400" t="s">
        <v>584</v>
      </c>
      <c r="F20" s="401">
        <v>111</v>
      </c>
      <c r="G20" s="401" t="s">
        <v>73</v>
      </c>
      <c r="H20" s="401" t="s">
        <v>19</v>
      </c>
      <c r="I20" s="401">
        <v>613</v>
      </c>
      <c r="J20" s="402">
        <v>19</v>
      </c>
      <c r="K20" s="402">
        <v>211</v>
      </c>
      <c r="L20" s="402">
        <v>153</v>
      </c>
      <c r="M20" s="402">
        <v>8</v>
      </c>
      <c r="N20" s="402">
        <v>9</v>
      </c>
      <c r="O20" s="402">
        <v>3</v>
      </c>
      <c r="P20" s="402">
        <v>1</v>
      </c>
      <c r="Q20" s="402">
        <v>4</v>
      </c>
      <c r="R20" s="402">
        <v>17</v>
      </c>
      <c r="S20" s="402">
        <v>12</v>
      </c>
      <c r="T20" s="402">
        <v>1</v>
      </c>
      <c r="U20" s="402">
        <v>4</v>
      </c>
      <c r="V20" s="402">
        <v>2</v>
      </c>
      <c r="W20" s="402">
        <v>0</v>
      </c>
      <c r="X20" s="402">
        <v>11</v>
      </c>
      <c r="Y20" s="402">
        <v>455</v>
      </c>
    </row>
    <row r="21" spans="1:25" x14ac:dyDescent="0.3">
      <c r="A21" s="396">
        <v>20</v>
      </c>
      <c r="B21" s="397">
        <v>16</v>
      </c>
      <c r="C21" s="398">
        <v>9</v>
      </c>
      <c r="D21" s="399" t="s">
        <v>584</v>
      </c>
      <c r="E21" s="400" t="s">
        <v>584</v>
      </c>
      <c r="F21" s="401">
        <v>111</v>
      </c>
      <c r="G21" s="401" t="s">
        <v>73</v>
      </c>
      <c r="H21" s="401" t="s">
        <v>20</v>
      </c>
      <c r="I21" s="401">
        <v>613</v>
      </c>
      <c r="J21" s="402">
        <v>21</v>
      </c>
      <c r="K21" s="402">
        <v>201</v>
      </c>
      <c r="L21" s="402">
        <v>146</v>
      </c>
      <c r="M21" s="402">
        <v>4</v>
      </c>
      <c r="N21" s="402">
        <v>8</v>
      </c>
      <c r="O21" s="402">
        <v>1</v>
      </c>
      <c r="P21" s="402">
        <v>1</v>
      </c>
      <c r="Q21" s="402">
        <v>5</v>
      </c>
      <c r="R21" s="402">
        <v>14</v>
      </c>
      <c r="S21" s="402">
        <v>26</v>
      </c>
      <c r="T21" s="402">
        <v>3</v>
      </c>
      <c r="U21" s="402">
        <v>7</v>
      </c>
      <c r="V21" s="402">
        <v>2</v>
      </c>
      <c r="W21" s="402">
        <v>0</v>
      </c>
      <c r="X21" s="402">
        <v>0</v>
      </c>
      <c r="Y21" s="402">
        <v>439</v>
      </c>
    </row>
    <row r="22" spans="1:25" x14ac:dyDescent="0.3">
      <c r="A22" s="396">
        <v>21</v>
      </c>
      <c r="B22" s="397">
        <v>16</v>
      </c>
      <c r="C22" s="398">
        <v>9</v>
      </c>
      <c r="D22" s="399" t="s">
        <v>584</v>
      </c>
      <c r="E22" s="400" t="s">
        <v>584</v>
      </c>
      <c r="F22" s="401">
        <v>112</v>
      </c>
      <c r="G22" s="401" t="s">
        <v>73</v>
      </c>
      <c r="H22" s="401" t="s">
        <v>19</v>
      </c>
      <c r="I22" s="401">
        <v>595</v>
      </c>
      <c r="J22" s="402">
        <v>21</v>
      </c>
      <c r="K22" s="402">
        <v>161</v>
      </c>
      <c r="L22" s="402">
        <v>144</v>
      </c>
      <c r="M22" s="402">
        <v>1</v>
      </c>
      <c r="N22" s="402">
        <v>10</v>
      </c>
      <c r="O22" s="402">
        <v>2</v>
      </c>
      <c r="P22" s="402">
        <v>0</v>
      </c>
      <c r="Q22" s="402">
        <v>3</v>
      </c>
      <c r="R22" s="402">
        <v>27</v>
      </c>
      <c r="S22" s="402">
        <v>23</v>
      </c>
      <c r="T22" s="402">
        <v>0</v>
      </c>
      <c r="U22" s="402">
        <v>2</v>
      </c>
      <c r="V22" s="402">
        <v>3</v>
      </c>
      <c r="W22" s="402">
        <v>0</v>
      </c>
      <c r="X22" s="402">
        <v>21</v>
      </c>
      <c r="Y22" s="402">
        <v>418</v>
      </c>
    </row>
    <row r="23" spans="1:25" x14ac:dyDescent="0.3">
      <c r="A23" s="396">
        <v>22</v>
      </c>
      <c r="B23" s="397">
        <v>16</v>
      </c>
      <c r="C23" s="398">
        <v>9</v>
      </c>
      <c r="D23" s="399" t="s">
        <v>584</v>
      </c>
      <c r="E23" s="400" t="s">
        <v>584</v>
      </c>
      <c r="F23" s="401">
        <v>112</v>
      </c>
      <c r="G23" s="401" t="s">
        <v>73</v>
      </c>
      <c r="H23" s="401" t="s">
        <v>20</v>
      </c>
      <c r="I23" s="401">
        <v>595</v>
      </c>
      <c r="J23" s="402">
        <v>28</v>
      </c>
      <c r="K23" s="402">
        <v>213</v>
      </c>
      <c r="L23" s="402">
        <v>103</v>
      </c>
      <c r="M23" s="402">
        <v>3</v>
      </c>
      <c r="N23" s="402">
        <v>11</v>
      </c>
      <c r="O23" s="402">
        <v>6</v>
      </c>
      <c r="P23" s="402">
        <v>1</v>
      </c>
      <c r="Q23" s="402">
        <v>0</v>
      </c>
      <c r="R23" s="402">
        <v>22</v>
      </c>
      <c r="S23" s="402">
        <v>14</v>
      </c>
      <c r="T23" s="402">
        <v>3</v>
      </c>
      <c r="U23" s="402">
        <v>1</v>
      </c>
      <c r="V23" s="402">
        <v>1</v>
      </c>
      <c r="W23" s="402">
        <v>0</v>
      </c>
      <c r="X23" s="402">
        <v>18</v>
      </c>
      <c r="Y23" s="402">
        <v>424</v>
      </c>
    </row>
    <row r="24" spans="1:25" x14ac:dyDescent="0.3">
      <c r="A24" s="396">
        <v>23</v>
      </c>
      <c r="B24" s="397">
        <v>16</v>
      </c>
      <c r="C24" s="398">
        <v>9</v>
      </c>
      <c r="D24" s="399" t="s">
        <v>585</v>
      </c>
      <c r="E24" s="400" t="s">
        <v>585</v>
      </c>
      <c r="F24" s="401">
        <v>373</v>
      </c>
      <c r="G24" s="401" t="s">
        <v>73</v>
      </c>
      <c r="H24" s="401" t="s">
        <v>19</v>
      </c>
      <c r="I24" s="401">
        <v>724</v>
      </c>
      <c r="J24" s="402">
        <v>16</v>
      </c>
      <c r="K24" s="402">
        <v>108</v>
      </c>
      <c r="L24" s="402">
        <v>157</v>
      </c>
      <c r="M24" s="402">
        <v>3</v>
      </c>
      <c r="N24" s="402">
        <v>5</v>
      </c>
      <c r="O24" s="402">
        <v>75</v>
      </c>
      <c r="P24" s="402">
        <v>89</v>
      </c>
      <c r="Q24" s="402">
        <v>1</v>
      </c>
      <c r="R24" s="402">
        <v>2</v>
      </c>
      <c r="S24" s="402">
        <v>16</v>
      </c>
      <c r="T24" s="402">
        <v>0</v>
      </c>
      <c r="U24" s="402">
        <v>6</v>
      </c>
      <c r="V24" s="402">
        <v>0</v>
      </c>
      <c r="W24" s="402">
        <v>0</v>
      </c>
      <c r="X24" s="402">
        <v>11</v>
      </c>
      <c r="Y24" s="402">
        <v>489</v>
      </c>
    </row>
    <row r="25" spans="1:25" x14ac:dyDescent="0.3">
      <c r="A25" s="396">
        <v>24</v>
      </c>
      <c r="B25" s="397">
        <v>16</v>
      </c>
      <c r="C25" s="398">
        <v>4</v>
      </c>
      <c r="D25" s="399" t="s">
        <v>586</v>
      </c>
      <c r="E25" s="400" t="s">
        <v>586</v>
      </c>
      <c r="F25" s="401">
        <v>617</v>
      </c>
      <c r="G25" s="401" t="s">
        <v>73</v>
      </c>
      <c r="H25" s="401" t="s">
        <v>19</v>
      </c>
      <c r="I25" s="401">
        <v>690</v>
      </c>
      <c r="J25" s="402">
        <v>27</v>
      </c>
      <c r="K25" s="402">
        <v>94</v>
      </c>
      <c r="L25" s="402">
        <v>75</v>
      </c>
      <c r="M25" s="402">
        <v>4</v>
      </c>
      <c r="N25" s="402">
        <v>27</v>
      </c>
      <c r="O25" s="402">
        <v>36</v>
      </c>
      <c r="P25" s="402">
        <v>6</v>
      </c>
      <c r="Q25" s="402">
        <v>29</v>
      </c>
      <c r="R25" s="402">
        <v>52</v>
      </c>
      <c r="S25" s="402">
        <v>116</v>
      </c>
      <c r="T25" s="402">
        <v>10</v>
      </c>
      <c r="U25" s="402">
        <v>1</v>
      </c>
      <c r="V25" s="402">
        <v>3</v>
      </c>
      <c r="W25" s="402">
        <v>0</v>
      </c>
      <c r="X25" s="402">
        <v>19</v>
      </c>
      <c r="Y25" s="402">
        <v>499</v>
      </c>
    </row>
    <row r="26" spans="1:25" x14ac:dyDescent="0.3">
      <c r="A26" s="396">
        <v>25</v>
      </c>
      <c r="B26" s="397">
        <v>16</v>
      </c>
      <c r="C26" s="398">
        <v>4</v>
      </c>
      <c r="D26" s="399" t="s">
        <v>586</v>
      </c>
      <c r="E26" s="400" t="s">
        <v>586</v>
      </c>
      <c r="F26" s="401">
        <v>617</v>
      </c>
      <c r="G26" s="401" t="s">
        <v>73</v>
      </c>
      <c r="H26" s="401" t="s">
        <v>20</v>
      </c>
      <c r="I26" s="401">
        <v>690</v>
      </c>
      <c r="J26" s="402">
        <v>139</v>
      </c>
      <c r="K26" s="402">
        <v>84</v>
      </c>
      <c r="L26" s="402">
        <v>82</v>
      </c>
      <c r="M26" s="402">
        <v>5</v>
      </c>
      <c r="N26" s="402">
        <v>19</v>
      </c>
      <c r="O26" s="402">
        <v>22</v>
      </c>
      <c r="P26" s="402">
        <v>6</v>
      </c>
      <c r="Q26" s="402">
        <v>31</v>
      </c>
      <c r="R26" s="402">
        <v>40</v>
      </c>
      <c r="S26" s="402">
        <v>98</v>
      </c>
      <c r="T26" s="402">
        <v>5</v>
      </c>
      <c r="U26" s="402">
        <v>3</v>
      </c>
      <c r="V26" s="402">
        <v>1</v>
      </c>
      <c r="W26" s="402">
        <v>0</v>
      </c>
      <c r="X26" s="402">
        <v>30</v>
      </c>
      <c r="Y26" s="402">
        <v>565</v>
      </c>
    </row>
    <row r="27" spans="1:25" x14ac:dyDescent="0.3">
      <c r="A27" s="396">
        <v>26</v>
      </c>
      <c r="B27" s="397">
        <v>16</v>
      </c>
      <c r="C27" s="398">
        <v>4</v>
      </c>
      <c r="D27" s="399" t="s">
        <v>586</v>
      </c>
      <c r="E27" s="400" t="s">
        <v>586</v>
      </c>
      <c r="F27" s="401">
        <v>617</v>
      </c>
      <c r="G27" s="401" t="s">
        <v>73</v>
      </c>
      <c r="H27" s="401" t="s">
        <v>27</v>
      </c>
      <c r="I27" s="401"/>
      <c r="J27" s="402">
        <v>44</v>
      </c>
      <c r="K27" s="402">
        <v>85</v>
      </c>
      <c r="L27" s="402">
        <v>41</v>
      </c>
      <c r="M27" s="402">
        <v>8</v>
      </c>
      <c r="N27" s="402">
        <v>22</v>
      </c>
      <c r="O27" s="402">
        <v>13</v>
      </c>
      <c r="P27" s="402">
        <v>3</v>
      </c>
      <c r="Q27" s="402">
        <v>17</v>
      </c>
      <c r="R27" s="402">
        <v>6</v>
      </c>
      <c r="S27" s="402">
        <v>131</v>
      </c>
      <c r="T27" s="402">
        <v>7</v>
      </c>
      <c r="U27" s="402">
        <v>0</v>
      </c>
      <c r="V27" s="402">
        <v>0</v>
      </c>
      <c r="W27" s="402">
        <v>1</v>
      </c>
      <c r="X27" s="402">
        <v>20</v>
      </c>
      <c r="Y27" s="402">
        <v>398</v>
      </c>
    </row>
    <row r="28" spans="1:25" x14ac:dyDescent="0.3">
      <c r="A28" s="396">
        <v>27</v>
      </c>
      <c r="B28" s="397">
        <v>16</v>
      </c>
      <c r="C28" s="398">
        <v>4</v>
      </c>
      <c r="D28" s="399" t="s">
        <v>586</v>
      </c>
      <c r="E28" s="400" t="s">
        <v>586</v>
      </c>
      <c r="F28" s="401">
        <v>618</v>
      </c>
      <c r="G28" s="401" t="s">
        <v>73</v>
      </c>
      <c r="H28" s="401" t="s">
        <v>19</v>
      </c>
      <c r="I28" s="401">
        <v>580</v>
      </c>
      <c r="J28" s="402">
        <v>34</v>
      </c>
      <c r="K28" s="402">
        <v>52</v>
      </c>
      <c r="L28" s="402">
        <v>79</v>
      </c>
      <c r="M28" s="402">
        <v>7</v>
      </c>
      <c r="N28" s="402">
        <v>23</v>
      </c>
      <c r="O28" s="402">
        <v>31</v>
      </c>
      <c r="P28" s="402">
        <v>3</v>
      </c>
      <c r="Q28" s="402">
        <v>34</v>
      </c>
      <c r="R28" s="402">
        <v>9</v>
      </c>
      <c r="S28" s="402">
        <v>85</v>
      </c>
      <c r="T28" s="402">
        <v>9</v>
      </c>
      <c r="U28" s="402">
        <v>1</v>
      </c>
      <c r="V28" s="402">
        <v>2</v>
      </c>
      <c r="W28" s="402">
        <v>0</v>
      </c>
      <c r="X28" s="402">
        <v>14</v>
      </c>
      <c r="Y28" s="402">
        <v>383</v>
      </c>
    </row>
    <row r="29" spans="1:25" x14ac:dyDescent="0.3">
      <c r="A29" s="396">
        <v>28</v>
      </c>
      <c r="B29" s="397">
        <v>16</v>
      </c>
      <c r="C29" s="398">
        <v>4</v>
      </c>
      <c r="D29" s="399" t="s">
        <v>586</v>
      </c>
      <c r="E29" s="400" t="s">
        <v>586</v>
      </c>
      <c r="F29" s="401">
        <v>618</v>
      </c>
      <c r="G29" s="401" t="s">
        <v>73</v>
      </c>
      <c r="H29" s="401" t="s">
        <v>20</v>
      </c>
      <c r="I29" s="401">
        <v>579</v>
      </c>
      <c r="J29" s="402">
        <v>35</v>
      </c>
      <c r="K29" s="402">
        <v>49</v>
      </c>
      <c r="L29" s="402">
        <v>75</v>
      </c>
      <c r="M29" s="402">
        <v>2</v>
      </c>
      <c r="N29" s="402">
        <v>26</v>
      </c>
      <c r="O29" s="402">
        <v>31</v>
      </c>
      <c r="P29" s="402">
        <v>6</v>
      </c>
      <c r="Q29" s="402">
        <v>46</v>
      </c>
      <c r="R29" s="402">
        <v>18</v>
      </c>
      <c r="S29" s="402">
        <v>86</v>
      </c>
      <c r="T29" s="402">
        <v>5</v>
      </c>
      <c r="U29" s="402">
        <v>1</v>
      </c>
      <c r="V29" s="402">
        <v>1</v>
      </c>
      <c r="W29" s="402">
        <v>0</v>
      </c>
      <c r="X29" s="402">
        <v>18</v>
      </c>
      <c r="Y29" s="402">
        <v>399</v>
      </c>
    </row>
    <row r="30" spans="1:25" x14ac:dyDescent="0.3">
      <c r="A30" s="396">
        <v>29</v>
      </c>
      <c r="B30" s="397">
        <v>16</v>
      </c>
      <c r="C30" s="398">
        <v>4</v>
      </c>
      <c r="D30" s="399" t="s">
        <v>586</v>
      </c>
      <c r="E30" s="400" t="s">
        <v>586</v>
      </c>
      <c r="F30" s="401">
        <v>618</v>
      </c>
      <c r="G30" s="401" t="s">
        <v>73</v>
      </c>
      <c r="H30" s="401" t="s">
        <v>22</v>
      </c>
      <c r="I30" s="401">
        <v>579</v>
      </c>
      <c r="J30" s="402">
        <v>26</v>
      </c>
      <c r="K30" s="402">
        <v>60</v>
      </c>
      <c r="L30" s="402">
        <v>54</v>
      </c>
      <c r="M30" s="402">
        <v>8</v>
      </c>
      <c r="N30" s="402">
        <v>16</v>
      </c>
      <c r="O30" s="402">
        <v>23</v>
      </c>
      <c r="P30" s="402">
        <v>2</v>
      </c>
      <c r="Q30" s="402">
        <v>45</v>
      </c>
      <c r="R30" s="402">
        <v>10</v>
      </c>
      <c r="S30" s="402">
        <v>104</v>
      </c>
      <c r="T30" s="402">
        <v>7</v>
      </c>
      <c r="U30" s="402">
        <v>3</v>
      </c>
      <c r="V30" s="402">
        <v>0</v>
      </c>
      <c r="W30" s="402">
        <v>0</v>
      </c>
      <c r="X30" s="402">
        <v>27</v>
      </c>
      <c r="Y30" s="402">
        <v>385</v>
      </c>
    </row>
    <row r="31" spans="1:25" x14ac:dyDescent="0.3">
      <c r="A31" s="396">
        <v>30</v>
      </c>
      <c r="B31" s="397">
        <v>16</v>
      </c>
      <c r="C31" s="398">
        <v>4</v>
      </c>
      <c r="D31" s="399" t="s">
        <v>586</v>
      </c>
      <c r="E31" s="400" t="s">
        <v>586</v>
      </c>
      <c r="F31" s="401">
        <v>619</v>
      </c>
      <c r="G31" s="401" t="s">
        <v>73</v>
      </c>
      <c r="H31" s="401" t="s">
        <v>19</v>
      </c>
      <c r="I31" s="401">
        <v>624</v>
      </c>
      <c r="J31" s="402">
        <v>54</v>
      </c>
      <c r="K31" s="402">
        <v>75</v>
      </c>
      <c r="L31" s="402">
        <v>75</v>
      </c>
      <c r="M31" s="402">
        <v>6</v>
      </c>
      <c r="N31" s="402">
        <v>18</v>
      </c>
      <c r="O31" s="402">
        <v>22</v>
      </c>
      <c r="P31" s="402">
        <v>4</v>
      </c>
      <c r="Q31" s="402">
        <v>40</v>
      </c>
      <c r="R31" s="402">
        <v>10</v>
      </c>
      <c r="S31" s="402">
        <v>118</v>
      </c>
      <c r="T31" s="402">
        <v>3</v>
      </c>
      <c r="U31" s="402">
        <v>3</v>
      </c>
      <c r="V31" s="402">
        <v>1</v>
      </c>
      <c r="W31" s="402">
        <v>1</v>
      </c>
      <c r="X31" s="402">
        <v>15</v>
      </c>
      <c r="Y31" s="402">
        <v>445</v>
      </c>
    </row>
    <row r="32" spans="1:25" x14ac:dyDescent="0.3">
      <c r="A32" s="396">
        <v>31</v>
      </c>
      <c r="B32" s="397">
        <v>16</v>
      </c>
      <c r="C32" s="398">
        <v>4</v>
      </c>
      <c r="D32" s="399" t="s">
        <v>586</v>
      </c>
      <c r="E32" s="400" t="s">
        <v>586</v>
      </c>
      <c r="F32" s="401">
        <v>619</v>
      </c>
      <c r="G32" s="401" t="s">
        <v>73</v>
      </c>
      <c r="H32" s="401" t="s">
        <v>20</v>
      </c>
      <c r="I32" s="401">
        <v>623</v>
      </c>
      <c r="J32" s="402">
        <v>48</v>
      </c>
      <c r="K32" s="402">
        <v>52</v>
      </c>
      <c r="L32" s="402">
        <v>68</v>
      </c>
      <c r="M32" s="402">
        <v>4</v>
      </c>
      <c r="N32" s="402">
        <v>13</v>
      </c>
      <c r="O32" s="402">
        <v>29</v>
      </c>
      <c r="P32" s="402">
        <v>4</v>
      </c>
      <c r="Q32" s="402">
        <v>43</v>
      </c>
      <c r="R32" s="402">
        <v>14</v>
      </c>
      <c r="S32" s="402">
        <v>125</v>
      </c>
      <c r="T32" s="402">
        <v>5</v>
      </c>
      <c r="U32" s="402">
        <v>6</v>
      </c>
      <c r="V32" s="402">
        <v>0</v>
      </c>
      <c r="W32" s="402">
        <v>0</v>
      </c>
      <c r="X32" s="402">
        <v>12</v>
      </c>
      <c r="Y32" s="402">
        <v>423</v>
      </c>
    </row>
    <row r="33" spans="1:25" x14ac:dyDescent="0.3">
      <c r="A33" s="396">
        <v>32</v>
      </c>
      <c r="B33" s="397">
        <v>16</v>
      </c>
      <c r="C33" s="398">
        <v>4</v>
      </c>
      <c r="D33" s="399" t="s">
        <v>586</v>
      </c>
      <c r="E33" s="400" t="s">
        <v>586</v>
      </c>
      <c r="F33" s="401">
        <v>619</v>
      </c>
      <c r="G33" s="401" t="s">
        <v>73</v>
      </c>
      <c r="H33" s="401" t="s">
        <v>22</v>
      </c>
      <c r="I33" s="401">
        <v>623</v>
      </c>
      <c r="J33" s="402">
        <v>50</v>
      </c>
      <c r="K33" s="402">
        <v>49</v>
      </c>
      <c r="L33" s="402">
        <v>89</v>
      </c>
      <c r="M33" s="402">
        <v>5</v>
      </c>
      <c r="N33" s="402">
        <v>26</v>
      </c>
      <c r="O33" s="402">
        <v>15</v>
      </c>
      <c r="P33" s="402">
        <v>4</v>
      </c>
      <c r="Q33" s="402">
        <v>29</v>
      </c>
      <c r="R33" s="402">
        <v>15</v>
      </c>
      <c r="S33" s="402">
        <v>109</v>
      </c>
      <c r="T33" s="402">
        <v>3</v>
      </c>
      <c r="U33" s="402">
        <v>1</v>
      </c>
      <c r="V33" s="402">
        <v>0</v>
      </c>
      <c r="W33" s="402">
        <v>0</v>
      </c>
      <c r="X33" s="402">
        <v>23</v>
      </c>
      <c r="Y33" s="402">
        <v>418</v>
      </c>
    </row>
    <row r="34" spans="1:25" x14ac:dyDescent="0.3">
      <c r="A34" s="396">
        <v>33</v>
      </c>
      <c r="B34" s="397">
        <v>16</v>
      </c>
      <c r="C34" s="398">
        <v>4</v>
      </c>
      <c r="D34" s="399" t="s">
        <v>586</v>
      </c>
      <c r="E34" s="400" t="s">
        <v>586</v>
      </c>
      <c r="F34" s="401">
        <v>620</v>
      </c>
      <c r="G34" s="401" t="s">
        <v>73</v>
      </c>
      <c r="H34" s="401" t="s">
        <v>19</v>
      </c>
      <c r="I34" s="401">
        <v>663</v>
      </c>
      <c r="J34" s="402">
        <v>38</v>
      </c>
      <c r="K34" s="402">
        <v>72</v>
      </c>
      <c r="L34" s="402">
        <v>82</v>
      </c>
      <c r="M34" s="402">
        <v>3</v>
      </c>
      <c r="N34" s="402">
        <v>12</v>
      </c>
      <c r="O34" s="402">
        <v>12</v>
      </c>
      <c r="P34" s="402">
        <v>4</v>
      </c>
      <c r="Q34" s="402">
        <v>45</v>
      </c>
      <c r="R34" s="402">
        <v>18</v>
      </c>
      <c r="S34" s="402">
        <v>130</v>
      </c>
      <c r="T34" s="402">
        <v>4</v>
      </c>
      <c r="U34" s="402">
        <v>3</v>
      </c>
      <c r="V34" s="402">
        <v>2</v>
      </c>
      <c r="W34" s="402">
        <v>0</v>
      </c>
      <c r="X34" s="402">
        <v>38</v>
      </c>
      <c r="Y34" s="402">
        <v>463</v>
      </c>
    </row>
    <row r="35" spans="1:25" x14ac:dyDescent="0.3">
      <c r="A35" s="396">
        <v>34</v>
      </c>
      <c r="B35" s="397">
        <v>16</v>
      </c>
      <c r="C35" s="398">
        <v>4</v>
      </c>
      <c r="D35" s="399" t="s">
        <v>586</v>
      </c>
      <c r="E35" s="400" t="s">
        <v>586</v>
      </c>
      <c r="F35" s="401">
        <v>620</v>
      </c>
      <c r="G35" s="401" t="s">
        <v>73</v>
      </c>
      <c r="H35" s="401" t="s">
        <v>20</v>
      </c>
      <c r="I35" s="401">
        <v>663</v>
      </c>
      <c r="J35" s="402">
        <v>42</v>
      </c>
      <c r="K35" s="402">
        <v>86</v>
      </c>
      <c r="L35" s="402">
        <v>83</v>
      </c>
      <c r="M35" s="402">
        <v>7</v>
      </c>
      <c r="N35" s="402">
        <v>20</v>
      </c>
      <c r="O35" s="402">
        <v>10</v>
      </c>
      <c r="P35" s="402">
        <v>4</v>
      </c>
      <c r="Q35" s="402">
        <v>54</v>
      </c>
      <c r="R35" s="402">
        <v>14</v>
      </c>
      <c r="S35" s="402">
        <v>117</v>
      </c>
      <c r="T35" s="402">
        <v>4</v>
      </c>
      <c r="U35" s="402">
        <v>4</v>
      </c>
      <c r="V35" s="402">
        <v>0</v>
      </c>
      <c r="W35" s="402">
        <v>1</v>
      </c>
      <c r="X35" s="402">
        <v>17</v>
      </c>
      <c r="Y35" s="402">
        <v>463</v>
      </c>
    </row>
    <row r="36" spans="1:25" x14ac:dyDescent="0.3">
      <c r="A36" s="396">
        <v>35</v>
      </c>
      <c r="B36" s="397">
        <v>16</v>
      </c>
      <c r="C36" s="398">
        <v>4</v>
      </c>
      <c r="D36" s="399" t="s">
        <v>586</v>
      </c>
      <c r="E36" s="400" t="s">
        <v>586</v>
      </c>
      <c r="F36" s="401">
        <v>620</v>
      </c>
      <c r="G36" s="401" t="s">
        <v>73</v>
      </c>
      <c r="H36" s="401" t="s">
        <v>22</v>
      </c>
      <c r="I36" s="401">
        <v>663</v>
      </c>
      <c r="J36" s="402">
        <v>40</v>
      </c>
      <c r="K36" s="402">
        <v>84</v>
      </c>
      <c r="L36" s="402">
        <v>88</v>
      </c>
      <c r="M36" s="402">
        <v>8</v>
      </c>
      <c r="N36" s="402">
        <v>13</v>
      </c>
      <c r="O36" s="402">
        <v>20</v>
      </c>
      <c r="P36" s="402">
        <v>5</v>
      </c>
      <c r="Q36" s="402">
        <v>44</v>
      </c>
      <c r="R36" s="402">
        <v>11</v>
      </c>
      <c r="S36" s="402">
        <v>93</v>
      </c>
      <c r="T36" s="402">
        <v>5</v>
      </c>
      <c r="U36" s="402">
        <v>4</v>
      </c>
      <c r="V36" s="402">
        <v>0</v>
      </c>
      <c r="W36" s="402">
        <v>1</v>
      </c>
      <c r="X36" s="402">
        <v>19</v>
      </c>
      <c r="Y36" s="402">
        <v>435</v>
      </c>
    </row>
    <row r="37" spans="1:25" x14ac:dyDescent="0.3">
      <c r="A37" s="396">
        <v>36</v>
      </c>
      <c r="B37" s="397">
        <v>16</v>
      </c>
      <c r="C37" s="398">
        <v>4</v>
      </c>
      <c r="D37" s="399" t="s">
        <v>586</v>
      </c>
      <c r="E37" s="400" t="s">
        <v>586</v>
      </c>
      <c r="F37" s="401">
        <v>620</v>
      </c>
      <c r="G37" s="401" t="s">
        <v>73</v>
      </c>
      <c r="H37" s="401" t="s">
        <v>24</v>
      </c>
      <c r="I37" s="401">
        <v>662</v>
      </c>
      <c r="J37" s="402">
        <v>35</v>
      </c>
      <c r="K37" s="402">
        <v>70</v>
      </c>
      <c r="L37" s="402">
        <v>119</v>
      </c>
      <c r="M37" s="402">
        <v>2</v>
      </c>
      <c r="N37" s="402">
        <v>20</v>
      </c>
      <c r="O37" s="402">
        <v>22</v>
      </c>
      <c r="P37" s="402">
        <v>5</v>
      </c>
      <c r="Q37" s="402">
        <v>37</v>
      </c>
      <c r="R37" s="402">
        <v>11</v>
      </c>
      <c r="S37" s="402">
        <v>95</v>
      </c>
      <c r="T37" s="402">
        <v>7</v>
      </c>
      <c r="U37" s="402">
        <v>0</v>
      </c>
      <c r="V37" s="402">
        <v>1</v>
      </c>
      <c r="W37" s="402">
        <v>0</v>
      </c>
      <c r="X37" s="402">
        <v>28</v>
      </c>
      <c r="Y37" s="402">
        <v>452</v>
      </c>
    </row>
    <row r="38" spans="1:25" x14ac:dyDescent="0.3">
      <c r="A38" s="396">
        <v>37</v>
      </c>
      <c r="B38" s="397">
        <v>16</v>
      </c>
      <c r="C38" s="398">
        <v>4</v>
      </c>
      <c r="D38" s="399" t="s">
        <v>586</v>
      </c>
      <c r="E38" s="400" t="s">
        <v>586</v>
      </c>
      <c r="F38" s="401">
        <v>621</v>
      </c>
      <c r="G38" s="401" t="s">
        <v>73</v>
      </c>
      <c r="H38" s="401" t="s">
        <v>19</v>
      </c>
      <c r="I38" s="401">
        <v>505</v>
      </c>
      <c r="J38" s="402">
        <v>20</v>
      </c>
      <c r="K38" s="402">
        <v>54</v>
      </c>
      <c r="L38" s="402">
        <v>44</v>
      </c>
      <c r="M38" s="402">
        <v>4</v>
      </c>
      <c r="N38" s="402">
        <v>15</v>
      </c>
      <c r="O38" s="402">
        <v>37</v>
      </c>
      <c r="P38" s="402">
        <v>3</v>
      </c>
      <c r="Q38" s="402">
        <v>33</v>
      </c>
      <c r="R38" s="402">
        <v>16</v>
      </c>
      <c r="S38" s="402">
        <v>105</v>
      </c>
      <c r="T38" s="402">
        <v>8</v>
      </c>
      <c r="U38" s="402">
        <v>1</v>
      </c>
      <c r="V38" s="402">
        <v>2</v>
      </c>
      <c r="W38" s="402">
        <v>2</v>
      </c>
      <c r="X38" s="402">
        <v>14</v>
      </c>
      <c r="Y38" s="402">
        <v>358</v>
      </c>
    </row>
    <row r="39" spans="1:25" x14ac:dyDescent="0.3">
      <c r="A39" s="396">
        <v>38</v>
      </c>
      <c r="B39" s="397">
        <v>16</v>
      </c>
      <c r="C39" s="398">
        <v>4</v>
      </c>
      <c r="D39" s="399" t="s">
        <v>586</v>
      </c>
      <c r="E39" s="400" t="s">
        <v>586</v>
      </c>
      <c r="F39" s="401">
        <v>621</v>
      </c>
      <c r="G39" s="401" t="s">
        <v>73</v>
      </c>
      <c r="H39" s="401" t="s">
        <v>20</v>
      </c>
      <c r="I39" s="401">
        <v>505</v>
      </c>
      <c r="J39" s="402">
        <v>32</v>
      </c>
      <c r="K39" s="402">
        <v>54</v>
      </c>
      <c r="L39" s="402">
        <v>51</v>
      </c>
      <c r="M39" s="402">
        <v>6</v>
      </c>
      <c r="N39" s="402">
        <v>9</v>
      </c>
      <c r="O39" s="402">
        <v>20</v>
      </c>
      <c r="P39" s="402">
        <v>4</v>
      </c>
      <c r="Q39" s="402">
        <v>20</v>
      </c>
      <c r="R39" s="402">
        <v>15</v>
      </c>
      <c r="S39" s="402">
        <v>107</v>
      </c>
      <c r="T39" s="402">
        <v>2</v>
      </c>
      <c r="U39" s="402">
        <v>2</v>
      </c>
      <c r="V39" s="402">
        <v>0</v>
      </c>
      <c r="W39" s="402">
        <v>1</v>
      </c>
      <c r="X39" s="402">
        <v>12</v>
      </c>
      <c r="Y39" s="402">
        <v>335</v>
      </c>
    </row>
    <row r="40" spans="1:25" x14ac:dyDescent="0.3">
      <c r="A40" s="396">
        <v>39</v>
      </c>
      <c r="B40" s="397">
        <v>16</v>
      </c>
      <c r="C40" s="398">
        <v>4</v>
      </c>
      <c r="D40" s="399" t="s">
        <v>586</v>
      </c>
      <c r="E40" s="400" t="s">
        <v>586</v>
      </c>
      <c r="F40" s="401">
        <v>621</v>
      </c>
      <c r="G40" s="401" t="s">
        <v>73</v>
      </c>
      <c r="H40" s="401" t="s">
        <v>22</v>
      </c>
      <c r="I40" s="401">
        <v>504</v>
      </c>
      <c r="J40" s="402">
        <v>27</v>
      </c>
      <c r="K40" s="402">
        <v>63</v>
      </c>
      <c r="L40" s="402">
        <v>48</v>
      </c>
      <c r="M40" s="402">
        <v>5</v>
      </c>
      <c r="N40" s="402">
        <v>8</v>
      </c>
      <c r="O40" s="402">
        <v>21</v>
      </c>
      <c r="P40" s="402">
        <v>1</v>
      </c>
      <c r="Q40" s="402">
        <v>26</v>
      </c>
      <c r="R40" s="402">
        <v>9</v>
      </c>
      <c r="S40" s="402">
        <v>111</v>
      </c>
      <c r="T40" s="402">
        <v>9</v>
      </c>
      <c r="U40" s="402">
        <v>0</v>
      </c>
      <c r="V40" s="402">
        <v>1</v>
      </c>
      <c r="W40" s="402">
        <v>0</v>
      </c>
      <c r="X40" s="402">
        <v>10</v>
      </c>
      <c r="Y40" s="402">
        <v>339</v>
      </c>
    </row>
    <row r="41" spans="1:25" x14ac:dyDescent="0.3">
      <c r="A41" s="396">
        <v>40</v>
      </c>
      <c r="B41" s="397">
        <v>16</v>
      </c>
      <c r="C41" s="398">
        <v>4</v>
      </c>
      <c r="D41" s="399" t="s">
        <v>586</v>
      </c>
      <c r="E41" s="400" t="s">
        <v>586</v>
      </c>
      <c r="F41" s="401">
        <v>622</v>
      </c>
      <c r="G41" s="401" t="s">
        <v>73</v>
      </c>
      <c r="H41" s="401" t="s">
        <v>19</v>
      </c>
      <c r="I41" s="401">
        <v>661</v>
      </c>
      <c r="J41" s="402">
        <v>35</v>
      </c>
      <c r="K41" s="402">
        <v>60</v>
      </c>
      <c r="L41" s="402">
        <v>84</v>
      </c>
      <c r="M41" s="402">
        <v>3</v>
      </c>
      <c r="N41" s="402">
        <v>25</v>
      </c>
      <c r="O41" s="402">
        <v>14</v>
      </c>
      <c r="P41" s="402">
        <v>6</v>
      </c>
      <c r="Q41" s="402">
        <v>49</v>
      </c>
      <c r="R41" s="402">
        <v>11</v>
      </c>
      <c r="S41" s="402">
        <v>151</v>
      </c>
      <c r="T41" s="402">
        <v>4</v>
      </c>
      <c r="U41" s="402">
        <v>4</v>
      </c>
      <c r="V41" s="402">
        <v>0</v>
      </c>
      <c r="W41" s="402">
        <v>0</v>
      </c>
      <c r="X41" s="402">
        <v>27</v>
      </c>
      <c r="Y41" s="402">
        <v>473</v>
      </c>
    </row>
    <row r="42" spans="1:25" x14ac:dyDescent="0.3">
      <c r="A42" s="396">
        <v>41</v>
      </c>
      <c r="B42" s="397">
        <v>16</v>
      </c>
      <c r="C42" s="398">
        <v>4</v>
      </c>
      <c r="D42" s="399" t="s">
        <v>586</v>
      </c>
      <c r="E42" s="400" t="s">
        <v>586</v>
      </c>
      <c r="F42" s="401">
        <v>622</v>
      </c>
      <c r="G42" s="401" t="s">
        <v>73</v>
      </c>
      <c r="H42" s="401" t="s">
        <v>20</v>
      </c>
      <c r="I42" s="401">
        <v>661</v>
      </c>
      <c r="J42" s="402">
        <v>38</v>
      </c>
      <c r="K42" s="402">
        <v>81</v>
      </c>
      <c r="L42" s="402">
        <v>97</v>
      </c>
      <c r="M42" s="402">
        <v>5</v>
      </c>
      <c r="N42" s="402">
        <v>17</v>
      </c>
      <c r="O42" s="402">
        <v>30</v>
      </c>
      <c r="P42" s="402">
        <v>4</v>
      </c>
      <c r="Q42" s="402">
        <v>39</v>
      </c>
      <c r="R42" s="402">
        <v>7</v>
      </c>
      <c r="S42" s="402">
        <v>132</v>
      </c>
      <c r="T42" s="402">
        <v>5</v>
      </c>
      <c r="U42" s="402">
        <v>4</v>
      </c>
      <c r="V42" s="402">
        <v>0</v>
      </c>
      <c r="W42" s="402">
        <v>0</v>
      </c>
      <c r="X42" s="402">
        <v>22</v>
      </c>
      <c r="Y42" s="402">
        <v>481</v>
      </c>
    </row>
    <row r="43" spans="1:25" x14ac:dyDescent="0.3">
      <c r="A43" s="396">
        <v>42</v>
      </c>
      <c r="B43" s="397">
        <v>16</v>
      </c>
      <c r="C43" s="398">
        <v>4</v>
      </c>
      <c r="D43" s="399" t="s">
        <v>586</v>
      </c>
      <c r="E43" s="400" t="s">
        <v>586</v>
      </c>
      <c r="F43" s="401">
        <v>622</v>
      </c>
      <c r="G43" s="401" t="s">
        <v>73</v>
      </c>
      <c r="H43" s="401" t="s">
        <v>22</v>
      </c>
      <c r="I43" s="401">
        <v>661</v>
      </c>
      <c r="J43" s="402">
        <v>39</v>
      </c>
      <c r="K43" s="402">
        <v>86</v>
      </c>
      <c r="L43" s="402">
        <v>91</v>
      </c>
      <c r="M43" s="402">
        <v>5</v>
      </c>
      <c r="N43" s="402">
        <v>22</v>
      </c>
      <c r="O43" s="402">
        <v>16</v>
      </c>
      <c r="P43" s="402">
        <v>3</v>
      </c>
      <c r="Q43" s="402">
        <v>38</v>
      </c>
      <c r="R43" s="402">
        <v>14</v>
      </c>
      <c r="S43" s="402">
        <v>123</v>
      </c>
      <c r="T43" s="402">
        <v>5</v>
      </c>
      <c r="U43" s="402">
        <v>7</v>
      </c>
      <c r="V43" s="402">
        <v>1</v>
      </c>
      <c r="W43" s="402">
        <v>0</v>
      </c>
      <c r="X43" s="402">
        <v>22</v>
      </c>
      <c r="Y43" s="402">
        <v>472</v>
      </c>
    </row>
    <row r="44" spans="1:25" x14ac:dyDescent="0.3">
      <c r="A44" s="396">
        <v>43</v>
      </c>
      <c r="B44" s="397">
        <v>16</v>
      </c>
      <c r="C44" s="398">
        <v>4</v>
      </c>
      <c r="D44" s="399" t="s">
        <v>586</v>
      </c>
      <c r="E44" s="400" t="s">
        <v>587</v>
      </c>
      <c r="F44" s="401">
        <v>623</v>
      </c>
      <c r="G44" s="401" t="s">
        <v>73</v>
      </c>
      <c r="H44" s="401" t="s">
        <v>19</v>
      </c>
      <c r="I44" s="401">
        <v>419</v>
      </c>
      <c r="J44" s="402">
        <v>32</v>
      </c>
      <c r="K44" s="402">
        <v>40</v>
      </c>
      <c r="L44" s="402">
        <v>59</v>
      </c>
      <c r="M44" s="402">
        <v>7</v>
      </c>
      <c r="N44" s="402">
        <v>24</v>
      </c>
      <c r="O44" s="402">
        <v>27</v>
      </c>
      <c r="P44" s="402">
        <v>2</v>
      </c>
      <c r="Q44" s="402">
        <v>17</v>
      </c>
      <c r="R44" s="402">
        <v>2</v>
      </c>
      <c r="S44" s="402">
        <v>91</v>
      </c>
      <c r="T44" s="402">
        <v>0</v>
      </c>
      <c r="U44" s="402">
        <v>0</v>
      </c>
      <c r="V44" s="402">
        <v>0</v>
      </c>
      <c r="W44" s="402">
        <v>0</v>
      </c>
      <c r="X44" s="402">
        <v>11</v>
      </c>
      <c r="Y44" s="402">
        <v>312</v>
      </c>
    </row>
    <row r="45" spans="1:25" x14ac:dyDescent="0.3">
      <c r="A45" s="396">
        <v>44</v>
      </c>
      <c r="B45" s="397">
        <v>16</v>
      </c>
      <c r="C45" s="398">
        <v>4</v>
      </c>
      <c r="D45" s="399" t="s">
        <v>586</v>
      </c>
      <c r="E45" s="400" t="s">
        <v>587</v>
      </c>
      <c r="F45" s="401">
        <v>623</v>
      </c>
      <c r="G45" s="401" t="s">
        <v>73</v>
      </c>
      <c r="H45" s="401" t="s">
        <v>20</v>
      </c>
      <c r="I45" s="401">
        <v>419</v>
      </c>
      <c r="J45" s="402">
        <v>43</v>
      </c>
      <c r="K45" s="402">
        <v>33</v>
      </c>
      <c r="L45" s="402">
        <v>51</v>
      </c>
      <c r="M45" s="402">
        <v>1</v>
      </c>
      <c r="N45" s="402">
        <v>20</v>
      </c>
      <c r="O45" s="402">
        <v>20</v>
      </c>
      <c r="P45" s="402">
        <v>0</v>
      </c>
      <c r="Q45" s="402">
        <v>18</v>
      </c>
      <c r="R45" s="402">
        <v>4</v>
      </c>
      <c r="S45" s="402">
        <v>98</v>
      </c>
      <c r="T45" s="402">
        <v>2</v>
      </c>
      <c r="U45" s="402">
        <v>4</v>
      </c>
      <c r="V45" s="402">
        <v>0</v>
      </c>
      <c r="W45" s="402">
        <v>0</v>
      </c>
      <c r="X45" s="402">
        <v>17</v>
      </c>
      <c r="Y45" s="402">
        <v>311</v>
      </c>
    </row>
    <row r="46" spans="1:25" x14ac:dyDescent="0.3">
      <c r="A46" s="396">
        <v>45</v>
      </c>
      <c r="B46" s="397">
        <v>16</v>
      </c>
      <c r="C46" s="398">
        <v>4</v>
      </c>
      <c r="D46" s="399" t="s">
        <v>586</v>
      </c>
      <c r="E46" s="400" t="s">
        <v>588</v>
      </c>
      <c r="F46" s="401">
        <v>624</v>
      </c>
      <c r="G46" s="401" t="s">
        <v>73</v>
      </c>
      <c r="H46" s="401" t="s">
        <v>19</v>
      </c>
      <c r="I46" s="401">
        <v>637</v>
      </c>
      <c r="J46" s="402">
        <v>36</v>
      </c>
      <c r="K46" s="402">
        <v>127</v>
      </c>
      <c r="L46" s="402">
        <v>59</v>
      </c>
      <c r="M46" s="402">
        <v>6</v>
      </c>
      <c r="N46" s="402">
        <v>19</v>
      </c>
      <c r="O46" s="402">
        <v>34</v>
      </c>
      <c r="P46" s="402">
        <v>6</v>
      </c>
      <c r="Q46" s="402">
        <v>29</v>
      </c>
      <c r="R46" s="402">
        <v>6</v>
      </c>
      <c r="S46" s="402">
        <v>61</v>
      </c>
      <c r="T46" s="402">
        <v>1</v>
      </c>
      <c r="U46" s="402">
        <v>2</v>
      </c>
      <c r="V46" s="402">
        <v>3</v>
      </c>
      <c r="W46" s="402">
        <v>1</v>
      </c>
      <c r="X46" s="402">
        <v>20</v>
      </c>
      <c r="Y46" s="402">
        <v>410</v>
      </c>
    </row>
    <row r="47" spans="1:25" x14ac:dyDescent="0.3">
      <c r="A47" s="396">
        <v>46</v>
      </c>
      <c r="B47" s="397">
        <v>16</v>
      </c>
      <c r="C47" s="398">
        <v>4</v>
      </c>
      <c r="D47" s="399" t="s">
        <v>586</v>
      </c>
      <c r="E47" s="400" t="s">
        <v>589</v>
      </c>
      <c r="F47" s="401">
        <v>625</v>
      </c>
      <c r="G47" s="401" t="s">
        <v>73</v>
      </c>
      <c r="H47" s="401" t="s">
        <v>19</v>
      </c>
      <c r="I47" s="401">
        <v>479</v>
      </c>
      <c r="J47" s="402">
        <v>49</v>
      </c>
      <c r="K47" s="402">
        <v>69</v>
      </c>
      <c r="L47" s="402">
        <v>81</v>
      </c>
      <c r="M47" s="402">
        <v>6</v>
      </c>
      <c r="N47" s="402">
        <v>13</v>
      </c>
      <c r="O47" s="402">
        <v>16</v>
      </c>
      <c r="P47" s="402">
        <v>0</v>
      </c>
      <c r="Q47" s="402">
        <v>36</v>
      </c>
      <c r="R47" s="402">
        <v>5</v>
      </c>
      <c r="S47" s="402">
        <v>71</v>
      </c>
      <c r="T47" s="402">
        <v>1</v>
      </c>
      <c r="U47" s="402">
        <v>1</v>
      </c>
      <c r="V47" s="402">
        <v>0</v>
      </c>
      <c r="W47" s="402">
        <v>0</v>
      </c>
      <c r="X47" s="402">
        <v>15</v>
      </c>
      <c r="Y47" s="402">
        <v>363</v>
      </c>
    </row>
    <row r="48" spans="1:25" x14ac:dyDescent="0.3">
      <c r="A48" s="396">
        <v>47</v>
      </c>
      <c r="B48" s="397">
        <v>16</v>
      </c>
      <c r="C48" s="398">
        <v>4</v>
      </c>
      <c r="D48" s="399" t="s">
        <v>586</v>
      </c>
      <c r="E48" s="400" t="s">
        <v>590</v>
      </c>
      <c r="F48" s="401">
        <v>626</v>
      </c>
      <c r="G48" s="401" t="s">
        <v>73</v>
      </c>
      <c r="H48" s="401" t="s">
        <v>19</v>
      </c>
      <c r="I48" s="401">
        <v>390</v>
      </c>
      <c r="J48" s="402">
        <v>42</v>
      </c>
      <c r="K48" s="402">
        <v>48</v>
      </c>
      <c r="L48" s="402">
        <v>47</v>
      </c>
      <c r="M48" s="402">
        <v>2</v>
      </c>
      <c r="N48" s="402">
        <v>8</v>
      </c>
      <c r="O48" s="402">
        <v>9</v>
      </c>
      <c r="P48" s="402">
        <v>2</v>
      </c>
      <c r="Q48" s="402">
        <v>14</v>
      </c>
      <c r="R48" s="402">
        <v>18</v>
      </c>
      <c r="S48" s="402">
        <v>91</v>
      </c>
      <c r="T48" s="402">
        <v>2</v>
      </c>
      <c r="U48" s="402">
        <v>2</v>
      </c>
      <c r="V48" s="402">
        <v>0</v>
      </c>
      <c r="W48" s="402">
        <v>0</v>
      </c>
      <c r="X48" s="402">
        <v>11</v>
      </c>
      <c r="Y48" s="402">
        <v>296</v>
      </c>
    </row>
    <row r="49" spans="1:25" x14ac:dyDescent="0.3">
      <c r="A49" s="396">
        <v>48</v>
      </c>
      <c r="B49" s="397">
        <v>16</v>
      </c>
      <c r="C49" s="398">
        <v>4</v>
      </c>
      <c r="D49" s="399" t="s">
        <v>586</v>
      </c>
      <c r="E49" s="400" t="s">
        <v>198</v>
      </c>
      <c r="F49" s="401">
        <v>627</v>
      </c>
      <c r="G49" s="401" t="s">
        <v>73</v>
      </c>
      <c r="H49" s="401" t="s">
        <v>19</v>
      </c>
      <c r="I49" s="401">
        <v>197</v>
      </c>
      <c r="J49" s="402">
        <v>21</v>
      </c>
      <c r="K49" s="402">
        <v>24</v>
      </c>
      <c r="L49" s="402">
        <v>49</v>
      </c>
      <c r="M49" s="402">
        <v>3</v>
      </c>
      <c r="N49" s="402">
        <v>4</v>
      </c>
      <c r="O49" s="402">
        <v>9</v>
      </c>
      <c r="P49" s="402">
        <v>3</v>
      </c>
      <c r="Q49" s="402">
        <v>8</v>
      </c>
      <c r="R49" s="402">
        <v>2</v>
      </c>
      <c r="S49" s="402">
        <v>23</v>
      </c>
      <c r="T49" s="402">
        <v>1</v>
      </c>
      <c r="U49" s="402">
        <v>4</v>
      </c>
      <c r="V49" s="402">
        <v>0</v>
      </c>
      <c r="W49" s="402">
        <v>0</v>
      </c>
      <c r="X49" s="402">
        <v>5</v>
      </c>
      <c r="Y49" s="402">
        <v>156</v>
      </c>
    </row>
    <row r="50" spans="1:25" x14ac:dyDescent="0.3">
      <c r="A50" s="396">
        <v>49</v>
      </c>
      <c r="B50" s="397">
        <v>16</v>
      </c>
      <c r="C50" s="398">
        <v>4</v>
      </c>
      <c r="D50" s="399" t="s">
        <v>586</v>
      </c>
      <c r="E50" s="400" t="s">
        <v>591</v>
      </c>
      <c r="F50" s="401">
        <v>628</v>
      </c>
      <c r="G50" s="401" t="s">
        <v>73</v>
      </c>
      <c r="H50" s="401" t="s">
        <v>19</v>
      </c>
      <c r="I50" s="401">
        <v>601</v>
      </c>
      <c r="J50" s="402">
        <v>23</v>
      </c>
      <c r="K50" s="402">
        <v>52</v>
      </c>
      <c r="L50" s="402">
        <v>86</v>
      </c>
      <c r="M50" s="402">
        <v>6</v>
      </c>
      <c r="N50" s="402">
        <v>7</v>
      </c>
      <c r="O50" s="402">
        <v>22</v>
      </c>
      <c r="P50" s="402">
        <v>4</v>
      </c>
      <c r="Q50" s="402">
        <v>21</v>
      </c>
      <c r="R50" s="402">
        <v>4</v>
      </c>
      <c r="S50" s="402">
        <v>103</v>
      </c>
      <c r="T50" s="402">
        <v>1</v>
      </c>
      <c r="U50" s="402">
        <v>7</v>
      </c>
      <c r="V50" s="402">
        <v>0</v>
      </c>
      <c r="W50" s="402">
        <v>0</v>
      </c>
      <c r="X50" s="402">
        <v>21</v>
      </c>
      <c r="Y50" s="402">
        <v>357</v>
      </c>
    </row>
    <row r="51" spans="1:25" x14ac:dyDescent="0.3">
      <c r="A51" s="396">
        <v>50</v>
      </c>
      <c r="B51" s="397">
        <v>16</v>
      </c>
      <c r="C51" s="398">
        <v>4</v>
      </c>
      <c r="D51" s="399" t="s">
        <v>586</v>
      </c>
      <c r="E51" s="400" t="s">
        <v>592</v>
      </c>
      <c r="F51" s="401">
        <v>629</v>
      </c>
      <c r="G51" s="401" t="s">
        <v>73</v>
      </c>
      <c r="H51" s="401" t="s">
        <v>19</v>
      </c>
      <c r="I51" s="401">
        <v>201</v>
      </c>
      <c r="J51" s="402">
        <v>13</v>
      </c>
      <c r="K51" s="402">
        <v>17</v>
      </c>
      <c r="L51" s="402">
        <v>51</v>
      </c>
      <c r="M51" s="402">
        <v>1</v>
      </c>
      <c r="N51" s="402">
        <v>5</v>
      </c>
      <c r="O51" s="402">
        <v>9</v>
      </c>
      <c r="P51" s="402">
        <v>0</v>
      </c>
      <c r="Q51" s="402">
        <v>21</v>
      </c>
      <c r="R51" s="402">
        <v>3</v>
      </c>
      <c r="S51" s="402">
        <v>41</v>
      </c>
      <c r="T51" s="402">
        <v>0</v>
      </c>
      <c r="U51" s="402">
        <v>0</v>
      </c>
      <c r="V51" s="402">
        <v>0</v>
      </c>
      <c r="W51" s="402">
        <v>0</v>
      </c>
      <c r="X51" s="402">
        <v>2</v>
      </c>
      <c r="Y51" s="402">
        <v>163</v>
      </c>
    </row>
    <row r="52" spans="1:25" x14ac:dyDescent="0.3">
      <c r="A52" s="396">
        <v>51</v>
      </c>
      <c r="B52" s="397">
        <v>16</v>
      </c>
      <c r="C52" s="398">
        <v>4</v>
      </c>
      <c r="D52" s="399" t="s">
        <v>586</v>
      </c>
      <c r="E52" s="400" t="s">
        <v>593</v>
      </c>
      <c r="F52" s="401">
        <v>630</v>
      </c>
      <c r="G52" s="401" t="s">
        <v>73</v>
      </c>
      <c r="H52" s="401" t="s">
        <v>19</v>
      </c>
      <c r="I52" s="401">
        <v>472</v>
      </c>
      <c r="J52" s="402">
        <v>21</v>
      </c>
      <c r="K52" s="402">
        <v>55</v>
      </c>
      <c r="L52" s="402">
        <v>101</v>
      </c>
      <c r="M52" s="402">
        <v>3</v>
      </c>
      <c r="N52" s="402">
        <v>5</v>
      </c>
      <c r="O52" s="402">
        <v>32</v>
      </c>
      <c r="P52" s="402">
        <v>5</v>
      </c>
      <c r="Q52" s="402">
        <v>33</v>
      </c>
      <c r="R52" s="402">
        <v>4</v>
      </c>
      <c r="S52" s="402">
        <v>44</v>
      </c>
      <c r="T52" s="402">
        <v>0</v>
      </c>
      <c r="U52" s="402">
        <v>1</v>
      </c>
      <c r="V52" s="402">
        <v>1</v>
      </c>
      <c r="W52" s="402">
        <v>0</v>
      </c>
      <c r="X52" s="402">
        <v>22</v>
      </c>
      <c r="Y52" s="402">
        <v>327</v>
      </c>
    </row>
    <row r="53" spans="1:25" x14ac:dyDescent="0.3">
      <c r="A53" s="396">
        <v>52</v>
      </c>
      <c r="B53" s="397">
        <v>16</v>
      </c>
      <c r="C53" s="398">
        <v>4</v>
      </c>
      <c r="D53" s="399" t="s">
        <v>586</v>
      </c>
      <c r="E53" s="400" t="s">
        <v>593</v>
      </c>
      <c r="F53" s="401">
        <v>630</v>
      </c>
      <c r="G53" s="401" t="s">
        <v>73</v>
      </c>
      <c r="H53" s="401" t="s">
        <v>20</v>
      </c>
      <c r="I53" s="401">
        <v>472</v>
      </c>
      <c r="J53" s="402">
        <v>21</v>
      </c>
      <c r="K53" s="402">
        <v>62</v>
      </c>
      <c r="L53" s="402">
        <v>98</v>
      </c>
      <c r="M53" s="402">
        <v>9</v>
      </c>
      <c r="N53" s="402">
        <v>3</v>
      </c>
      <c r="O53" s="402">
        <v>20</v>
      </c>
      <c r="P53" s="402">
        <v>3</v>
      </c>
      <c r="Q53" s="402">
        <v>29</v>
      </c>
      <c r="R53" s="402">
        <v>5</v>
      </c>
      <c r="S53" s="402">
        <v>66</v>
      </c>
      <c r="T53" s="402">
        <v>3</v>
      </c>
      <c r="U53" s="402">
        <v>5</v>
      </c>
      <c r="V53" s="402">
        <v>0</v>
      </c>
      <c r="W53" s="402">
        <v>0</v>
      </c>
      <c r="X53" s="402">
        <v>17</v>
      </c>
      <c r="Y53" s="402">
        <v>341</v>
      </c>
    </row>
    <row r="54" spans="1:25" x14ac:dyDescent="0.3">
      <c r="A54" s="396">
        <v>53</v>
      </c>
      <c r="B54" s="397">
        <v>16</v>
      </c>
      <c r="C54" s="398">
        <v>4</v>
      </c>
      <c r="D54" s="399" t="s">
        <v>586</v>
      </c>
      <c r="E54" s="400" t="s">
        <v>264</v>
      </c>
      <c r="F54" s="401">
        <v>631</v>
      </c>
      <c r="G54" s="401" t="s">
        <v>73</v>
      </c>
      <c r="H54" s="401" t="s">
        <v>19</v>
      </c>
      <c r="I54" s="401">
        <v>381</v>
      </c>
      <c r="J54" s="402">
        <v>45</v>
      </c>
      <c r="K54" s="402">
        <v>23</v>
      </c>
      <c r="L54" s="402">
        <v>16</v>
      </c>
      <c r="M54" s="402">
        <v>5</v>
      </c>
      <c r="N54" s="402">
        <v>6</v>
      </c>
      <c r="O54" s="402">
        <v>29</v>
      </c>
      <c r="P54" s="402">
        <v>0</v>
      </c>
      <c r="Q54" s="402">
        <v>10</v>
      </c>
      <c r="R54" s="402">
        <v>3</v>
      </c>
      <c r="S54" s="402">
        <v>94</v>
      </c>
      <c r="T54" s="402">
        <v>2</v>
      </c>
      <c r="U54" s="402">
        <v>1</v>
      </c>
      <c r="V54" s="402">
        <v>0</v>
      </c>
      <c r="W54" s="402">
        <v>0</v>
      </c>
      <c r="X54" s="402">
        <v>13</v>
      </c>
      <c r="Y54" s="402">
        <v>247</v>
      </c>
    </row>
    <row r="55" spans="1:25" x14ac:dyDescent="0.3">
      <c r="A55" s="396">
        <v>54</v>
      </c>
      <c r="B55" s="397">
        <v>16</v>
      </c>
      <c r="C55" s="398">
        <v>9</v>
      </c>
      <c r="D55" s="399" t="s">
        <v>594</v>
      </c>
      <c r="E55" s="400" t="s">
        <v>594</v>
      </c>
      <c r="F55" s="401">
        <v>717</v>
      </c>
      <c r="G55" s="401" t="s">
        <v>73</v>
      </c>
      <c r="H55" s="401" t="s">
        <v>19</v>
      </c>
      <c r="I55" s="401">
        <v>633</v>
      </c>
      <c r="J55" s="402">
        <v>24</v>
      </c>
      <c r="K55" s="402">
        <v>72</v>
      </c>
      <c r="L55" s="402">
        <v>29</v>
      </c>
      <c r="M55" s="402">
        <v>6</v>
      </c>
      <c r="N55" s="402">
        <v>50</v>
      </c>
      <c r="O55" s="402">
        <v>8</v>
      </c>
      <c r="P55" s="402">
        <v>10</v>
      </c>
      <c r="Q55" s="402">
        <v>2</v>
      </c>
      <c r="R55" s="402">
        <v>2</v>
      </c>
      <c r="S55" s="402">
        <v>77</v>
      </c>
      <c r="T55" s="402">
        <v>4</v>
      </c>
      <c r="U55" s="402">
        <v>4</v>
      </c>
      <c r="V55" s="402">
        <v>1</v>
      </c>
      <c r="W55" s="402">
        <v>0</v>
      </c>
      <c r="X55" s="402">
        <v>12</v>
      </c>
      <c r="Y55" s="402">
        <v>301</v>
      </c>
    </row>
    <row r="56" spans="1:25" x14ac:dyDescent="0.3">
      <c r="A56" s="396">
        <v>55</v>
      </c>
      <c r="B56" s="397">
        <v>16</v>
      </c>
      <c r="C56" s="398">
        <v>9</v>
      </c>
      <c r="D56" s="399" t="s">
        <v>594</v>
      </c>
      <c r="E56" s="400" t="s">
        <v>594</v>
      </c>
      <c r="F56" s="401">
        <v>717</v>
      </c>
      <c r="G56" s="401" t="s">
        <v>73</v>
      </c>
      <c r="H56" s="401" t="s">
        <v>20</v>
      </c>
      <c r="I56" s="401">
        <v>633</v>
      </c>
      <c r="J56" s="402">
        <v>32</v>
      </c>
      <c r="K56" s="402">
        <v>51</v>
      </c>
      <c r="L56" s="402">
        <v>31</v>
      </c>
      <c r="M56" s="402">
        <v>9</v>
      </c>
      <c r="N56" s="402">
        <v>53</v>
      </c>
      <c r="O56" s="402">
        <v>4</v>
      </c>
      <c r="P56" s="402">
        <v>8</v>
      </c>
      <c r="Q56" s="402">
        <v>1</v>
      </c>
      <c r="R56" s="402">
        <v>9</v>
      </c>
      <c r="S56" s="402">
        <v>69</v>
      </c>
      <c r="T56" s="402">
        <v>8</v>
      </c>
      <c r="U56" s="402">
        <v>1</v>
      </c>
      <c r="V56" s="402">
        <v>6</v>
      </c>
      <c r="W56" s="402">
        <v>0</v>
      </c>
      <c r="X56" s="402">
        <v>7</v>
      </c>
      <c r="Y56" s="402">
        <v>289</v>
      </c>
    </row>
    <row r="57" spans="1:25" x14ac:dyDescent="0.3">
      <c r="A57" s="396">
        <v>56</v>
      </c>
      <c r="B57" s="397">
        <v>16</v>
      </c>
      <c r="C57" s="398">
        <v>9</v>
      </c>
      <c r="D57" s="399" t="s">
        <v>594</v>
      </c>
      <c r="E57" s="400" t="s">
        <v>594</v>
      </c>
      <c r="F57" s="401">
        <v>717</v>
      </c>
      <c r="G57" s="401" t="s">
        <v>73</v>
      </c>
      <c r="H57" s="401" t="s">
        <v>22</v>
      </c>
      <c r="I57" s="401">
        <v>633</v>
      </c>
      <c r="J57" s="402">
        <v>26</v>
      </c>
      <c r="K57" s="402">
        <v>26</v>
      </c>
      <c r="L57" s="402">
        <v>71</v>
      </c>
      <c r="M57" s="402">
        <v>6</v>
      </c>
      <c r="N57" s="402">
        <v>52</v>
      </c>
      <c r="O57" s="402">
        <v>9</v>
      </c>
      <c r="P57" s="402">
        <v>8</v>
      </c>
      <c r="Q57" s="402">
        <v>6</v>
      </c>
      <c r="R57" s="402">
        <v>2</v>
      </c>
      <c r="S57" s="402">
        <v>65</v>
      </c>
      <c r="T57" s="402">
        <v>7</v>
      </c>
      <c r="U57" s="402">
        <v>4</v>
      </c>
      <c r="V57" s="402">
        <v>0</v>
      </c>
      <c r="W57" s="402">
        <v>0</v>
      </c>
      <c r="X57" s="402">
        <v>9</v>
      </c>
      <c r="Y57" s="402">
        <v>291</v>
      </c>
    </row>
    <row r="58" spans="1:25" x14ac:dyDescent="0.3">
      <c r="A58" s="396">
        <v>57</v>
      </c>
      <c r="B58" s="397">
        <v>16</v>
      </c>
      <c r="C58" s="398">
        <v>9</v>
      </c>
      <c r="D58" s="399" t="s">
        <v>594</v>
      </c>
      <c r="E58" s="400" t="s">
        <v>594</v>
      </c>
      <c r="F58" s="401">
        <v>717</v>
      </c>
      <c r="G58" s="401" t="s">
        <v>73</v>
      </c>
      <c r="H58" s="401" t="s">
        <v>24</v>
      </c>
      <c r="I58" s="401">
        <v>633</v>
      </c>
      <c r="J58" s="402">
        <v>26</v>
      </c>
      <c r="K58" s="402">
        <v>53</v>
      </c>
      <c r="L58" s="402">
        <v>29</v>
      </c>
      <c r="M58" s="402">
        <v>4</v>
      </c>
      <c r="N58" s="402">
        <v>60</v>
      </c>
      <c r="O58" s="402">
        <v>8</v>
      </c>
      <c r="P58" s="402">
        <v>4</v>
      </c>
      <c r="Q58" s="402">
        <v>4</v>
      </c>
      <c r="R58" s="402">
        <v>2</v>
      </c>
      <c r="S58" s="402">
        <v>81</v>
      </c>
      <c r="T58" s="402">
        <v>5</v>
      </c>
      <c r="U58" s="402">
        <v>3</v>
      </c>
      <c r="V58" s="402">
        <v>2</v>
      </c>
      <c r="W58" s="402">
        <v>1</v>
      </c>
      <c r="X58" s="402">
        <v>22</v>
      </c>
      <c r="Y58" s="402">
        <v>304</v>
      </c>
    </row>
    <row r="59" spans="1:25" x14ac:dyDescent="0.3">
      <c r="A59" s="396">
        <v>58</v>
      </c>
      <c r="B59" s="397">
        <v>16</v>
      </c>
      <c r="C59" s="398">
        <v>9</v>
      </c>
      <c r="D59" s="399" t="s">
        <v>594</v>
      </c>
      <c r="E59" s="400" t="s">
        <v>594</v>
      </c>
      <c r="F59" s="401">
        <v>717</v>
      </c>
      <c r="G59" s="401" t="s">
        <v>73</v>
      </c>
      <c r="H59" s="401" t="s">
        <v>25</v>
      </c>
      <c r="I59" s="401">
        <v>633</v>
      </c>
      <c r="J59" s="402">
        <v>34</v>
      </c>
      <c r="K59" s="402">
        <v>58</v>
      </c>
      <c r="L59" s="402">
        <v>23</v>
      </c>
      <c r="M59" s="402">
        <v>10</v>
      </c>
      <c r="N59" s="402">
        <v>52</v>
      </c>
      <c r="O59" s="402">
        <v>5</v>
      </c>
      <c r="P59" s="402">
        <v>7</v>
      </c>
      <c r="Q59" s="402">
        <v>4</v>
      </c>
      <c r="R59" s="402">
        <v>3</v>
      </c>
      <c r="S59" s="402">
        <v>78</v>
      </c>
      <c r="T59" s="402">
        <v>4</v>
      </c>
      <c r="U59" s="402">
        <v>0</v>
      </c>
      <c r="V59" s="402">
        <v>0</v>
      </c>
      <c r="W59" s="402">
        <v>1</v>
      </c>
      <c r="X59" s="402">
        <v>7</v>
      </c>
      <c r="Y59" s="402">
        <v>286</v>
      </c>
    </row>
    <row r="60" spans="1:25" x14ac:dyDescent="0.3">
      <c r="A60" s="396">
        <v>59</v>
      </c>
      <c r="B60" s="397">
        <v>16</v>
      </c>
      <c r="C60" s="398">
        <v>9</v>
      </c>
      <c r="D60" s="399" t="s">
        <v>594</v>
      </c>
      <c r="E60" s="400" t="s">
        <v>595</v>
      </c>
      <c r="F60" s="401">
        <v>718</v>
      </c>
      <c r="G60" s="401" t="s">
        <v>73</v>
      </c>
      <c r="H60" s="401" t="s">
        <v>19</v>
      </c>
      <c r="I60" s="401">
        <v>736</v>
      </c>
      <c r="J60" s="402">
        <v>37</v>
      </c>
      <c r="K60" s="402">
        <v>86</v>
      </c>
      <c r="L60" s="402">
        <v>33</v>
      </c>
      <c r="M60" s="402">
        <v>9</v>
      </c>
      <c r="N60" s="402">
        <v>33</v>
      </c>
      <c r="O60" s="402">
        <v>6</v>
      </c>
      <c r="P60" s="402">
        <v>10</v>
      </c>
      <c r="Q60" s="402">
        <v>1</v>
      </c>
      <c r="R60" s="402">
        <v>7</v>
      </c>
      <c r="S60" s="402">
        <v>87</v>
      </c>
      <c r="T60" s="402">
        <v>7</v>
      </c>
      <c r="U60" s="402">
        <v>6</v>
      </c>
      <c r="V60" s="402">
        <v>3</v>
      </c>
      <c r="W60" s="402">
        <v>2</v>
      </c>
      <c r="X60" s="402">
        <v>9</v>
      </c>
      <c r="Y60" s="402">
        <v>336</v>
      </c>
    </row>
    <row r="61" spans="1:25" x14ac:dyDescent="0.3">
      <c r="A61" s="396">
        <v>60</v>
      </c>
      <c r="B61" s="397">
        <v>16</v>
      </c>
      <c r="C61" s="398">
        <v>9</v>
      </c>
      <c r="D61" s="399" t="s">
        <v>594</v>
      </c>
      <c r="E61" s="400" t="s">
        <v>595</v>
      </c>
      <c r="F61" s="401">
        <v>718</v>
      </c>
      <c r="G61" s="401" t="s">
        <v>73</v>
      </c>
      <c r="H61" s="401" t="s">
        <v>20</v>
      </c>
      <c r="I61" s="401">
        <v>736</v>
      </c>
      <c r="J61" s="402">
        <v>34</v>
      </c>
      <c r="K61" s="402">
        <v>72</v>
      </c>
      <c r="L61" s="402">
        <v>49</v>
      </c>
      <c r="M61" s="402">
        <v>8</v>
      </c>
      <c r="N61" s="402">
        <v>47</v>
      </c>
      <c r="O61" s="402">
        <v>6</v>
      </c>
      <c r="P61" s="402">
        <v>11</v>
      </c>
      <c r="Q61" s="402">
        <v>3</v>
      </c>
      <c r="R61" s="402">
        <v>5</v>
      </c>
      <c r="S61" s="402">
        <v>85</v>
      </c>
      <c r="T61" s="402">
        <v>5</v>
      </c>
      <c r="U61" s="402">
        <v>5</v>
      </c>
      <c r="V61" s="402">
        <v>3</v>
      </c>
      <c r="W61" s="402">
        <v>0</v>
      </c>
      <c r="X61" s="402">
        <v>9</v>
      </c>
      <c r="Y61" s="402">
        <v>342</v>
      </c>
    </row>
    <row r="62" spans="1:25" x14ac:dyDescent="0.3">
      <c r="A62" s="396">
        <v>61</v>
      </c>
      <c r="B62" s="397">
        <v>16</v>
      </c>
      <c r="C62" s="398">
        <v>9</v>
      </c>
      <c r="D62" s="399" t="s">
        <v>594</v>
      </c>
      <c r="E62" s="400" t="s">
        <v>595</v>
      </c>
      <c r="F62" s="401">
        <v>718</v>
      </c>
      <c r="G62" s="401" t="s">
        <v>73</v>
      </c>
      <c r="H62" s="401" t="s">
        <v>22</v>
      </c>
      <c r="I62" s="401">
        <v>735</v>
      </c>
      <c r="J62" s="402">
        <v>34</v>
      </c>
      <c r="K62" s="402">
        <v>81</v>
      </c>
      <c r="L62" s="402">
        <v>59</v>
      </c>
      <c r="M62" s="402">
        <v>8</v>
      </c>
      <c r="N62" s="402">
        <v>36</v>
      </c>
      <c r="O62" s="402">
        <v>9</v>
      </c>
      <c r="P62" s="402">
        <v>9</v>
      </c>
      <c r="Q62" s="402">
        <v>3</v>
      </c>
      <c r="R62" s="402">
        <v>5</v>
      </c>
      <c r="S62" s="402">
        <v>81</v>
      </c>
      <c r="T62" s="402">
        <v>4</v>
      </c>
      <c r="U62" s="402">
        <v>6</v>
      </c>
      <c r="V62" s="402">
        <v>3</v>
      </c>
      <c r="W62" s="402">
        <v>1</v>
      </c>
      <c r="X62" s="402">
        <v>8</v>
      </c>
      <c r="Y62" s="402">
        <v>347</v>
      </c>
    </row>
    <row r="63" spans="1:25" x14ac:dyDescent="0.3">
      <c r="A63" s="396">
        <v>62</v>
      </c>
      <c r="B63" s="397">
        <v>16</v>
      </c>
      <c r="C63" s="398">
        <v>9</v>
      </c>
      <c r="D63" s="399" t="s">
        <v>594</v>
      </c>
      <c r="E63" s="400" t="s">
        <v>595</v>
      </c>
      <c r="F63" s="401">
        <v>718</v>
      </c>
      <c r="G63" s="401" t="s">
        <v>73</v>
      </c>
      <c r="H63" s="401" t="s">
        <v>24</v>
      </c>
      <c r="I63" s="401">
        <v>735</v>
      </c>
      <c r="J63" s="402">
        <v>40</v>
      </c>
      <c r="K63" s="402">
        <v>84</v>
      </c>
      <c r="L63" s="402">
        <v>37</v>
      </c>
      <c r="M63" s="402">
        <v>8</v>
      </c>
      <c r="N63" s="402">
        <v>31</v>
      </c>
      <c r="O63" s="402">
        <v>7</v>
      </c>
      <c r="P63" s="402">
        <v>14</v>
      </c>
      <c r="Q63" s="402">
        <v>5</v>
      </c>
      <c r="R63" s="402">
        <v>6</v>
      </c>
      <c r="S63" s="402">
        <v>93</v>
      </c>
      <c r="T63" s="402">
        <v>6</v>
      </c>
      <c r="U63" s="402">
        <v>1</v>
      </c>
      <c r="V63" s="402">
        <v>2</v>
      </c>
      <c r="W63" s="402">
        <v>0</v>
      </c>
      <c r="X63" s="402">
        <v>17</v>
      </c>
      <c r="Y63" s="402">
        <v>351</v>
      </c>
    </row>
    <row r="64" spans="1:25" x14ac:dyDescent="0.3">
      <c r="A64" s="396">
        <v>63</v>
      </c>
      <c r="B64" s="397">
        <v>16</v>
      </c>
      <c r="C64" s="398">
        <v>9</v>
      </c>
      <c r="D64" s="399" t="s">
        <v>596</v>
      </c>
      <c r="E64" s="400" t="s">
        <v>597</v>
      </c>
      <c r="F64" s="401">
        <v>763</v>
      </c>
      <c r="G64" s="401" t="s">
        <v>73</v>
      </c>
      <c r="H64" s="401" t="s">
        <v>19</v>
      </c>
      <c r="I64" s="401">
        <v>647</v>
      </c>
      <c r="J64" s="402">
        <v>9</v>
      </c>
      <c r="K64" s="402">
        <v>101</v>
      </c>
      <c r="L64" s="402">
        <v>111</v>
      </c>
      <c r="M64" s="402">
        <v>7</v>
      </c>
      <c r="N64" s="402">
        <v>11</v>
      </c>
      <c r="O64" s="402">
        <v>4</v>
      </c>
      <c r="P64" s="402">
        <v>24</v>
      </c>
      <c r="Q64" s="402">
        <v>4</v>
      </c>
      <c r="R64" s="402">
        <v>7</v>
      </c>
      <c r="S64" s="402">
        <v>24</v>
      </c>
      <c r="T64" s="402">
        <v>2</v>
      </c>
      <c r="U64" s="402">
        <v>4</v>
      </c>
      <c r="V64" s="402">
        <v>2</v>
      </c>
      <c r="W64" s="402">
        <v>0</v>
      </c>
      <c r="X64" s="402">
        <v>24</v>
      </c>
      <c r="Y64" s="402">
        <v>334</v>
      </c>
    </row>
    <row r="65" spans="1:25" x14ac:dyDescent="0.3">
      <c r="A65" s="396">
        <v>64</v>
      </c>
      <c r="B65" s="397">
        <v>16</v>
      </c>
      <c r="C65" s="398">
        <v>4</v>
      </c>
      <c r="D65" s="399" t="s">
        <v>598</v>
      </c>
      <c r="E65" s="400" t="s">
        <v>598</v>
      </c>
      <c r="F65" s="401">
        <v>766</v>
      </c>
      <c r="G65" s="401" t="s">
        <v>73</v>
      </c>
      <c r="H65" s="401" t="s">
        <v>19</v>
      </c>
      <c r="I65" s="401">
        <v>613</v>
      </c>
      <c r="J65" s="402">
        <v>16</v>
      </c>
      <c r="K65" s="402">
        <v>68</v>
      </c>
      <c r="L65" s="402">
        <v>70</v>
      </c>
      <c r="M65" s="402">
        <v>2</v>
      </c>
      <c r="N65" s="402">
        <v>7</v>
      </c>
      <c r="O65" s="402">
        <v>36</v>
      </c>
      <c r="P65" s="402">
        <v>7</v>
      </c>
      <c r="Q65" s="402">
        <v>2</v>
      </c>
      <c r="R65" s="402">
        <v>3</v>
      </c>
      <c r="S65" s="402">
        <v>87</v>
      </c>
      <c r="T65" s="402">
        <v>44</v>
      </c>
      <c r="U65" s="402">
        <v>5</v>
      </c>
      <c r="V65" s="402">
        <v>2</v>
      </c>
      <c r="W65" s="402">
        <v>0</v>
      </c>
      <c r="X65" s="402">
        <v>25</v>
      </c>
      <c r="Y65" s="402">
        <v>374</v>
      </c>
    </row>
    <row r="66" spans="1:25" x14ac:dyDescent="0.3">
      <c r="A66" s="396">
        <v>65</v>
      </c>
      <c r="B66" s="397">
        <v>16</v>
      </c>
      <c r="C66" s="398">
        <v>4</v>
      </c>
      <c r="D66" s="399" t="s">
        <v>598</v>
      </c>
      <c r="E66" s="400" t="s">
        <v>598</v>
      </c>
      <c r="F66" s="401">
        <v>766</v>
      </c>
      <c r="G66" s="401" t="s">
        <v>73</v>
      </c>
      <c r="H66" s="401" t="s">
        <v>20</v>
      </c>
      <c r="I66" s="401">
        <v>613</v>
      </c>
      <c r="J66" s="402">
        <v>17</v>
      </c>
      <c r="K66" s="402">
        <v>74</v>
      </c>
      <c r="L66" s="402">
        <v>63</v>
      </c>
      <c r="M66" s="402">
        <v>2</v>
      </c>
      <c r="N66" s="402">
        <v>9</v>
      </c>
      <c r="O66" s="402">
        <v>33</v>
      </c>
      <c r="P66" s="402">
        <v>9</v>
      </c>
      <c r="Q66" s="402">
        <v>2</v>
      </c>
      <c r="R66" s="402">
        <v>9</v>
      </c>
      <c r="S66" s="402">
        <v>66</v>
      </c>
      <c r="T66" s="402">
        <v>42</v>
      </c>
      <c r="U66" s="402">
        <v>5</v>
      </c>
      <c r="V66" s="402">
        <v>1</v>
      </c>
      <c r="W66" s="402">
        <v>1</v>
      </c>
      <c r="X66" s="402">
        <v>20</v>
      </c>
      <c r="Y66" s="402">
        <v>353</v>
      </c>
    </row>
    <row r="67" spans="1:25" x14ac:dyDescent="0.3">
      <c r="A67" s="396">
        <v>66</v>
      </c>
      <c r="B67" s="397">
        <v>16</v>
      </c>
      <c r="C67" s="398">
        <v>4</v>
      </c>
      <c r="D67" s="399" t="s">
        <v>598</v>
      </c>
      <c r="E67" s="400" t="s">
        <v>598</v>
      </c>
      <c r="F67" s="401">
        <v>767</v>
      </c>
      <c r="G67" s="401" t="s">
        <v>73</v>
      </c>
      <c r="H67" s="401" t="s">
        <v>19</v>
      </c>
      <c r="I67" s="401">
        <v>458</v>
      </c>
      <c r="J67" s="402">
        <v>11</v>
      </c>
      <c r="K67" s="402">
        <v>42</v>
      </c>
      <c r="L67" s="402">
        <v>47</v>
      </c>
      <c r="M67" s="402">
        <v>0</v>
      </c>
      <c r="N67" s="402">
        <v>8</v>
      </c>
      <c r="O67" s="402">
        <v>25</v>
      </c>
      <c r="P67" s="402">
        <v>10</v>
      </c>
      <c r="Q67" s="402">
        <v>6</v>
      </c>
      <c r="R67" s="402">
        <v>1</v>
      </c>
      <c r="S67" s="402">
        <v>99</v>
      </c>
      <c r="T67" s="402">
        <v>17</v>
      </c>
      <c r="U67" s="402">
        <v>5</v>
      </c>
      <c r="V67" s="402">
        <v>0</v>
      </c>
      <c r="W67" s="402">
        <v>0</v>
      </c>
      <c r="X67" s="402">
        <v>26</v>
      </c>
      <c r="Y67" s="402">
        <v>297</v>
      </c>
    </row>
    <row r="68" spans="1:25" x14ac:dyDescent="0.3">
      <c r="A68" s="396">
        <v>67</v>
      </c>
      <c r="B68" s="397">
        <v>16</v>
      </c>
      <c r="C68" s="398">
        <v>4</v>
      </c>
      <c r="D68" s="399" t="s">
        <v>598</v>
      </c>
      <c r="E68" s="400" t="s">
        <v>598</v>
      </c>
      <c r="F68" s="401">
        <v>767</v>
      </c>
      <c r="G68" s="401" t="s">
        <v>73</v>
      </c>
      <c r="H68" s="401" t="s">
        <v>20</v>
      </c>
      <c r="I68" s="401">
        <v>458</v>
      </c>
      <c r="J68" s="402">
        <v>13</v>
      </c>
      <c r="K68" s="402">
        <v>41</v>
      </c>
      <c r="L68" s="402">
        <v>49</v>
      </c>
      <c r="M68" s="402">
        <v>0</v>
      </c>
      <c r="N68" s="402">
        <v>8</v>
      </c>
      <c r="O68" s="402">
        <v>26</v>
      </c>
      <c r="P68" s="402">
        <v>4</v>
      </c>
      <c r="Q68" s="402">
        <v>4</v>
      </c>
      <c r="R68" s="402">
        <v>10</v>
      </c>
      <c r="S68" s="402">
        <v>60</v>
      </c>
      <c r="T68" s="402">
        <v>15</v>
      </c>
      <c r="U68" s="402">
        <v>1</v>
      </c>
      <c r="V68" s="402">
        <v>3</v>
      </c>
      <c r="W68" s="402">
        <v>0</v>
      </c>
      <c r="X68" s="402">
        <v>25</v>
      </c>
      <c r="Y68" s="402">
        <v>259</v>
      </c>
    </row>
    <row r="69" spans="1:25" x14ac:dyDescent="0.3">
      <c r="A69" s="396">
        <v>68</v>
      </c>
      <c r="B69" s="397">
        <v>16</v>
      </c>
      <c r="C69" s="398">
        <v>4</v>
      </c>
      <c r="D69" s="399" t="s">
        <v>598</v>
      </c>
      <c r="E69" s="400" t="s">
        <v>598</v>
      </c>
      <c r="F69" s="401">
        <v>768</v>
      </c>
      <c r="G69" s="401" t="s">
        <v>73</v>
      </c>
      <c r="H69" s="401" t="s">
        <v>19</v>
      </c>
      <c r="I69" s="401">
        <v>436</v>
      </c>
      <c r="J69" s="402">
        <v>9</v>
      </c>
      <c r="K69" s="402">
        <v>32</v>
      </c>
      <c r="L69" s="402">
        <v>46</v>
      </c>
      <c r="M69" s="402">
        <v>6</v>
      </c>
      <c r="N69" s="402">
        <v>11</v>
      </c>
      <c r="O69" s="402">
        <v>27</v>
      </c>
      <c r="P69" s="402">
        <v>5</v>
      </c>
      <c r="Q69" s="402">
        <v>4</v>
      </c>
      <c r="R69" s="402">
        <v>6</v>
      </c>
      <c r="S69" s="402">
        <v>92</v>
      </c>
      <c r="T69" s="402">
        <v>21</v>
      </c>
      <c r="U69" s="402">
        <v>5</v>
      </c>
      <c r="V69" s="402">
        <v>0</v>
      </c>
      <c r="W69" s="402">
        <v>0</v>
      </c>
      <c r="X69" s="402">
        <v>21</v>
      </c>
      <c r="Y69" s="402">
        <v>285</v>
      </c>
    </row>
    <row r="70" spans="1:25" x14ac:dyDescent="0.3">
      <c r="A70" s="396">
        <v>69</v>
      </c>
      <c r="B70" s="397">
        <v>16</v>
      </c>
      <c r="C70" s="398">
        <v>4</v>
      </c>
      <c r="D70" s="399" t="s">
        <v>598</v>
      </c>
      <c r="E70" s="400" t="s">
        <v>598</v>
      </c>
      <c r="F70" s="401">
        <v>768</v>
      </c>
      <c r="G70" s="401" t="s">
        <v>73</v>
      </c>
      <c r="H70" s="401" t="s">
        <v>20</v>
      </c>
      <c r="I70" s="401">
        <v>436</v>
      </c>
      <c r="J70" s="402">
        <v>12</v>
      </c>
      <c r="K70" s="402">
        <v>29</v>
      </c>
      <c r="L70" s="402">
        <v>38</v>
      </c>
      <c r="M70" s="402">
        <v>2</v>
      </c>
      <c r="N70" s="402">
        <v>6</v>
      </c>
      <c r="O70" s="402">
        <v>25</v>
      </c>
      <c r="P70" s="402">
        <v>8</v>
      </c>
      <c r="Q70" s="402">
        <v>8</v>
      </c>
      <c r="R70" s="402">
        <v>7</v>
      </c>
      <c r="S70" s="402">
        <v>70</v>
      </c>
      <c r="T70" s="402">
        <v>21</v>
      </c>
      <c r="U70" s="402">
        <v>5</v>
      </c>
      <c r="V70" s="402">
        <v>1</v>
      </c>
      <c r="W70" s="402">
        <v>0</v>
      </c>
      <c r="X70" s="402">
        <v>21</v>
      </c>
      <c r="Y70" s="402">
        <v>253</v>
      </c>
    </row>
    <row r="71" spans="1:25" x14ac:dyDescent="0.3">
      <c r="A71" s="396">
        <v>70</v>
      </c>
      <c r="B71" s="397">
        <v>16</v>
      </c>
      <c r="C71" s="398">
        <v>4</v>
      </c>
      <c r="D71" s="399" t="s">
        <v>598</v>
      </c>
      <c r="E71" s="400" t="s">
        <v>598</v>
      </c>
      <c r="F71" s="401">
        <v>769</v>
      </c>
      <c r="G71" s="401" t="s">
        <v>73</v>
      </c>
      <c r="H71" s="401" t="s">
        <v>19</v>
      </c>
      <c r="I71" s="401">
        <v>527</v>
      </c>
      <c r="J71" s="402">
        <v>20</v>
      </c>
      <c r="K71" s="402">
        <v>45</v>
      </c>
      <c r="L71" s="402">
        <v>58</v>
      </c>
      <c r="M71" s="402">
        <v>5</v>
      </c>
      <c r="N71" s="402">
        <v>4</v>
      </c>
      <c r="O71" s="402">
        <v>23</v>
      </c>
      <c r="P71" s="402">
        <v>3</v>
      </c>
      <c r="Q71" s="402">
        <v>2</v>
      </c>
      <c r="R71" s="402">
        <v>3</v>
      </c>
      <c r="S71" s="402">
        <v>84</v>
      </c>
      <c r="T71" s="402">
        <v>40</v>
      </c>
      <c r="U71" s="402">
        <v>6</v>
      </c>
      <c r="V71" s="402">
        <v>0</v>
      </c>
      <c r="W71" s="402">
        <v>1</v>
      </c>
      <c r="X71" s="402">
        <v>31</v>
      </c>
      <c r="Y71" s="402">
        <v>325</v>
      </c>
    </row>
    <row r="72" spans="1:25" x14ac:dyDescent="0.3">
      <c r="A72" s="396">
        <v>71</v>
      </c>
      <c r="B72" s="397">
        <v>16</v>
      </c>
      <c r="C72" s="398">
        <v>4</v>
      </c>
      <c r="D72" s="399" t="s">
        <v>598</v>
      </c>
      <c r="E72" s="400" t="s">
        <v>598</v>
      </c>
      <c r="F72" s="401">
        <v>769</v>
      </c>
      <c r="G72" s="401" t="s">
        <v>73</v>
      </c>
      <c r="H72" s="401" t="s">
        <v>20</v>
      </c>
      <c r="I72" s="401">
        <v>526</v>
      </c>
      <c r="J72" s="402">
        <v>22</v>
      </c>
      <c r="K72" s="402">
        <v>33</v>
      </c>
      <c r="L72" s="402">
        <v>59</v>
      </c>
      <c r="M72" s="402">
        <v>4</v>
      </c>
      <c r="N72" s="402">
        <v>10</v>
      </c>
      <c r="O72" s="402">
        <v>33</v>
      </c>
      <c r="P72" s="402">
        <v>7</v>
      </c>
      <c r="Q72" s="402">
        <v>6</v>
      </c>
      <c r="R72" s="402">
        <v>6</v>
      </c>
      <c r="S72" s="402">
        <v>75</v>
      </c>
      <c r="T72" s="402">
        <v>35</v>
      </c>
      <c r="U72" s="402">
        <v>2</v>
      </c>
      <c r="V72" s="402">
        <v>3</v>
      </c>
      <c r="W72" s="402">
        <v>0</v>
      </c>
      <c r="X72" s="402">
        <v>20</v>
      </c>
      <c r="Y72" s="402">
        <v>315</v>
      </c>
    </row>
    <row r="73" spans="1:25" x14ac:dyDescent="0.3">
      <c r="A73" s="396">
        <v>72</v>
      </c>
      <c r="B73" s="397">
        <v>16</v>
      </c>
      <c r="C73" s="398">
        <v>9</v>
      </c>
      <c r="D73" s="399" t="s">
        <v>599</v>
      </c>
      <c r="E73" s="400" t="s">
        <v>599</v>
      </c>
      <c r="F73" s="401">
        <v>770</v>
      </c>
      <c r="G73" s="401" t="s">
        <v>73</v>
      </c>
      <c r="H73" s="401" t="s">
        <v>19</v>
      </c>
      <c r="I73" s="401">
        <v>731</v>
      </c>
      <c r="J73" s="402">
        <v>42</v>
      </c>
      <c r="K73" s="402">
        <v>121</v>
      </c>
      <c r="L73" s="402">
        <v>88</v>
      </c>
      <c r="M73" s="402">
        <v>7</v>
      </c>
      <c r="N73" s="402">
        <v>22</v>
      </c>
      <c r="O73" s="402">
        <v>6</v>
      </c>
      <c r="P73" s="402">
        <v>26</v>
      </c>
      <c r="Q73" s="402">
        <v>13</v>
      </c>
      <c r="R73" s="402">
        <v>3</v>
      </c>
      <c r="S73" s="402">
        <v>44</v>
      </c>
      <c r="T73" s="402">
        <v>2</v>
      </c>
      <c r="U73" s="402">
        <v>3</v>
      </c>
      <c r="V73" s="402">
        <v>1</v>
      </c>
      <c r="W73" s="402">
        <v>0</v>
      </c>
      <c r="X73" s="402">
        <v>17</v>
      </c>
      <c r="Y73" s="402">
        <v>395</v>
      </c>
    </row>
    <row r="74" spans="1:25" x14ac:dyDescent="0.3">
      <c r="A74" s="396">
        <v>73</v>
      </c>
      <c r="B74" s="397">
        <v>16</v>
      </c>
      <c r="C74" s="398">
        <v>9</v>
      </c>
      <c r="D74" s="399" t="s">
        <v>599</v>
      </c>
      <c r="E74" s="400" t="s">
        <v>599</v>
      </c>
      <c r="F74" s="401">
        <v>770</v>
      </c>
      <c r="G74" s="401" t="s">
        <v>73</v>
      </c>
      <c r="H74" s="401" t="s">
        <v>20</v>
      </c>
      <c r="I74" s="401">
        <v>731</v>
      </c>
      <c r="J74" s="402">
        <v>49</v>
      </c>
      <c r="K74" s="402">
        <v>105</v>
      </c>
      <c r="L74" s="402">
        <v>83</v>
      </c>
      <c r="M74" s="402">
        <v>15</v>
      </c>
      <c r="N74" s="402">
        <v>15</v>
      </c>
      <c r="O74" s="402">
        <v>6</v>
      </c>
      <c r="P74" s="402">
        <v>10</v>
      </c>
      <c r="Q74" s="402">
        <v>18</v>
      </c>
      <c r="R74" s="402">
        <v>3</v>
      </c>
      <c r="S74" s="402">
        <v>48</v>
      </c>
      <c r="T74" s="402">
        <v>5</v>
      </c>
      <c r="U74" s="402">
        <v>5</v>
      </c>
      <c r="V74" s="402">
        <v>1</v>
      </c>
      <c r="W74" s="402">
        <v>0</v>
      </c>
      <c r="X74" s="402">
        <v>24</v>
      </c>
      <c r="Y74" s="402">
        <v>387</v>
      </c>
    </row>
    <row r="75" spans="1:25" x14ac:dyDescent="0.3">
      <c r="A75" s="396">
        <v>74</v>
      </c>
      <c r="B75" s="397">
        <v>16</v>
      </c>
      <c r="C75" s="398">
        <v>9</v>
      </c>
      <c r="D75" s="399" t="s">
        <v>599</v>
      </c>
      <c r="E75" s="400" t="s">
        <v>1547</v>
      </c>
      <c r="F75" s="401">
        <v>771</v>
      </c>
      <c r="G75" s="401" t="s">
        <v>73</v>
      </c>
      <c r="H75" s="401" t="s">
        <v>19</v>
      </c>
      <c r="I75" s="401">
        <v>214</v>
      </c>
      <c r="J75" s="402">
        <v>8</v>
      </c>
      <c r="K75" s="402">
        <v>40</v>
      </c>
      <c r="L75" s="402">
        <v>30</v>
      </c>
      <c r="M75" s="402">
        <v>4</v>
      </c>
      <c r="N75" s="402">
        <v>3</v>
      </c>
      <c r="O75" s="402">
        <v>48</v>
      </c>
      <c r="P75" s="402">
        <v>0</v>
      </c>
      <c r="Q75" s="402">
        <v>1</v>
      </c>
      <c r="R75" s="402">
        <v>0</v>
      </c>
      <c r="S75" s="402">
        <v>8</v>
      </c>
      <c r="T75" s="402">
        <v>0</v>
      </c>
      <c r="U75" s="402">
        <v>0</v>
      </c>
      <c r="V75" s="402">
        <v>0</v>
      </c>
      <c r="W75" s="402">
        <v>0</v>
      </c>
      <c r="X75" s="402">
        <v>5</v>
      </c>
      <c r="Y75" s="402">
        <v>147</v>
      </c>
    </row>
    <row r="76" spans="1:25" x14ac:dyDescent="0.3">
      <c r="A76" s="396">
        <v>75</v>
      </c>
      <c r="B76" s="397">
        <v>16</v>
      </c>
      <c r="C76" s="398">
        <v>9</v>
      </c>
      <c r="D76" s="399" t="s">
        <v>600</v>
      </c>
      <c r="E76" s="400" t="s">
        <v>600</v>
      </c>
      <c r="F76" s="401">
        <v>782</v>
      </c>
      <c r="G76" s="401" t="s">
        <v>73</v>
      </c>
      <c r="H76" s="401" t="s">
        <v>19</v>
      </c>
      <c r="I76" s="401">
        <v>610</v>
      </c>
      <c r="J76" s="402">
        <v>46</v>
      </c>
      <c r="K76" s="402">
        <v>99</v>
      </c>
      <c r="L76" s="402">
        <v>49</v>
      </c>
      <c r="M76" s="402">
        <v>8</v>
      </c>
      <c r="N76" s="402">
        <v>54</v>
      </c>
      <c r="O76" s="402">
        <v>2</v>
      </c>
      <c r="P76" s="402">
        <v>22</v>
      </c>
      <c r="Q76" s="402">
        <v>3</v>
      </c>
      <c r="R76" s="402">
        <v>2</v>
      </c>
      <c r="S76" s="402">
        <v>65</v>
      </c>
      <c r="T76" s="402">
        <v>2</v>
      </c>
      <c r="U76" s="402">
        <v>26</v>
      </c>
      <c r="V76" s="402">
        <v>2</v>
      </c>
      <c r="W76" s="402">
        <v>0</v>
      </c>
      <c r="X76" s="402">
        <v>13</v>
      </c>
      <c r="Y76" s="402">
        <v>393</v>
      </c>
    </row>
    <row r="77" spans="1:25" x14ac:dyDescent="0.3">
      <c r="A77" s="396">
        <v>76</v>
      </c>
      <c r="B77" s="397">
        <v>16</v>
      </c>
      <c r="C77" s="398">
        <v>9</v>
      </c>
      <c r="D77" s="399" t="s">
        <v>600</v>
      </c>
      <c r="E77" s="400" t="s">
        <v>600</v>
      </c>
      <c r="F77" s="401">
        <v>783</v>
      </c>
      <c r="G77" s="401" t="s">
        <v>73</v>
      </c>
      <c r="H77" s="401" t="s">
        <v>19</v>
      </c>
      <c r="I77" s="401">
        <v>750</v>
      </c>
      <c r="J77" s="402">
        <v>59</v>
      </c>
      <c r="K77" s="402">
        <v>73</v>
      </c>
      <c r="L77" s="402">
        <v>52</v>
      </c>
      <c r="M77" s="402">
        <v>1</v>
      </c>
      <c r="N77" s="402">
        <v>102</v>
      </c>
      <c r="O77" s="402">
        <v>2</v>
      </c>
      <c r="P77" s="402">
        <v>30</v>
      </c>
      <c r="Q77" s="402">
        <v>2</v>
      </c>
      <c r="R77" s="402">
        <v>3</v>
      </c>
      <c r="S77" s="402">
        <v>83</v>
      </c>
      <c r="T77" s="402">
        <v>2</v>
      </c>
      <c r="U77" s="402">
        <v>25</v>
      </c>
      <c r="V77" s="402">
        <v>1</v>
      </c>
      <c r="W77" s="402">
        <v>0</v>
      </c>
      <c r="X77" s="402">
        <v>30</v>
      </c>
      <c r="Y77" s="402">
        <v>465</v>
      </c>
    </row>
    <row r="78" spans="1:25" x14ac:dyDescent="0.3">
      <c r="A78" s="396">
        <v>77</v>
      </c>
      <c r="B78" s="397">
        <v>16</v>
      </c>
      <c r="C78" s="398">
        <v>9</v>
      </c>
      <c r="D78" s="399" t="s">
        <v>600</v>
      </c>
      <c r="E78" s="400" t="s">
        <v>1548</v>
      </c>
      <c r="F78" s="401">
        <v>784</v>
      </c>
      <c r="G78" s="401" t="s">
        <v>73</v>
      </c>
      <c r="H78" s="401" t="s">
        <v>19</v>
      </c>
      <c r="I78" s="401">
        <v>484</v>
      </c>
      <c r="J78" s="402">
        <v>2</v>
      </c>
      <c r="K78" s="402">
        <v>15</v>
      </c>
      <c r="L78" s="402">
        <v>25</v>
      </c>
      <c r="M78" s="402">
        <v>11</v>
      </c>
      <c r="N78" s="402">
        <v>8</v>
      </c>
      <c r="O78" s="402">
        <v>20</v>
      </c>
      <c r="P78" s="402">
        <v>43</v>
      </c>
      <c r="Q78" s="402">
        <v>1</v>
      </c>
      <c r="R78" s="402">
        <v>132</v>
      </c>
      <c r="S78" s="402">
        <v>13</v>
      </c>
      <c r="T78" s="402">
        <v>2</v>
      </c>
      <c r="U78" s="402">
        <v>0</v>
      </c>
      <c r="V78" s="402">
        <v>0</v>
      </c>
      <c r="W78" s="402">
        <v>0</v>
      </c>
      <c r="X78" s="402">
        <v>10</v>
      </c>
      <c r="Y78" s="402">
        <v>282</v>
      </c>
    </row>
    <row r="79" spans="1:25" x14ac:dyDescent="0.3">
      <c r="A79" s="396">
        <v>78</v>
      </c>
      <c r="B79" s="397">
        <v>16</v>
      </c>
      <c r="C79" s="398">
        <v>9</v>
      </c>
      <c r="D79" s="399" t="s">
        <v>600</v>
      </c>
      <c r="E79" s="400" t="s">
        <v>1548</v>
      </c>
      <c r="F79" s="401">
        <v>784</v>
      </c>
      <c r="G79" s="401" t="s">
        <v>73</v>
      </c>
      <c r="H79" s="401" t="s">
        <v>20</v>
      </c>
      <c r="I79" s="401">
        <v>484</v>
      </c>
      <c r="J79" s="402">
        <v>5</v>
      </c>
      <c r="K79" s="402">
        <v>25</v>
      </c>
      <c r="L79" s="402">
        <v>10</v>
      </c>
      <c r="M79" s="402">
        <v>5</v>
      </c>
      <c r="N79" s="402">
        <v>11</v>
      </c>
      <c r="O79" s="402">
        <v>28</v>
      </c>
      <c r="P79" s="402">
        <v>46</v>
      </c>
      <c r="Q79" s="402">
        <v>1</v>
      </c>
      <c r="R79" s="402">
        <v>123</v>
      </c>
      <c r="S79" s="402">
        <v>15</v>
      </c>
      <c r="T79" s="402">
        <v>0</v>
      </c>
      <c r="U79" s="402">
        <v>0</v>
      </c>
      <c r="V79" s="402">
        <v>2</v>
      </c>
      <c r="W79" s="402">
        <v>0</v>
      </c>
      <c r="X79" s="402">
        <v>8</v>
      </c>
      <c r="Y79" s="402">
        <v>279</v>
      </c>
    </row>
    <row r="80" spans="1:25" x14ac:dyDescent="0.3">
      <c r="A80" s="396">
        <v>79</v>
      </c>
      <c r="B80" s="397">
        <v>16</v>
      </c>
      <c r="C80" s="398">
        <v>9</v>
      </c>
      <c r="D80" s="399" t="s">
        <v>600</v>
      </c>
      <c r="E80" s="400" t="s">
        <v>1471</v>
      </c>
      <c r="F80" s="401">
        <v>785</v>
      </c>
      <c r="G80" s="401" t="s">
        <v>73</v>
      </c>
      <c r="H80" s="401" t="s">
        <v>19</v>
      </c>
      <c r="I80" s="401">
        <v>217</v>
      </c>
      <c r="J80" s="402">
        <v>6</v>
      </c>
      <c r="K80" s="402">
        <v>10</v>
      </c>
      <c r="L80" s="402">
        <v>49</v>
      </c>
      <c r="M80" s="402">
        <v>1</v>
      </c>
      <c r="N80" s="402">
        <v>10</v>
      </c>
      <c r="O80" s="402">
        <v>7</v>
      </c>
      <c r="P80" s="402">
        <v>45</v>
      </c>
      <c r="Q80" s="402">
        <v>5</v>
      </c>
      <c r="R80" s="402">
        <v>0</v>
      </c>
      <c r="S80" s="402">
        <v>38</v>
      </c>
      <c r="T80" s="402">
        <v>0</v>
      </c>
      <c r="U80" s="402">
        <v>2</v>
      </c>
      <c r="V80" s="402">
        <v>0</v>
      </c>
      <c r="W80" s="402">
        <v>1</v>
      </c>
      <c r="X80" s="402">
        <v>5</v>
      </c>
      <c r="Y80" s="402">
        <v>179</v>
      </c>
    </row>
    <row r="81" spans="1:25" x14ac:dyDescent="0.3">
      <c r="A81" s="396">
        <v>80</v>
      </c>
      <c r="B81" s="397">
        <v>16</v>
      </c>
      <c r="C81" s="398">
        <v>9</v>
      </c>
      <c r="D81" s="399" t="s">
        <v>600</v>
      </c>
      <c r="E81" s="400" t="s">
        <v>1549</v>
      </c>
      <c r="F81" s="401">
        <v>786</v>
      </c>
      <c r="G81" s="401" t="s">
        <v>73</v>
      </c>
      <c r="H81" s="401" t="s">
        <v>19</v>
      </c>
      <c r="I81" s="401">
        <v>315</v>
      </c>
      <c r="J81" s="402">
        <v>4</v>
      </c>
      <c r="K81" s="402">
        <v>71</v>
      </c>
      <c r="L81" s="402">
        <v>5</v>
      </c>
      <c r="M81" s="402">
        <v>1</v>
      </c>
      <c r="N81" s="402">
        <v>39</v>
      </c>
      <c r="O81" s="402">
        <v>1</v>
      </c>
      <c r="P81" s="402">
        <v>79</v>
      </c>
      <c r="Q81" s="402">
        <v>5</v>
      </c>
      <c r="R81" s="402">
        <v>2</v>
      </c>
      <c r="S81" s="402">
        <v>19</v>
      </c>
      <c r="T81" s="402">
        <v>0</v>
      </c>
      <c r="U81" s="402">
        <v>0</v>
      </c>
      <c r="V81" s="402">
        <v>0</v>
      </c>
      <c r="W81" s="402">
        <v>0</v>
      </c>
      <c r="X81" s="402">
        <v>2</v>
      </c>
      <c r="Y81" s="402">
        <v>228</v>
      </c>
    </row>
    <row r="82" spans="1:25" x14ac:dyDescent="0.3">
      <c r="A82" s="396">
        <v>81</v>
      </c>
      <c r="B82" s="397">
        <v>16</v>
      </c>
      <c r="C82" s="398">
        <v>9</v>
      </c>
      <c r="D82" s="399" t="s">
        <v>600</v>
      </c>
      <c r="E82" s="400" t="s">
        <v>1550</v>
      </c>
      <c r="F82" s="401">
        <v>787</v>
      </c>
      <c r="G82" s="401" t="s">
        <v>73</v>
      </c>
      <c r="H82" s="401" t="s">
        <v>19</v>
      </c>
      <c r="I82" s="401">
        <v>211</v>
      </c>
      <c r="J82" s="402">
        <v>15</v>
      </c>
      <c r="K82" s="402">
        <v>2</v>
      </c>
      <c r="L82" s="402">
        <v>39</v>
      </c>
      <c r="M82" s="402">
        <v>0</v>
      </c>
      <c r="N82" s="402">
        <v>26</v>
      </c>
      <c r="O82" s="402">
        <v>18</v>
      </c>
      <c r="P82" s="402">
        <v>0</v>
      </c>
      <c r="Q82" s="402">
        <v>3</v>
      </c>
      <c r="R82" s="402">
        <v>2</v>
      </c>
      <c r="S82" s="402">
        <v>27</v>
      </c>
      <c r="T82" s="402">
        <v>0</v>
      </c>
      <c r="U82" s="402">
        <v>0</v>
      </c>
      <c r="V82" s="402">
        <v>0</v>
      </c>
      <c r="W82" s="402">
        <v>0</v>
      </c>
      <c r="X82" s="402">
        <v>1</v>
      </c>
      <c r="Y82" s="402">
        <v>133</v>
      </c>
    </row>
    <row r="83" spans="1:25" x14ac:dyDescent="0.3">
      <c r="A83" s="396">
        <v>82</v>
      </c>
      <c r="B83" s="397">
        <v>16</v>
      </c>
      <c r="C83" s="398">
        <v>9</v>
      </c>
      <c r="D83" s="399" t="s">
        <v>601</v>
      </c>
      <c r="E83" s="400" t="s">
        <v>601</v>
      </c>
      <c r="F83" s="401">
        <v>798</v>
      </c>
      <c r="G83" s="401" t="s">
        <v>73</v>
      </c>
      <c r="H83" s="401" t="s">
        <v>19</v>
      </c>
      <c r="I83" s="401">
        <v>716</v>
      </c>
      <c r="J83" s="402">
        <v>27</v>
      </c>
      <c r="K83" s="402">
        <v>68</v>
      </c>
      <c r="L83" s="402">
        <v>44</v>
      </c>
      <c r="M83" s="402">
        <v>6</v>
      </c>
      <c r="N83" s="402">
        <v>28</v>
      </c>
      <c r="O83" s="402">
        <v>14</v>
      </c>
      <c r="P83" s="402">
        <v>7</v>
      </c>
      <c r="Q83" s="402">
        <v>2</v>
      </c>
      <c r="R83" s="402">
        <v>12</v>
      </c>
      <c r="S83" s="402">
        <v>81</v>
      </c>
      <c r="T83" s="402">
        <v>4</v>
      </c>
      <c r="U83" s="402">
        <v>12</v>
      </c>
      <c r="V83" s="402">
        <v>1</v>
      </c>
      <c r="W83" s="402">
        <v>0</v>
      </c>
      <c r="X83" s="402">
        <v>14</v>
      </c>
      <c r="Y83" s="402">
        <v>320</v>
      </c>
    </row>
    <row r="84" spans="1:25" x14ac:dyDescent="0.3">
      <c r="A84" s="396">
        <v>83</v>
      </c>
      <c r="B84" s="397">
        <v>16</v>
      </c>
      <c r="C84" s="398">
        <v>9</v>
      </c>
      <c r="D84" s="399" t="s">
        <v>601</v>
      </c>
      <c r="E84" s="400" t="s">
        <v>601</v>
      </c>
      <c r="F84" s="401">
        <v>798</v>
      </c>
      <c r="G84" s="401" t="s">
        <v>73</v>
      </c>
      <c r="H84" s="401" t="s">
        <v>20</v>
      </c>
      <c r="I84" s="401">
        <v>716</v>
      </c>
      <c r="J84" s="402">
        <v>32</v>
      </c>
      <c r="K84" s="402">
        <v>47</v>
      </c>
      <c r="L84" s="402">
        <v>51</v>
      </c>
      <c r="M84" s="402">
        <v>7</v>
      </c>
      <c r="N84" s="402">
        <v>26</v>
      </c>
      <c r="O84" s="402">
        <v>14</v>
      </c>
      <c r="P84" s="402">
        <v>13</v>
      </c>
      <c r="Q84" s="402">
        <v>2</v>
      </c>
      <c r="R84" s="402">
        <v>5</v>
      </c>
      <c r="S84" s="402">
        <v>80</v>
      </c>
      <c r="T84" s="402">
        <v>5</v>
      </c>
      <c r="U84" s="402">
        <v>7</v>
      </c>
      <c r="V84" s="402">
        <v>2</v>
      </c>
      <c r="W84" s="402">
        <v>1</v>
      </c>
      <c r="X84" s="402">
        <v>13</v>
      </c>
      <c r="Y84" s="402">
        <v>305</v>
      </c>
    </row>
    <row r="85" spans="1:25" x14ac:dyDescent="0.3">
      <c r="A85" s="396">
        <v>84</v>
      </c>
      <c r="B85" s="397">
        <v>16</v>
      </c>
      <c r="C85" s="398">
        <v>9</v>
      </c>
      <c r="D85" s="399" t="s">
        <v>601</v>
      </c>
      <c r="E85" s="400" t="s">
        <v>601</v>
      </c>
      <c r="F85" s="401">
        <v>798</v>
      </c>
      <c r="G85" s="401" t="s">
        <v>73</v>
      </c>
      <c r="H85" s="401" t="s">
        <v>27</v>
      </c>
      <c r="I85" s="401"/>
      <c r="J85" s="402">
        <v>73</v>
      </c>
      <c r="K85" s="402">
        <v>85</v>
      </c>
      <c r="L85" s="402">
        <v>70</v>
      </c>
      <c r="M85" s="402">
        <v>7</v>
      </c>
      <c r="N85" s="402">
        <v>46</v>
      </c>
      <c r="O85" s="402">
        <v>10</v>
      </c>
      <c r="P85" s="402">
        <v>11</v>
      </c>
      <c r="Q85" s="402">
        <v>25</v>
      </c>
      <c r="R85" s="402">
        <v>7</v>
      </c>
      <c r="S85" s="402">
        <v>151</v>
      </c>
      <c r="T85" s="402">
        <v>6</v>
      </c>
      <c r="U85" s="402">
        <v>0</v>
      </c>
      <c r="V85" s="402">
        <v>0</v>
      </c>
      <c r="W85" s="402">
        <v>0</v>
      </c>
      <c r="X85" s="402">
        <v>21</v>
      </c>
      <c r="Y85" s="402">
        <v>512</v>
      </c>
    </row>
    <row r="86" spans="1:25" x14ac:dyDescent="0.3">
      <c r="A86" s="396">
        <v>85</v>
      </c>
      <c r="B86" s="397">
        <v>16</v>
      </c>
      <c r="C86" s="398">
        <v>9</v>
      </c>
      <c r="D86" s="399" t="s">
        <v>601</v>
      </c>
      <c r="E86" s="400" t="s">
        <v>601</v>
      </c>
      <c r="F86" s="401">
        <v>799</v>
      </c>
      <c r="G86" s="401" t="s">
        <v>73</v>
      </c>
      <c r="H86" s="401" t="s">
        <v>19</v>
      </c>
      <c r="I86" s="401">
        <v>705</v>
      </c>
      <c r="J86" s="402">
        <v>27</v>
      </c>
      <c r="K86" s="402">
        <v>49</v>
      </c>
      <c r="L86" s="402">
        <v>55</v>
      </c>
      <c r="M86" s="402">
        <v>4</v>
      </c>
      <c r="N86" s="402">
        <v>41</v>
      </c>
      <c r="O86" s="402">
        <v>6</v>
      </c>
      <c r="P86" s="402">
        <v>4</v>
      </c>
      <c r="Q86" s="402">
        <v>9</v>
      </c>
      <c r="R86" s="402">
        <v>3</v>
      </c>
      <c r="S86" s="402">
        <v>63</v>
      </c>
      <c r="T86" s="402">
        <v>6</v>
      </c>
      <c r="U86" s="402">
        <v>4</v>
      </c>
      <c r="V86" s="402">
        <v>2</v>
      </c>
      <c r="W86" s="402">
        <v>0</v>
      </c>
      <c r="X86" s="402">
        <v>8</v>
      </c>
      <c r="Y86" s="402">
        <v>281</v>
      </c>
    </row>
    <row r="87" spans="1:25" x14ac:dyDescent="0.3">
      <c r="A87" s="396">
        <v>86</v>
      </c>
      <c r="B87" s="397">
        <v>16</v>
      </c>
      <c r="C87" s="398">
        <v>9</v>
      </c>
      <c r="D87" s="399" t="s">
        <v>601</v>
      </c>
      <c r="E87" s="400" t="s">
        <v>601</v>
      </c>
      <c r="F87" s="401">
        <v>799</v>
      </c>
      <c r="G87" s="401" t="s">
        <v>73</v>
      </c>
      <c r="H87" s="401" t="s">
        <v>20</v>
      </c>
      <c r="I87" s="401">
        <v>705</v>
      </c>
      <c r="J87" s="402">
        <v>32</v>
      </c>
      <c r="K87" s="402">
        <v>50</v>
      </c>
      <c r="L87" s="402">
        <v>28</v>
      </c>
      <c r="M87" s="402">
        <v>9</v>
      </c>
      <c r="N87" s="402">
        <v>42</v>
      </c>
      <c r="O87" s="402">
        <v>8</v>
      </c>
      <c r="P87" s="402">
        <v>4</v>
      </c>
      <c r="Q87" s="402">
        <v>3</v>
      </c>
      <c r="R87" s="402">
        <v>6</v>
      </c>
      <c r="S87" s="402">
        <v>76</v>
      </c>
      <c r="T87" s="402">
        <v>12</v>
      </c>
      <c r="U87" s="402">
        <v>6</v>
      </c>
      <c r="V87" s="402">
        <v>1</v>
      </c>
      <c r="W87" s="402">
        <v>2</v>
      </c>
      <c r="X87" s="402">
        <v>12</v>
      </c>
      <c r="Y87" s="402">
        <v>291</v>
      </c>
    </row>
    <row r="88" spans="1:25" x14ac:dyDescent="0.3">
      <c r="A88" s="396">
        <v>87</v>
      </c>
      <c r="B88" s="397">
        <v>16</v>
      </c>
      <c r="C88" s="398">
        <v>9</v>
      </c>
      <c r="D88" s="399" t="s">
        <v>601</v>
      </c>
      <c r="E88" s="400" t="s">
        <v>601</v>
      </c>
      <c r="F88" s="401">
        <v>799</v>
      </c>
      <c r="G88" s="401" t="s">
        <v>73</v>
      </c>
      <c r="H88" s="401" t="s">
        <v>22</v>
      </c>
      <c r="I88" s="401">
        <v>705</v>
      </c>
      <c r="J88" s="402">
        <v>35</v>
      </c>
      <c r="K88" s="402">
        <v>34</v>
      </c>
      <c r="L88" s="402">
        <v>43</v>
      </c>
      <c r="M88" s="402">
        <v>2</v>
      </c>
      <c r="N88" s="402">
        <v>49</v>
      </c>
      <c r="O88" s="402">
        <v>5</v>
      </c>
      <c r="P88" s="402">
        <v>5</v>
      </c>
      <c r="Q88" s="402">
        <v>2</v>
      </c>
      <c r="R88" s="402">
        <v>3</v>
      </c>
      <c r="S88" s="402">
        <v>89</v>
      </c>
      <c r="T88" s="402">
        <v>9</v>
      </c>
      <c r="U88" s="402">
        <v>7</v>
      </c>
      <c r="V88" s="402">
        <v>2</v>
      </c>
      <c r="W88" s="402">
        <v>0</v>
      </c>
      <c r="X88" s="402">
        <v>15</v>
      </c>
      <c r="Y88" s="402">
        <v>300</v>
      </c>
    </row>
    <row r="89" spans="1:25" x14ac:dyDescent="0.3">
      <c r="A89" s="396">
        <v>88</v>
      </c>
      <c r="B89" s="397">
        <v>16</v>
      </c>
      <c r="C89" s="398">
        <v>9</v>
      </c>
      <c r="D89" s="399" t="s">
        <v>601</v>
      </c>
      <c r="E89" s="400" t="s">
        <v>1551</v>
      </c>
      <c r="F89" s="401">
        <v>800</v>
      </c>
      <c r="G89" s="401" t="s">
        <v>73</v>
      </c>
      <c r="H89" s="401" t="s">
        <v>19</v>
      </c>
      <c r="I89" s="401">
        <v>683</v>
      </c>
      <c r="J89" s="402">
        <v>26</v>
      </c>
      <c r="K89" s="402">
        <v>55</v>
      </c>
      <c r="L89" s="402">
        <v>19</v>
      </c>
      <c r="M89" s="402">
        <v>6</v>
      </c>
      <c r="N89" s="402">
        <v>131</v>
      </c>
      <c r="O89" s="402">
        <v>6</v>
      </c>
      <c r="P89" s="402">
        <v>6</v>
      </c>
      <c r="Q89" s="402">
        <v>13</v>
      </c>
      <c r="R89" s="402">
        <v>4</v>
      </c>
      <c r="S89" s="402">
        <v>70</v>
      </c>
      <c r="T89" s="402">
        <v>10</v>
      </c>
      <c r="U89" s="402">
        <v>3</v>
      </c>
      <c r="V89" s="402">
        <v>4</v>
      </c>
      <c r="W89" s="402">
        <v>1</v>
      </c>
      <c r="X89" s="402">
        <v>19</v>
      </c>
      <c r="Y89" s="402">
        <v>373</v>
      </c>
    </row>
    <row r="90" spans="1:25" x14ac:dyDescent="0.3">
      <c r="A90" s="396">
        <v>89</v>
      </c>
      <c r="B90" s="397">
        <v>16</v>
      </c>
      <c r="C90" s="398">
        <v>9</v>
      </c>
      <c r="D90" s="399" t="s">
        <v>601</v>
      </c>
      <c r="E90" s="400" t="s">
        <v>1551</v>
      </c>
      <c r="F90" s="401">
        <v>800</v>
      </c>
      <c r="G90" s="401" t="s">
        <v>73</v>
      </c>
      <c r="H90" s="401" t="s">
        <v>20</v>
      </c>
      <c r="I90" s="401">
        <v>682</v>
      </c>
      <c r="J90" s="402">
        <v>16</v>
      </c>
      <c r="K90" s="402">
        <v>62</v>
      </c>
      <c r="L90" s="402">
        <v>25</v>
      </c>
      <c r="M90" s="402">
        <v>4</v>
      </c>
      <c r="N90" s="402">
        <v>102</v>
      </c>
      <c r="O90" s="402">
        <v>11</v>
      </c>
      <c r="P90" s="402">
        <v>1</v>
      </c>
      <c r="Q90" s="402">
        <v>3</v>
      </c>
      <c r="R90" s="402">
        <v>5</v>
      </c>
      <c r="S90" s="402">
        <v>47</v>
      </c>
      <c r="T90" s="402">
        <v>8</v>
      </c>
      <c r="U90" s="402">
        <v>2</v>
      </c>
      <c r="V90" s="402">
        <v>3</v>
      </c>
      <c r="W90" s="402">
        <v>1</v>
      </c>
      <c r="X90" s="402">
        <v>16</v>
      </c>
      <c r="Y90" s="402">
        <v>306</v>
      </c>
    </row>
    <row r="91" spans="1:25" x14ac:dyDescent="0.3">
      <c r="A91" s="396">
        <v>90</v>
      </c>
      <c r="B91" s="397">
        <v>16</v>
      </c>
      <c r="C91" s="398">
        <v>9</v>
      </c>
      <c r="D91" s="399" t="s">
        <v>601</v>
      </c>
      <c r="E91" s="400" t="s">
        <v>1551</v>
      </c>
      <c r="F91" s="401">
        <v>800</v>
      </c>
      <c r="G91" s="401" t="s">
        <v>73</v>
      </c>
      <c r="H91" s="401" t="s">
        <v>22</v>
      </c>
      <c r="I91" s="401">
        <v>682</v>
      </c>
      <c r="J91" s="402">
        <v>24</v>
      </c>
      <c r="K91" s="402">
        <v>60</v>
      </c>
      <c r="L91" s="402">
        <v>19</v>
      </c>
      <c r="M91" s="402">
        <v>8</v>
      </c>
      <c r="N91" s="402">
        <v>121</v>
      </c>
      <c r="O91" s="402">
        <v>4</v>
      </c>
      <c r="P91" s="402">
        <v>5</v>
      </c>
      <c r="Q91" s="402">
        <v>8</v>
      </c>
      <c r="R91" s="402">
        <v>4</v>
      </c>
      <c r="S91" s="402">
        <v>79</v>
      </c>
      <c r="T91" s="402">
        <v>9</v>
      </c>
      <c r="U91" s="402">
        <v>3</v>
      </c>
      <c r="V91" s="402">
        <v>2</v>
      </c>
      <c r="W91" s="402">
        <v>1</v>
      </c>
      <c r="X91" s="402">
        <v>14</v>
      </c>
      <c r="Y91" s="402">
        <v>361</v>
      </c>
    </row>
    <row r="92" spans="1:25" x14ac:dyDescent="0.3">
      <c r="A92" s="396">
        <v>91</v>
      </c>
      <c r="B92" s="397">
        <v>16</v>
      </c>
      <c r="C92" s="398">
        <v>9</v>
      </c>
      <c r="D92" s="399" t="s">
        <v>601</v>
      </c>
      <c r="E92" s="400" t="s">
        <v>1551</v>
      </c>
      <c r="F92" s="401">
        <v>800</v>
      </c>
      <c r="G92" s="401" t="s">
        <v>73</v>
      </c>
      <c r="H92" s="401" t="s">
        <v>24</v>
      </c>
      <c r="I92" s="401">
        <v>682</v>
      </c>
      <c r="J92" s="402">
        <v>25</v>
      </c>
      <c r="K92" s="402">
        <v>68</v>
      </c>
      <c r="L92" s="402">
        <v>18</v>
      </c>
      <c r="M92" s="402">
        <v>3</v>
      </c>
      <c r="N92" s="402">
        <v>107</v>
      </c>
      <c r="O92" s="402">
        <v>8</v>
      </c>
      <c r="P92" s="402">
        <v>6</v>
      </c>
      <c r="Q92" s="402">
        <v>10</v>
      </c>
      <c r="R92" s="402">
        <v>5</v>
      </c>
      <c r="S92" s="402">
        <v>89</v>
      </c>
      <c r="T92" s="402">
        <v>8</v>
      </c>
      <c r="U92" s="402">
        <v>0</v>
      </c>
      <c r="V92" s="402">
        <v>1</v>
      </c>
      <c r="W92" s="402">
        <v>1</v>
      </c>
      <c r="X92" s="402">
        <v>11</v>
      </c>
      <c r="Y92" s="402">
        <v>360</v>
      </c>
    </row>
    <row r="93" spans="1:25" x14ac:dyDescent="0.3">
      <c r="A93" s="396">
        <v>92</v>
      </c>
      <c r="B93" s="397">
        <v>16</v>
      </c>
      <c r="C93" s="398">
        <v>9</v>
      </c>
      <c r="D93" s="399" t="s">
        <v>602</v>
      </c>
      <c r="E93" s="400" t="s">
        <v>602</v>
      </c>
      <c r="F93" s="401">
        <v>812</v>
      </c>
      <c r="G93" s="401" t="s">
        <v>73</v>
      </c>
      <c r="H93" s="401" t="s">
        <v>19</v>
      </c>
      <c r="I93" s="401">
        <v>602</v>
      </c>
      <c r="J93" s="402">
        <v>17</v>
      </c>
      <c r="K93" s="402">
        <v>68</v>
      </c>
      <c r="L93" s="402">
        <v>70</v>
      </c>
      <c r="M93" s="402">
        <v>2</v>
      </c>
      <c r="N93" s="402">
        <v>13</v>
      </c>
      <c r="O93" s="402">
        <v>43</v>
      </c>
      <c r="P93" s="402">
        <v>10</v>
      </c>
      <c r="Q93" s="402">
        <v>2</v>
      </c>
      <c r="R93" s="402">
        <v>0</v>
      </c>
      <c r="S93" s="402">
        <v>22</v>
      </c>
      <c r="T93" s="402">
        <v>1</v>
      </c>
      <c r="U93" s="402">
        <v>6</v>
      </c>
      <c r="V93" s="402">
        <v>2</v>
      </c>
      <c r="W93" s="402">
        <v>0</v>
      </c>
      <c r="X93" s="402">
        <v>19</v>
      </c>
      <c r="Y93" s="402">
        <v>275</v>
      </c>
    </row>
    <row r="94" spans="1:25" x14ac:dyDescent="0.3">
      <c r="A94" s="396">
        <v>93</v>
      </c>
      <c r="B94" s="397">
        <v>16</v>
      </c>
      <c r="C94" s="398">
        <v>9</v>
      </c>
      <c r="D94" s="399" t="s">
        <v>602</v>
      </c>
      <c r="E94" s="400" t="s">
        <v>1552</v>
      </c>
      <c r="F94" s="401">
        <v>812</v>
      </c>
      <c r="G94" s="401" t="s">
        <v>73</v>
      </c>
      <c r="H94" s="401" t="s">
        <v>21</v>
      </c>
      <c r="I94" s="401">
        <v>388</v>
      </c>
      <c r="J94" s="402">
        <v>47</v>
      </c>
      <c r="K94" s="402">
        <v>19</v>
      </c>
      <c r="L94" s="402">
        <v>63</v>
      </c>
      <c r="M94" s="402">
        <v>0</v>
      </c>
      <c r="N94" s="402">
        <v>2</v>
      </c>
      <c r="O94" s="402">
        <v>58</v>
      </c>
      <c r="P94" s="402">
        <v>9</v>
      </c>
      <c r="Q94" s="402">
        <v>1</v>
      </c>
      <c r="R94" s="402">
        <v>1</v>
      </c>
      <c r="S94" s="402">
        <v>9</v>
      </c>
      <c r="T94" s="402">
        <v>1</v>
      </c>
      <c r="U94" s="402">
        <v>8</v>
      </c>
      <c r="V94" s="402">
        <v>0</v>
      </c>
      <c r="W94" s="402">
        <v>0</v>
      </c>
      <c r="X94" s="402">
        <v>12</v>
      </c>
      <c r="Y94" s="402">
        <v>230</v>
      </c>
    </row>
    <row r="95" spans="1:25" x14ac:dyDescent="0.3">
      <c r="A95" s="396">
        <v>94</v>
      </c>
      <c r="B95" s="397">
        <v>16</v>
      </c>
      <c r="C95" s="398">
        <v>9</v>
      </c>
      <c r="D95" s="399" t="s">
        <v>602</v>
      </c>
      <c r="E95" s="400" t="s">
        <v>602</v>
      </c>
      <c r="F95" s="401">
        <v>813</v>
      </c>
      <c r="G95" s="401" t="s">
        <v>73</v>
      </c>
      <c r="H95" s="401" t="s">
        <v>19</v>
      </c>
      <c r="I95" s="401">
        <v>595</v>
      </c>
      <c r="J95" s="402">
        <v>44</v>
      </c>
      <c r="K95" s="402">
        <v>68</v>
      </c>
      <c r="L95" s="402">
        <v>57</v>
      </c>
      <c r="M95" s="402">
        <v>6</v>
      </c>
      <c r="N95" s="402">
        <v>10</v>
      </c>
      <c r="O95" s="402">
        <v>44</v>
      </c>
      <c r="P95" s="402">
        <v>14</v>
      </c>
      <c r="Q95" s="402">
        <v>4</v>
      </c>
      <c r="R95" s="402">
        <v>2</v>
      </c>
      <c r="S95" s="402">
        <v>34</v>
      </c>
      <c r="T95" s="402">
        <v>1</v>
      </c>
      <c r="U95" s="402">
        <v>3</v>
      </c>
      <c r="V95" s="402">
        <v>1</v>
      </c>
      <c r="W95" s="402">
        <v>0</v>
      </c>
      <c r="X95" s="402">
        <v>13</v>
      </c>
      <c r="Y95" s="402">
        <v>301</v>
      </c>
    </row>
    <row r="96" spans="1:25" x14ac:dyDescent="0.3">
      <c r="A96" s="396">
        <v>95</v>
      </c>
      <c r="B96" s="397">
        <v>16</v>
      </c>
      <c r="C96" s="398">
        <v>9</v>
      </c>
      <c r="D96" s="399" t="s">
        <v>602</v>
      </c>
      <c r="E96" s="400" t="s">
        <v>602</v>
      </c>
      <c r="F96" s="401">
        <v>813</v>
      </c>
      <c r="G96" s="401" t="s">
        <v>73</v>
      </c>
      <c r="H96" s="401" t="s">
        <v>20</v>
      </c>
      <c r="I96" s="401">
        <v>595</v>
      </c>
      <c r="J96" s="402">
        <v>32</v>
      </c>
      <c r="K96" s="402">
        <v>80</v>
      </c>
      <c r="L96" s="402">
        <v>47</v>
      </c>
      <c r="M96" s="402">
        <v>5</v>
      </c>
      <c r="N96" s="402">
        <v>9</v>
      </c>
      <c r="O96" s="402">
        <v>34</v>
      </c>
      <c r="P96" s="402">
        <v>12</v>
      </c>
      <c r="Q96" s="402">
        <v>7</v>
      </c>
      <c r="R96" s="402">
        <v>3</v>
      </c>
      <c r="S96" s="402">
        <v>43</v>
      </c>
      <c r="T96" s="402">
        <v>2</v>
      </c>
      <c r="U96" s="402">
        <v>2</v>
      </c>
      <c r="V96" s="402">
        <v>1</v>
      </c>
      <c r="W96" s="402">
        <v>0</v>
      </c>
      <c r="X96" s="402">
        <v>13</v>
      </c>
      <c r="Y96" s="402">
        <v>290</v>
      </c>
    </row>
    <row r="97" spans="1:25" x14ac:dyDescent="0.3">
      <c r="A97" s="396">
        <v>96</v>
      </c>
      <c r="B97" s="397">
        <v>16</v>
      </c>
      <c r="C97" s="398">
        <v>4</v>
      </c>
      <c r="D97" s="399" t="s">
        <v>603</v>
      </c>
      <c r="E97" s="400" t="s">
        <v>603</v>
      </c>
      <c r="F97" s="401">
        <v>846</v>
      </c>
      <c r="G97" s="401" t="s">
        <v>73</v>
      </c>
      <c r="H97" s="401" t="s">
        <v>19</v>
      </c>
      <c r="I97" s="401">
        <v>464</v>
      </c>
      <c r="J97" s="402">
        <v>24</v>
      </c>
      <c r="K97" s="402">
        <v>53</v>
      </c>
      <c r="L97" s="402">
        <v>54</v>
      </c>
      <c r="M97" s="402">
        <v>4</v>
      </c>
      <c r="N97" s="402">
        <v>24</v>
      </c>
      <c r="O97" s="402">
        <v>6</v>
      </c>
      <c r="P97" s="402">
        <v>0</v>
      </c>
      <c r="Q97" s="402">
        <v>11</v>
      </c>
      <c r="R97" s="402">
        <v>11</v>
      </c>
      <c r="S97" s="402">
        <v>51</v>
      </c>
      <c r="T97" s="402">
        <v>3</v>
      </c>
      <c r="U97" s="402">
        <v>1</v>
      </c>
      <c r="V97" s="402">
        <v>1</v>
      </c>
      <c r="W97" s="402">
        <v>0</v>
      </c>
      <c r="X97" s="402">
        <v>10</v>
      </c>
      <c r="Y97" s="402">
        <v>253</v>
      </c>
    </row>
    <row r="98" spans="1:25" x14ac:dyDescent="0.3">
      <c r="A98" s="396">
        <v>97</v>
      </c>
      <c r="B98" s="397">
        <v>16</v>
      </c>
      <c r="C98" s="398">
        <v>4</v>
      </c>
      <c r="D98" s="399" t="s">
        <v>603</v>
      </c>
      <c r="E98" s="400" t="s">
        <v>603</v>
      </c>
      <c r="F98" s="401">
        <v>846</v>
      </c>
      <c r="G98" s="401" t="s">
        <v>73</v>
      </c>
      <c r="H98" s="401" t="s">
        <v>20</v>
      </c>
      <c r="I98" s="401">
        <v>464</v>
      </c>
      <c r="J98" s="402">
        <v>31</v>
      </c>
      <c r="K98" s="402">
        <v>62</v>
      </c>
      <c r="L98" s="402">
        <v>65</v>
      </c>
      <c r="M98" s="402">
        <v>4</v>
      </c>
      <c r="N98" s="402">
        <v>36</v>
      </c>
      <c r="O98" s="402">
        <v>5</v>
      </c>
      <c r="P98" s="402">
        <v>1</v>
      </c>
      <c r="Q98" s="402">
        <v>5</v>
      </c>
      <c r="R98" s="402">
        <v>6</v>
      </c>
      <c r="S98" s="402">
        <v>37</v>
      </c>
      <c r="T98" s="402">
        <v>2</v>
      </c>
      <c r="U98" s="402">
        <v>3</v>
      </c>
      <c r="V98" s="402">
        <v>1</v>
      </c>
      <c r="W98" s="402">
        <v>0</v>
      </c>
      <c r="X98" s="402">
        <v>11</v>
      </c>
      <c r="Y98" s="402">
        <v>269</v>
      </c>
    </row>
    <row r="99" spans="1:25" x14ac:dyDescent="0.3">
      <c r="A99" s="396">
        <v>98</v>
      </c>
      <c r="B99" s="397">
        <v>16</v>
      </c>
      <c r="C99" s="398">
        <v>4</v>
      </c>
      <c r="D99" s="399" t="s">
        <v>604</v>
      </c>
      <c r="E99" s="400" t="s">
        <v>604</v>
      </c>
      <c r="F99" s="401">
        <v>1107</v>
      </c>
      <c r="G99" s="401" t="s">
        <v>73</v>
      </c>
      <c r="H99" s="401" t="s">
        <v>19</v>
      </c>
      <c r="I99" s="401">
        <v>599</v>
      </c>
      <c r="J99" s="402">
        <v>63</v>
      </c>
      <c r="K99" s="402">
        <v>94</v>
      </c>
      <c r="L99" s="402">
        <v>148</v>
      </c>
      <c r="M99" s="402">
        <v>5</v>
      </c>
      <c r="N99" s="402">
        <v>4</v>
      </c>
      <c r="O99" s="402">
        <v>3</v>
      </c>
      <c r="P99" s="402">
        <v>4</v>
      </c>
      <c r="Q99" s="402">
        <v>7</v>
      </c>
      <c r="R99" s="402">
        <v>4</v>
      </c>
      <c r="S99" s="402">
        <v>67</v>
      </c>
      <c r="T99" s="402">
        <v>2</v>
      </c>
      <c r="U99" s="402">
        <v>7</v>
      </c>
      <c r="V99" s="402">
        <v>2</v>
      </c>
      <c r="W99" s="402">
        <v>0</v>
      </c>
      <c r="X99" s="402">
        <v>18</v>
      </c>
      <c r="Y99" s="402">
        <v>428</v>
      </c>
    </row>
    <row r="100" spans="1:25" x14ac:dyDescent="0.3">
      <c r="A100" s="396">
        <v>99</v>
      </c>
      <c r="B100" s="397">
        <v>16</v>
      </c>
      <c r="C100" s="398">
        <v>4</v>
      </c>
      <c r="D100" s="399" t="s">
        <v>604</v>
      </c>
      <c r="E100" s="400" t="s">
        <v>604</v>
      </c>
      <c r="F100" s="401">
        <v>1107</v>
      </c>
      <c r="G100" s="401" t="s">
        <v>73</v>
      </c>
      <c r="H100" s="401" t="s">
        <v>20</v>
      </c>
      <c r="I100" s="401">
        <v>598</v>
      </c>
      <c r="J100" s="402">
        <v>74</v>
      </c>
      <c r="K100" s="402">
        <v>79</v>
      </c>
      <c r="L100" s="402">
        <v>133</v>
      </c>
      <c r="M100" s="402">
        <v>3</v>
      </c>
      <c r="N100" s="402">
        <v>12</v>
      </c>
      <c r="O100" s="402">
        <v>3</v>
      </c>
      <c r="P100" s="402">
        <v>5</v>
      </c>
      <c r="Q100" s="402">
        <v>2</v>
      </c>
      <c r="R100" s="402">
        <v>6</v>
      </c>
      <c r="S100" s="402">
        <v>84</v>
      </c>
      <c r="T100" s="402">
        <v>7</v>
      </c>
      <c r="U100" s="402">
        <v>9</v>
      </c>
      <c r="V100" s="402">
        <v>2</v>
      </c>
      <c r="W100" s="402">
        <v>0</v>
      </c>
      <c r="X100" s="402">
        <v>11</v>
      </c>
      <c r="Y100" s="402">
        <v>430</v>
      </c>
    </row>
    <row r="101" spans="1:25" x14ac:dyDescent="0.3">
      <c r="A101" s="396">
        <v>100</v>
      </c>
      <c r="B101" s="397">
        <v>16</v>
      </c>
      <c r="C101" s="398">
        <v>9</v>
      </c>
      <c r="D101" s="399" t="s">
        <v>605</v>
      </c>
      <c r="E101" s="400" t="s">
        <v>605</v>
      </c>
      <c r="F101" s="401">
        <v>1285</v>
      </c>
      <c r="G101" s="401" t="s">
        <v>73</v>
      </c>
      <c r="H101" s="401" t="s">
        <v>19</v>
      </c>
      <c r="I101" s="401">
        <v>443</v>
      </c>
      <c r="J101" s="402">
        <v>30</v>
      </c>
      <c r="K101" s="402">
        <v>63</v>
      </c>
      <c r="L101" s="402">
        <v>97</v>
      </c>
      <c r="M101" s="402">
        <v>4</v>
      </c>
      <c r="N101" s="402">
        <v>5</v>
      </c>
      <c r="O101" s="402">
        <v>1</v>
      </c>
      <c r="P101" s="402">
        <v>88</v>
      </c>
      <c r="Q101" s="402">
        <v>1</v>
      </c>
      <c r="R101" s="402">
        <v>1</v>
      </c>
      <c r="S101" s="402">
        <v>10</v>
      </c>
      <c r="T101" s="402">
        <v>1</v>
      </c>
      <c r="U101" s="402">
        <v>3</v>
      </c>
      <c r="V101" s="402">
        <v>2</v>
      </c>
      <c r="W101" s="402">
        <v>0</v>
      </c>
      <c r="X101" s="402">
        <v>12</v>
      </c>
      <c r="Y101" s="402">
        <v>318</v>
      </c>
    </row>
    <row r="102" spans="1:25" x14ac:dyDescent="0.3">
      <c r="A102" s="396">
        <v>101</v>
      </c>
      <c r="B102" s="397">
        <v>16</v>
      </c>
      <c r="C102" s="398">
        <v>9</v>
      </c>
      <c r="D102" s="399" t="s">
        <v>605</v>
      </c>
      <c r="E102" s="400" t="s">
        <v>605</v>
      </c>
      <c r="F102" s="401">
        <v>1285</v>
      </c>
      <c r="G102" s="401" t="s">
        <v>73</v>
      </c>
      <c r="H102" s="401" t="s">
        <v>20</v>
      </c>
      <c r="I102" s="401">
        <v>443</v>
      </c>
      <c r="J102" s="402">
        <v>32</v>
      </c>
      <c r="K102" s="402">
        <v>52</v>
      </c>
      <c r="L102" s="402">
        <v>41</v>
      </c>
      <c r="M102" s="402">
        <v>2</v>
      </c>
      <c r="N102" s="402">
        <v>8</v>
      </c>
      <c r="O102" s="402">
        <v>1</v>
      </c>
      <c r="P102" s="402">
        <v>80</v>
      </c>
      <c r="Q102" s="402">
        <v>1</v>
      </c>
      <c r="R102" s="402">
        <v>2</v>
      </c>
      <c r="S102" s="402">
        <v>16</v>
      </c>
      <c r="T102" s="402">
        <v>1</v>
      </c>
      <c r="U102" s="402">
        <v>7</v>
      </c>
      <c r="V102" s="402">
        <v>0</v>
      </c>
      <c r="W102" s="402">
        <v>0</v>
      </c>
      <c r="X102" s="402">
        <v>9</v>
      </c>
      <c r="Y102" s="402">
        <v>252</v>
      </c>
    </row>
    <row r="103" spans="1:25" x14ac:dyDescent="0.3">
      <c r="A103" s="396">
        <v>102</v>
      </c>
      <c r="B103" s="397">
        <v>16</v>
      </c>
      <c r="C103" s="398">
        <v>4</v>
      </c>
      <c r="D103" s="399" t="s">
        <v>606</v>
      </c>
      <c r="E103" s="400" t="s">
        <v>606</v>
      </c>
      <c r="F103" s="401">
        <v>1291</v>
      </c>
      <c r="G103" s="401" t="s">
        <v>73</v>
      </c>
      <c r="H103" s="401" t="s">
        <v>19</v>
      </c>
      <c r="I103" s="401">
        <v>690</v>
      </c>
      <c r="J103" s="402">
        <v>42</v>
      </c>
      <c r="K103" s="402">
        <v>51</v>
      </c>
      <c r="L103" s="402">
        <v>77</v>
      </c>
      <c r="M103" s="402">
        <v>1</v>
      </c>
      <c r="N103" s="402">
        <v>13</v>
      </c>
      <c r="O103" s="402">
        <v>4</v>
      </c>
      <c r="P103" s="402">
        <v>2</v>
      </c>
      <c r="Q103" s="402">
        <v>6</v>
      </c>
      <c r="R103" s="402">
        <v>7</v>
      </c>
      <c r="S103" s="402">
        <v>66</v>
      </c>
      <c r="T103" s="402">
        <v>5</v>
      </c>
      <c r="U103" s="402">
        <v>7</v>
      </c>
      <c r="V103" s="402">
        <v>0</v>
      </c>
      <c r="W103" s="402">
        <v>1</v>
      </c>
      <c r="X103" s="402">
        <v>26</v>
      </c>
      <c r="Y103" s="402">
        <v>308</v>
      </c>
    </row>
    <row r="104" spans="1:25" x14ac:dyDescent="0.3">
      <c r="A104" s="396">
        <v>103</v>
      </c>
      <c r="B104" s="397">
        <v>16</v>
      </c>
      <c r="C104" s="398">
        <v>4</v>
      </c>
      <c r="D104" s="399" t="s">
        <v>606</v>
      </c>
      <c r="E104" s="400" t="s">
        <v>606</v>
      </c>
      <c r="F104" s="401">
        <v>1291</v>
      </c>
      <c r="G104" s="401" t="s">
        <v>73</v>
      </c>
      <c r="H104" s="401" t="s">
        <v>20</v>
      </c>
      <c r="I104" s="401">
        <v>690</v>
      </c>
      <c r="J104" s="402">
        <v>48</v>
      </c>
      <c r="K104" s="402">
        <v>54</v>
      </c>
      <c r="L104" s="402">
        <v>85</v>
      </c>
      <c r="M104" s="402">
        <v>7</v>
      </c>
      <c r="N104" s="402">
        <v>10</v>
      </c>
      <c r="O104" s="402">
        <v>3</v>
      </c>
      <c r="P104" s="402">
        <v>1</v>
      </c>
      <c r="Q104" s="402">
        <v>14</v>
      </c>
      <c r="R104" s="402">
        <v>5</v>
      </c>
      <c r="S104" s="402">
        <v>54</v>
      </c>
      <c r="T104" s="402">
        <v>3</v>
      </c>
      <c r="U104" s="402">
        <v>5</v>
      </c>
      <c r="V104" s="402">
        <v>1</v>
      </c>
      <c r="W104" s="402">
        <v>1</v>
      </c>
      <c r="X104" s="402">
        <v>25</v>
      </c>
      <c r="Y104" s="402">
        <v>316</v>
      </c>
    </row>
    <row r="105" spans="1:25" x14ac:dyDescent="0.3">
      <c r="A105" s="396">
        <v>104</v>
      </c>
      <c r="B105" s="397">
        <v>16</v>
      </c>
      <c r="C105" s="398">
        <v>9</v>
      </c>
      <c r="D105" s="399" t="s">
        <v>607</v>
      </c>
      <c r="E105" s="400" t="s">
        <v>607</v>
      </c>
      <c r="F105" s="401">
        <v>1361</v>
      </c>
      <c r="G105" s="401" t="s">
        <v>73</v>
      </c>
      <c r="H105" s="401" t="s">
        <v>19</v>
      </c>
      <c r="I105" s="401">
        <v>459</v>
      </c>
      <c r="J105" s="402">
        <v>72</v>
      </c>
      <c r="K105" s="402">
        <v>51</v>
      </c>
      <c r="L105" s="402">
        <v>47</v>
      </c>
      <c r="M105" s="402">
        <v>7</v>
      </c>
      <c r="N105" s="402">
        <v>16</v>
      </c>
      <c r="O105" s="402">
        <v>21</v>
      </c>
      <c r="P105" s="402">
        <v>1</v>
      </c>
      <c r="Q105" s="402">
        <v>1</v>
      </c>
      <c r="R105" s="402">
        <v>7</v>
      </c>
      <c r="S105" s="402">
        <v>27</v>
      </c>
      <c r="T105" s="402">
        <v>1</v>
      </c>
      <c r="U105" s="402">
        <v>7</v>
      </c>
      <c r="V105" s="402">
        <v>2</v>
      </c>
      <c r="W105" s="402">
        <v>0</v>
      </c>
      <c r="X105" s="402">
        <v>26</v>
      </c>
      <c r="Y105" s="402">
        <v>286</v>
      </c>
    </row>
    <row r="106" spans="1:25" x14ac:dyDescent="0.3">
      <c r="A106" s="396">
        <v>105</v>
      </c>
      <c r="B106" s="397">
        <v>16</v>
      </c>
      <c r="C106" s="398">
        <v>9</v>
      </c>
      <c r="D106" s="399" t="s">
        <v>607</v>
      </c>
      <c r="E106" s="400" t="s">
        <v>607</v>
      </c>
      <c r="F106" s="401">
        <v>1361</v>
      </c>
      <c r="G106" s="401" t="s">
        <v>73</v>
      </c>
      <c r="H106" s="401" t="s">
        <v>20</v>
      </c>
      <c r="I106" s="401">
        <v>458</v>
      </c>
      <c r="J106" s="402">
        <v>88</v>
      </c>
      <c r="K106" s="402">
        <v>65</v>
      </c>
      <c r="L106" s="402">
        <v>38</v>
      </c>
      <c r="M106" s="402">
        <v>7</v>
      </c>
      <c r="N106" s="402">
        <v>13</v>
      </c>
      <c r="O106" s="402">
        <v>30</v>
      </c>
      <c r="P106" s="402">
        <v>2</v>
      </c>
      <c r="Q106" s="402">
        <v>6</v>
      </c>
      <c r="R106" s="402">
        <v>5</v>
      </c>
      <c r="S106" s="402">
        <v>28</v>
      </c>
      <c r="T106" s="402">
        <v>2</v>
      </c>
      <c r="U106" s="402">
        <v>3</v>
      </c>
      <c r="V106" s="402">
        <v>4</v>
      </c>
      <c r="W106" s="402">
        <v>0</v>
      </c>
      <c r="X106" s="402">
        <v>17</v>
      </c>
      <c r="Y106" s="402">
        <v>308</v>
      </c>
    </row>
    <row r="107" spans="1:25" x14ac:dyDescent="0.3">
      <c r="A107" s="396">
        <v>106</v>
      </c>
      <c r="B107" s="397">
        <v>16</v>
      </c>
      <c r="C107" s="398">
        <v>9</v>
      </c>
      <c r="D107" s="399" t="s">
        <v>607</v>
      </c>
      <c r="E107" s="400" t="s">
        <v>607</v>
      </c>
      <c r="F107" s="401">
        <v>1362</v>
      </c>
      <c r="G107" s="401" t="s">
        <v>73</v>
      </c>
      <c r="H107" s="401" t="s">
        <v>19</v>
      </c>
      <c r="I107" s="401">
        <v>457</v>
      </c>
      <c r="J107" s="402">
        <v>9</v>
      </c>
      <c r="K107" s="402">
        <v>58</v>
      </c>
      <c r="L107" s="402">
        <v>125</v>
      </c>
      <c r="M107" s="402">
        <v>5</v>
      </c>
      <c r="N107" s="402">
        <v>12</v>
      </c>
      <c r="O107" s="402">
        <v>3</v>
      </c>
      <c r="P107" s="402">
        <v>2</v>
      </c>
      <c r="Q107" s="402">
        <v>4</v>
      </c>
      <c r="R107" s="402">
        <v>2</v>
      </c>
      <c r="S107" s="402">
        <v>82</v>
      </c>
      <c r="T107" s="402">
        <v>3</v>
      </c>
      <c r="U107" s="402">
        <v>2</v>
      </c>
      <c r="V107" s="402">
        <v>0</v>
      </c>
      <c r="W107" s="402">
        <v>0</v>
      </c>
      <c r="X107" s="402">
        <v>19</v>
      </c>
      <c r="Y107" s="402">
        <v>326</v>
      </c>
    </row>
    <row r="108" spans="1:25" x14ac:dyDescent="0.3">
      <c r="A108" s="396">
        <v>107</v>
      </c>
      <c r="B108" s="397">
        <v>16</v>
      </c>
      <c r="C108" s="398">
        <v>9</v>
      </c>
      <c r="D108" s="399" t="s">
        <v>607</v>
      </c>
      <c r="E108" s="400" t="s">
        <v>1553</v>
      </c>
      <c r="F108" s="401">
        <v>1362</v>
      </c>
      <c r="G108" s="401" t="s">
        <v>73</v>
      </c>
      <c r="H108" s="401" t="s">
        <v>21</v>
      </c>
      <c r="I108" s="401">
        <v>649</v>
      </c>
      <c r="J108" s="402">
        <v>29</v>
      </c>
      <c r="K108" s="402">
        <v>26</v>
      </c>
      <c r="L108" s="402">
        <v>99</v>
      </c>
      <c r="M108" s="402">
        <v>12</v>
      </c>
      <c r="N108" s="402">
        <v>12</v>
      </c>
      <c r="O108" s="402">
        <v>7</v>
      </c>
      <c r="P108" s="402">
        <v>109</v>
      </c>
      <c r="Q108" s="402">
        <v>18</v>
      </c>
      <c r="R108" s="402">
        <v>4</v>
      </c>
      <c r="S108" s="402">
        <v>59</v>
      </c>
      <c r="T108" s="402">
        <v>1</v>
      </c>
      <c r="U108" s="402">
        <v>0</v>
      </c>
      <c r="V108" s="402">
        <v>0</v>
      </c>
      <c r="W108" s="402">
        <v>0</v>
      </c>
      <c r="X108" s="402">
        <v>23</v>
      </c>
      <c r="Y108" s="402">
        <v>399</v>
      </c>
    </row>
    <row r="109" spans="1:25" x14ac:dyDescent="0.3">
      <c r="A109" s="396">
        <v>108</v>
      </c>
      <c r="B109" s="397">
        <v>16</v>
      </c>
      <c r="C109" s="398">
        <v>9</v>
      </c>
      <c r="D109" s="399" t="s">
        <v>608</v>
      </c>
      <c r="E109" s="400" t="s">
        <v>608</v>
      </c>
      <c r="F109" s="401">
        <v>1422</v>
      </c>
      <c r="G109" s="401" t="s">
        <v>73</v>
      </c>
      <c r="H109" s="401" t="s">
        <v>19</v>
      </c>
      <c r="I109" s="401">
        <v>467</v>
      </c>
      <c r="J109" s="402">
        <v>11</v>
      </c>
      <c r="K109" s="402">
        <v>121</v>
      </c>
      <c r="L109" s="402">
        <v>18</v>
      </c>
      <c r="M109" s="402">
        <v>11</v>
      </c>
      <c r="N109" s="402">
        <v>25</v>
      </c>
      <c r="O109" s="402">
        <v>25</v>
      </c>
      <c r="P109" s="402">
        <v>48</v>
      </c>
      <c r="Q109" s="402">
        <v>5</v>
      </c>
      <c r="R109" s="402">
        <v>10</v>
      </c>
      <c r="S109" s="402">
        <v>9</v>
      </c>
      <c r="T109" s="402">
        <v>2</v>
      </c>
      <c r="U109" s="402">
        <v>5</v>
      </c>
      <c r="V109" s="402">
        <v>4</v>
      </c>
      <c r="W109" s="402">
        <v>0</v>
      </c>
      <c r="X109" s="402">
        <v>20</v>
      </c>
      <c r="Y109" s="402">
        <v>314</v>
      </c>
    </row>
    <row r="110" spans="1:25" x14ac:dyDescent="0.3">
      <c r="A110" s="396">
        <v>109</v>
      </c>
      <c r="B110" s="397">
        <v>16</v>
      </c>
      <c r="C110" s="398">
        <v>9</v>
      </c>
      <c r="D110" s="399" t="s">
        <v>608</v>
      </c>
      <c r="E110" s="400" t="s">
        <v>608</v>
      </c>
      <c r="F110" s="401">
        <v>1422</v>
      </c>
      <c r="G110" s="401" t="s">
        <v>73</v>
      </c>
      <c r="H110" s="401" t="s">
        <v>20</v>
      </c>
      <c r="I110" s="401">
        <v>467</v>
      </c>
      <c r="J110" s="402">
        <v>9</v>
      </c>
      <c r="K110" s="402">
        <v>96</v>
      </c>
      <c r="L110" s="402">
        <v>15</v>
      </c>
      <c r="M110" s="402">
        <v>6</v>
      </c>
      <c r="N110" s="402">
        <v>31</v>
      </c>
      <c r="O110" s="402">
        <v>34</v>
      </c>
      <c r="P110" s="402">
        <v>64</v>
      </c>
      <c r="Q110" s="402">
        <v>5</v>
      </c>
      <c r="R110" s="402">
        <v>8</v>
      </c>
      <c r="S110" s="402">
        <v>18</v>
      </c>
      <c r="T110" s="402">
        <v>0</v>
      </c>
      <c r="U110" s="402">
        <v>1</v>
      </c>
      <c r="V110" s="402">
        <v>0</v>
      </c>
      <c r="W110" s="402">
        <v>0</v>
      </c>
      <c r="X110" s="402">
        <v>20</v>
      </c>
      <c r="Y110" s="402">
        <v>307</v>
      </c>
    </row>
    <row r="111" spans="1:25" x14ac:dyDescent="0.3">
      <c r="A111" s="396">
        <v>110</v>
      </c>
      <c r="B111" s="397">
        <v>16</v>
      </c>
      <c r="C111" s="398">
        <v>9</v>
      </c>
      <c r="D111" s="399" t="s">
        <v>609</v>
      </c>
      <c r="E111" s="400" t="s">
        <v>609</v>
      </c>
      <c r="F111" s="401">
        <v>1431</v>
      </c>
      <c r="G111" s="401" t="s">
        <v>73</v>
      </c>
      <c r="H111" s="401" t="s">
        <v>19</v>
      </c>
      <c r="I111" s="401">
        <v>697</v>
      </c>
      <c r="J111" s="402">
        <v>41</v>
      </c>
      <c r="K111" s="402">
        <v>159</v>
      </c>
      <c r="L111" s="402">
        <v>23</v>
      </c>
      <c r="M111" s="402">
        <v>12</v>
      </c>
      <c r="N111" s="402">
        <v>57</v>
      </c>
      <c r="O111" s="402">
        <v>12</v>
      </c>
      <c r="P111" s="402">
        <v>2</v>
      </c>
      <c r="Q111" s="402">
        <v>22</v>
      </c>
      <c r="R111" s="402">
        <v>18</v>
      </c>
      <c r="S111" s="402">
        <v>131</v>
      </c>
      <c r="T111" s="402">
        <v>4</v>
      </c>
      <c r="U111" s="402">
        <v>3</v>
      </c>
      <c r="V111" s="402">
        <v>4</v>
      </c>
      <c r="W111" s="402">
        <v>0</v>
      </c>
      <c r="X111" s="402">
        <v>15</v>
      </c>
      <c r="Y111" s="402">
        <v>503</v>
      </c>
    </row>
    <row r="112" spans="1:25" x14ac:dyDescent="0.3">
      <c r="A112" s="396">
        <v>111</v>
      </c>
      <c r="B112" s="397">
        <v>16</v>
      </c>
      <c r="C112" s="398">
        <v>9</v>
      </c>
      <c r="D112" s="399" t="s">
        <v>609</v>
      </c>
      <c r="E112" s="400" t="s">
        <v>609</v>
      </c>
      <c r="F112" s="401">
        <v>1431</v>
      </c>
      <c r="G112" s="401" t="s">
        <v>73</v>
      </c>
      <c r="H112" s="401" t="s">
        <v>20</v>
      </c>
      <c r="I112" s="401">
        <v>697</v>
      </c>
      <c r="J112" s="402">
        <v>51</v>
      </c>
      <c r="K112" s="402">
        <v>106</v>
      </c>
      <c r="L112" s="402">
        <v>46</v>
      </c>
      <c r="M112" s="402">
        <v>7</v>
      </c>
      <c r="N112" s="402">
        <v>82</v>
      </c>
      <c r="O112" s="402">
        <v>15</v>
      </c>
      <c r="P112" s="402">
        <v>2</v>
      </c>
      <c r="Q112" s="402">
        <v>19</v>
      </c>
      <c r="R112" s="402">
        <v>17</v>
      </c>
      <c r="S112" s="402">
        <v>132</v>
      </c>
      <c r="T112" s="402">
        <v>1</v>
      </c>
      <c r="U112" s="402">
        <v>0</v>
      </c>
      <c r="V112" s="402">
        <v>0</v>
      </c>
      <c r="W112" s="402">
        <v>0</v>
      </c>
      <c r="X112" s="402">
        <v>21</v>
      </c>
      <c r="Y112" s="402">
        <v>499</v>
      </c>
    </row>
    <row r="113" spans="1:25" x14ac:dyDescent="0.3">
      <c r="A113" s="396">
        <v>112</v>
      </c>
      <c r="B113" s="397">
        <v>16</v>
      </c>
      <c r="C113" s="398">
        <v>9</v>
      </c>
      <c r="D113" s="399" t="s">
        <v>609</v>
      </c>
      <c r="E113" s="400" t="s">
        <v>609</v>
      </c>
      <c r="F113" s="401">
        <v>1432</v>
      </c>
      <c r="G113" s="401" t="s">
        <v>73</v>
      </c>
      <c r="H113" s="401" t="s">
        <v>19</v>
      </c>
      <c r="I113" s="401">
        <v>643</v>
      </c>
      <c r="J113" s="402">
        <v>48</v>
      </c>
      <c r="K113" s="402">
        <v>100</v>
      </c>
      <c r="L113" s="402">
        <v>35</v>
      </c>
      <c r="M113" s="402">
        <v>6</v>
      </c>
      <c r="N113" s="402">
        <v>68</v>
      </c>
      <c r="O113" s="402">
        <v>8</v>
      </c>
      <c r="P113" s="402">
        <v>7</v>
      </c>
      <c r="Q113" s="402">
        <v>41</v>
      </c>
      <c r="R113" s="402">
        <v>11</v>
      </c>
      <c r="S113" s="402">
        <v>99</v>
      </c>
      <c r="T113" s="402">
        <v>3</v>
      </c>
      <c r="U113" s="402">
        <v>1</v>
      </c>
      <c r="V113" s="402">
        <v>0</v>
      </c>
      <c r="W113" s="402">
        <v>0</v>
      </c>
      <c r="X113" s="402">
        <v>24</v>
      </c>
      <c r="Y113" s="402">
        <v>451</v>
      </c>
    </row>
    <row r="114" spans="1:25" x14ac:dyDescent="0.3">
      <c r="A114" s="396">
        <v>113</v>
      </c>
      <c r="B114" s="397">
        <v>16</v>
      </c>
      <c r="C114" s="398">
        <v>9</v>
      </c>
      <c r="D114" s="399" t="s">
        <v>609</v>
      </c>
      <c r="E114" s="400" t="s">
        <v>609</v>
      </c>
      <c r="F114" s="401">
        <v>1432</v>
      </c>
      <c r="G114" s="401" t="s">
        <v>73</v>
      </c>
      <c r="H114" s="401" t="s">
        <v>20</v>
      </c>
      <c r="I114" s="401">
        <v>642</v>
      </c>
      <c r="J114" s="402">
        <v>36</v>
      </c>
      <c r="K114" s="402">
        <v>103</v>
      </c>
      <c r="L114" s="402">
        <v>49</v>
      </c>
      <c r="M114" s="402">
        <v>10</v>
      </c>
      <c r="N114" s="402">
        <v>56</v>
      </c>
      <c r="O114" s="402">
        <v>7</v>
      </c>
      <c r="P114" s="402">
        <v>2</v>
      </c>
      <c r="Q114" s="402">
        <v>40</v>
      </c>
      <c r="R114" s="402">
        <v>24</v>
      </c>
      <c r="S114" s="402">
        <v>101</v>
      </c>
      <c r="T114" s="402">
        <v>7</v>
      </c>
      <c r="U114" s="402">
        <v>1</v>
      </c>
      <c r="V114" s="402">
        <v>1</v>
      </c>
      <c r="W114" s="402">
        <v>0</v>
      </c>
      <c r="X114" s="402">
        <v>28</v>
      </c>
      <c r="Y114" s="402">
        <v>465</v>
      </c>
    </row>
    <row r="115" spans="1:25" x14ac:dyDescent="0.3">
      <c r="A115" s="396">
        <v>114</v>
      </c>
      <c r="B115" s="397">
        <v>16</v>
      </c>
      <c r="C115" s="398">
        <v>9</v>
      </c>
      <c r="D115" s="399" t="s">
        <v>609</v>
      </c>
      <c r="E115" s="400" t="s">
        <v>609</v>
      </c>
      <c r="F115" s="401">
        <v>1433</v>
      </c>
      <c r="G115" s="401" t="s">
        <v>73</v>
      </c>
      <c r="H115" s="401" t="s">
        <v>19</v>
      </c>
      <c r="I115" s="401">
        <v>617</v>
      </c>
      <c r="J115" s="402">
        <v>55</v>
      </c>
      <c r="K115" s="402">
        <v>124</v>
      </c>
      <c r="L115" s="402">
        <v>17</v>
      </c>
      <c r="M115" s="402">
        <v>9</v>
      </c>
      <c r="N115" s="402">
        <v>41</v>
      </c>
      <c r="O115" s="402">
        <v>2</v>
      </c>
      <c r="P115" s="402">
        <v>6</v>
      </c>
      <c r="Q115" s="402">
        <v>28</v>
      </c>
      <c r="R115" s="402">
        <v>14</v>
      </c>
      <c r="S115" s="402">
        <v>113</v>
      </c>
      <c r="T115" s="402">
        <v>1</v>
      </c>
      <c r="U115" s="402">
        <v>1</v>
      </c>
      <c r="V115" s="402">
        <v>1</v>
      </c>
      <c r="W115" s="402">
        <v>0</v>
      </c>
      <c r="X115" s="402">
        <v>22</v>
      </c>
      <c r="Y115" s="402">
        <v>434</v>
      </c>
    </row>
    <row r="116" spans="1:25" x14ac:dyDescent="0.3">
      <c r="A116" s="396">
        <v>115</v>
      </c>
      <c r="B116" s="397">
        <v>16</v>
      </c>
      <c r="C116" s="398">
        <v>9</v>
      </c>
      <c r="D116" s="399" t="s">
        <v>609</v>
      </c>
      <c r="E116" s="400" t="s">
        <v>609</v>
      </c>
      <c r="F116" s="401">
        <v>1433</v>
      </c>
      <c r="G116" s="401" t="s">
        <v>73</v>
      </c>
      <c r="H116" s="401" t="s">
        <v>20</v>
      </c>
      <c r="I116" s="401">
        <v>617</v>
      </c>
      <c r="J116" s="402">
        <v>68</v>
      </c>
      <c r="K116" s="402">
        <v>96</v>
      </c>
      <c r="L116" s="402">
        <v>20</v>
      </c>
      <c r="M116" s="402">
        <v>6</v>
      </c>
      <c r="N116" s="402">
        <v>56</v>
      </c>
      <c r="O116" s="402">
        <v>9</v>
      </c>
      <c r="P116" s="402">
        <v>2</v>
      </c>
      <c r="Q116" s="402">
        <v>19</v>
      </c>
      <c r="R116" s="402">
        <v>21</v>
      </c>
      <c r="S116" s="402">
        <v>123</v>
      </c>
      <c r="T116" s="402">
        <v>2</v>
      </c>
      <c r="U116" s="402">
        <v>1</v>
      </c>
      <c r="V116" s="402">
        <v>1</v>
      </c>
      <c r="W116" s="402">
        <v>0</v>
      </c>
      <c r="X116" s="402">
        <v>15</v>
      </c>
      <c r="Y116" s="402">
        <v>439</v>
      </c>
    </row>
    <row r="117" spans="1:25" x14ac:dyDescent="0.3">
      <c r="A117" s="396">
        <v>116</v>
      </c>
      <c r="B117" s="397">
        <v>16</v>
      </c>
      <c r="C117" s="398">
        <v>9</v>
      </c>
      <c r="D117" s="399" t="s">
        <v>609</v>
      </c>
      <c r="E117" s="400" t="s">
        <v>609</v>
      </c>
      <c r="F117" s="401">
        <v>1434</v>
      </c>
      <c r="G117" s="401" t="s">
        <v>73</v>
      </c>
      <c r="H117" s="401" t="s">
        <v>19</v>
      </c>
      <c r="I117" s="401">
        <v>535</v>
      </c>
      <c r="J117" s="402">
        <v>28</v>
      </c>
      <c r="K117" s="402">
        <v>108</v>
      </c>
      <c r="L117" s="402">
        <v>27</v>
      </c>
      <c r="M117" s="402">
        <v>8</v>
      </c>
      <c r="N117" s="402">
        <v>49</v>
      </c>
      <c r="O117" s="402">
        <v>8</v>
      </c>
      <c r="P117" s="402">
        <v>2</v>
      </c>
      <c r="Q117" s="402">
        <v>23</v>
      </c>
      <c r="R117" s="402">
        <v>13</v>
      </c>
      <c r="S117" s="402">
        <v>84</v>
      </c>
      <c r="T117" s="402">
        <v>1</v>
      </c>
      <c r="U117" s="402">
        <v>3</v>
      </c>
      <c r="V117" s="402">
        <v>0</v>
      </c>
      <c r="W117" s="402">
        <v>0</v>
      </c>
      <c r="X117" s="402">
        <v>16</v>
      </c>
      <c r="Y117" s="402">
        <v>370</v>
      </c>
    </row>
    <row r="118" spans="1:25" x14ac:dyDescent="0.3">
      <c r="A118" s="396">
        <v>117</v>
      </c>
      <c r="B118" s="397">
        <v>16</v>
      </c>
      <c r="C118" s="398">
        <v>9</v>
      </c>
      <c r="D118" s="399" t="s">
        <v>609</v>
      </c>
      <c r="E118" s="400" t="s">
        <v>609</v>
      </c>
      <c r="F118" s="401">
        <v>1434</v>
      </c>
      <c r="G118" s="401" t="s">
        <v>73</v>
      </c>
      <c r="H118" s="401" t="s">
        <v>20</v>
      </c>
      <c r="I118" s="401">
        <v>534</v>
      </c>
      <c r="J118" s="402">
        <v>35</v>
      </c>
      <c r="K118" s="402">
        <v>120</v>
      </c>
      <c r="L118" s="402">
        <v>16</v>
      </c>
      <c r="M118" s="402">
        <v>8</v>
      </c>
      <c r="N118" s="402">
        <v>75</v>
      </c>
      <c r="O118" s="402">
        <v>9</v>
      </c>
      <c r="P118" s="402">
        <v>4</v>
      </c>
      <c r="Q118" s="402">
        <v>25</v>
      </c>
      <c r="R118" s="402">
        <v>18</v>
      </c>
      <c r="S118" s="402">
        <v>60</v>
      </c>
      <c r="T118" s="402">
        <v>2</v>
      </c>
      <c r="U118" s="402">
        <v>1</v>
      </c>
      <c r="V118" s="402">
        <v>4</v>
      </c>
      <c r="W118" s="402">
        <v>0</v>
      </c>
      <c r="X118" s="402">
        <v>23</v>
      </c>
      <c r="Y118" s="402">
        <v>400</v>
      </c>
    </row>
    <row r="119" spans="1:25" x14ac:dyDescent="0.3">
      <c r="A119" s="396">
        <v>118</v>
      </c>
      <c r="B119" s="397">
        <v>16</v>
      </c>
      <c r="C119" s="398">
        <v>9</v>
      </c>
      <c r="D119" s="399" t="s">
        <v>609</v>
      </c>
      <c r="E119" s="400" t="s">
        <v>609</v>
      </c>
      <c r="F119" s="401">
        <v>1435</v>
      </c>
      <c r="G119" s="401" t="s">
        <v>73</v>
      </c>
      <c r="H119" s="401" t="s">
        <v>19</v>
      </c>
      <c r="I119" s="401">
        <v>482</v>
      </c>
      <c r="J119" s="402">
        <v>39</v>
      </c>
      <c r="K119" s="402">
        <v>122</v>
      </c>
      <c r="L119" s="402">
        <v>22</v>
      </c>
      <c r="M119" s="402">
        <v>5</v>
      </c>
      <c r="N119" s="402">
        <v>49</v>
      </c>
      <c r="O119" s="402">
        <v>5</v>
      </c>
      <c r="P119" s="402">
        <v>4</v>
      </c>
      <c r="Q119" s="402">
        <v>15</v>
      </c>
      <c r="R119" s="402">
        <v>9</v>
      </c>
      <c r="S119" s="402">
        <v>64</v>
      </c>
      <c r="T119" s="402">
        <v>3</v>
      </c>
      <c r="U119" s="402">
        <v>3</v>
      </c>
      <c r="V119" s="402">
        <v>0</v>
      </c>
      <c r="W119" s="402">
        <v>0</v>
      </c>
      <c r="X119" s="402">
        <v>17</v>
      </c>
      <c r="Y119" s="402">
        <v>357</v>
      </c>
    </row>
    <row r="120" spans="1:25" x14ac:dyDescent="0.3">
      <c r="A120" s="396">
        <v>119</v>
      </c>
      <c r="B120" s="397">
        <v>16</v>
      </c>
      <c r="C120" s="398">
        <v>9</v>
      </c>
      <c r="D120" s="399" t="s">
        <v>609</v>
      </c>
      <c r="E120" s="400" t="s">
        <v>609</v>
      </c>
      <c r="F120" s="401">
        <v>1435</v>
      </c>
      <c r="G120" s="401" t="s">
        <v>73</v>
      </c>
      <c r="H120" s="401" t="s">
        <v>20</v>
      </c>
      <c r="I120" s="401">
        <v>482</v>
      </c>
      <c r="J120" s="402">
        <v>31</v>
      </c>
      <c r="K120" s="402">
        <v>105</v>
      </c>
      <c r="L120" s="402">
        <v>19</v>
      </c>
      <c r="M120" s="402">
        <v>10</v>
      </c>
      <c r="N120" s="402">
        <v>60</v>
      </c>
      <c r="O120" s="402">
        <v>6</v>
      </c>
      <c r="P120" s="402">
        <v>0</v>
      </c>
      <c r="Q120" s="402">
        <v>21</v>
      </c>
      <c r="R120" s="402">
        <v>9</v>
      </c>
      <c r="S120" s="402">
        <v>61</v>
      </c>
      <c r="T120" s="402">
        <v>2</v>
      </c>
      <c r="U120" s="402">
        <v>3</v>
      </c>
      <c r="V120" s="402">
        <v>0</v>
      </c>
      <c r="W120" s="402">
        <v>0</v>
      </c>
      <c r="X120" s="402">
        <v>20</v>
      </c>
      <c r="Y120" s="402">
        <v>347</v>
      </c>
    </row>
    <row r="121" spans="1:25" x14ac:dyDescent="0.3">
      <c r="A121" s="396">
        <v>120</v>
      </c>
      <c r="B121" s="397">
        <v>16</v>
      </c>
      <c r="C121" s="398">
        <v>9</v>
      </c>
      <c r="D121" s="399" t="s">
        <v>609</v>
      </c>
      <c r="E121" s="400" t="s">
        <v>609</v>
      </c>
      <c r="F121" s="401">
        <v>1436</v>
      </c>
      <c r="G121" s="401" t="s">
        <v>73</v>
      </c>
      <c r="H121" s="401" t="s">
        <v>19</v>
      </c>
      <c r="I121" s="401">
        <v>569</v>
      </c>
      <c r="J121" s="402">
        <v>21</v>
      </c>
      <c r="K121" s="402">
        <v>164</v>
      </c>
      <c r="L121" s="402">
        <v>26</v>
      </c>
      <c r="M121" s="402">
        <v>15</v>
      </c>
      <c r="N121" s="402">
        <v>39</v>
      </c>
      <c r="O121" s="402">
        <v>4</v>
      </c>
      <c r="P121" s="402">
        <v>3</v>
      </c>
      <c r="Q121" s="402">
        <v>13</v>
      </c>
      <c r="R121" s="402">
        <v>18</v>
      </c>
      <c r="S121" s="402">
        <v>72</v>
      </c>
      <c r="T121" s="402">
        <v>2</v>
      </c>
      <c r="U121" s="402">
        <v>1</v>
      </c>
      <c r="V121" s="402">
        <v>3</v>
      </c>
      <c r="W121" s="402">
        <v>0</v>
      </c>
      <c r="X121" s="402">
        <v>18</v>
      </c>
      <c r="Y121" s="402">
        <v>399</v>
      </c>
    </row>
    <row r="122" spans="1:25" x14ac:dyDescent="0.3">
      <c r="A122" s="396">
        <v>121</v>
      </c>
      <c r="B122" s="397">
        <v>16</v>
      </c>
      <c r="C122" s="398">
        <v>9</v>
      </c>
      <c r="D122" s="399" t="s">
        <v>609</v>
      </c>
      <c r="E122" s="400" t="s">
        <v>609</v>
      </c>
      <c r="F122" s="401">
        <v>1436</v>
      </c>
      <c r="G122" s="401" t="s">
        <v>73</v>
      </c>
      <c r="H122" s="401" t="s">
        <v>20</v>
      </c>
      <c r="I122" s="401">
        <v>568</v>
      </c>
      <c r="J122" s="402">
        <v>24</v>
      </c>
      <c r="K122" s="402">
        <v>187</v>
      </c>
      <c r="L122" s="402">
        <v>24</v>
      </c>
      <c r="M122" s="402">
        <v>4</v>
      </c>
      <c r="N122" s="402">
        <v>54</v>
      </c>
      <c r="O122" s="402">
        <v>2</v>
      </c>
      <c r="P122" s="402">
        <v>6</v>
      </c>
      <c r="Q122" s="402">
        <v>18</v>
      </c>
      <c r="R122" s="402">
        <v>11</v>
      </c>
      <c r="S122" s="402">
        <v>59</v>
      </c>
      <c r="T122" s="402">
        <v>2</v>
      </c>
      <c r="U122" s="402">
        <v>3</v>
      </c>
      <c r="V122" s="402">
        <v>2</v>
      </c>
      <c r="W122" s="402">
        <v>0</v>
      </c>
      <c r="X122" s="402">
        <v>17</v>
      </c>
      <c r="Y122" s="402">
        <v>413</v>
      </c>
    </row>
    <row r="123" spans="1:25" x14ac:dyDescent="0.3">
      <c r="A123" s="396">
        <v>122</v>
      </c>
      <c r="B123" s="397">
        <v>16</v>
      </c>
      <c r="C123" s="398">
        <v>4</v>
      </c>
      <c r="D123" s="399" t="s">
        <v>610</v>
      </c>
      <c r="E123" s="400" t="s">
        <v>610</v>
      </c>
      <c r="F123" s="401">
        <v>1452</v>
      </c>
      <c r="G123" s="401" t="s">
        <v>73</v>
      </c>
      <c r="H123" s="401" t="s">
        <v>19</v>
      </c>
      <c r="I123" s="401">
        <v>525</v>
      </c>
      <c r="J123" s="402">
        <v>39</v>
      </c>
      <c r="K123" s="402">
        <v>41</v>
      </c>
      <c r="L123" s="402">
        <v>52</v>
      </c>
      <c r="M123" s="402">
        <v>9</v>
      </c>
      <c r="N123" s="402">
        <v>12</v>
      </c>
      <c r="O123" s="402">
        <v>26</v>
      </c>
      <c r="P123" s="402">
        <v>1</v>
      </c>
      <c r="Q123" s="402">
        <v>3</v>
      </c>
      <c r="R123" s="402">
        <v>5</v>
      </c>
      <c r="S123" s="402">
        <v>38</v>
      </c>
      <c r="T123" s="402">
        <v>2</v>
      </c>
      <c r="U123" s="402">
        <v>7</v>
      </c>
      <c r="V123" s="402">
        <v>0</v>
      </c>
      <c r="W123" s="402">
        <v>0</v>
      </c>
      <c r="X123" s="402">
        <v>13</v>
      </c>
      <c r="Y123" s="402">
        <v>248</v>
      </c>
    </row>
    <row r="124" spans="1:25" x14ac:dyDescent="0.3">
      <c r="A124" s="396">
        <v>123</v>
      </c>
      <c r="B124" s="397">
        <v>16</v>
      </c>
      <c r="C124" s="398">
        <v>4</v>
      </c>
      <c r="D124" s="399" t="s">
        <v>610</v>
      </c>
      <c r="E124" s="400" t="s">
        <v>610</v>
      </c>
      <c r="F124" s="401">
        <v>1453</v>
      </c>
      <c r="G124" s="401" t="s">
        <v>73</v>
      </c>
      <c r="H124" s="401" t="s">
        <v>19</v>
      </c>
      <c r="I124" s="401">
        <v>748</v>
      </c>
      <c r="J124" s="402">
        <v>64</v>
      </c>
      <c r="K124" s="402">
        <v>49</v>
      </c>
      <c r="L124" s="402">
        <v>68</v>
      </c>
      <c r="M124" s="402">
        <v>26</v>
      </c>
      <c r="N124" s="402">
        <v>15</v>
      </c>
      <c r="O124" s="402">
        <v>36</v>
      </c>
      <c r="P124" s="402">
        <v>2</v>
      </c>
      <c r="Q124" s="402">
        <v>6</v>
      </c>
      <c r="R124" s="402">
        <v>3</v>
      </c>
      <c r="S124" s="402">
        <v>69</v>
      </c>
      <c r="T124" s="402">
        <v>6</v>
      </c>
      <c r="U124" s="402">
        <v>6</v>
      </c>
      <c r="V124" s="402">
        <v>5</v>
      </c>
      <c r="W124" s="402">
        <v>0</v>
      </c>
      <c r="X124" s="402">
        <v>19</v>
      </c>
      <c r="Y124" s="402">
        <v>374</v>
      </c>
    </row>
    <row r="125" spans="1:25" x14ac:dyDescent="0.3">
      <c r="A125" s="396">
        <v>124</v>
      </c>
      <c r="B125" s="397">
        <v>16</v>
      </c>
      <c r="C125" s="398">
        <v>4</v>
      </c>
      <c r="D125" s="399" t="s">
        <v>611</v>
      </c>
      <c r="E125" s="400" t="s">
        <v>611</v>
      </c>
      <c r="F125" s="401">
        <v>1494</v>
      </c>
      <c r="G125" s="401" t="s">
        <v>73</v>
      </c>
      <c r="H125" s="401" t="s">
        <v>19</v>
      </c>
      <c r="I125" s="401">
        <v>706</v>
      </c>
      <c r="J125" s="402">
        <v>40</v>
      </c>
      <c r="K125" s="402">
        <v>71</v>
      </c>
      <c r="L125" s="402">
        <v>92</v>
      </c>
      <c r="M125" s="402">
        <v>10</v>
      </c>
      <c r="N125" s="402">
        <v>20</v>
      </c>
      <c r="O125" s="402">
        <v>17</v>
      </c>
      <c r="P125" s="402">
        <v>1</v>
      </c>
      <c r="Q125" s="402">
        <v>35</v>
      </c>
      <c r="R125" s="402">
        <v>4</v>
      </c>
      <c r="S125" s="402">
        <v>26</v>
      </c>
      <c r="T125" s="402">
        <v>1</v>
      </c>
      <c r="U125" s="402">
        <v>3</v>
      </c>
      <c r="V125" s="402">
        <v>1</v>
      </c>
      <c r="W125" s="402">
        <v>0</v>
      </c>
      <c r="X125" s="402">
        <v>28</v>
      </c>
      <c r="Y125" s="402">
        <v>349</v>
      </c>
    </row>
    <row r="126" spans="1:25" x14ac:dyDescent="0.3">
      <c r="A126" s="396">
        <v>125</v>
      </c>
      <c r="B126" s="397">
        <v>16</v>
      </c>
      <c r="C126" s="398">
        <v>4</v>
      </c>
      <c r="D126" s="399" t="s">
        <v>611</v>
      </c>
      <c r="E126" s="400" t="s">
        <v>611</v>
      </c>
      <c r="F126" s="401">
        <v>1494</v>
      </c>
      <c r="G126" s="401" t="s">
        <v>73</v>
      </c>
      <c r="H126" s="401" t="s">
        <v>20</v>
      </c>
      <c r="I126" s="401">
        <v>705</v>
      </c>
      <c r="J126" s="402">
        <v>55</v>
      </c>
      <c r="K126" s="402">
        <v>97</v>
      </c>
      <c r="L126" s="402">
        <v>83</v>
      </c>
      <c r="M126" s="402">
        <v>4</v>
      </c>
      <c r="N126" s="402">
        <v>33</v>
      </c>
      <c r="O126" s="402">
        <v>14</v>
      </c>
      <c r="P126" s="402">
        <v>2</v>
      </c>
      <c r="Q126" s="402">
        <v>35</v>
      </c>
      <c r="R126" s="402">
        <v>5</v>
      </c>
      <c r="S126" s="402">
        <v>25</v>
      </c>
      <c r="T126" s="402">
        <v>3</v>
      </c>
      <c r="U126" s="402">
        <v>5</v>
      </c>
      <c r="V126" s="402">
        <v>2</v>
      </c>
      <c r="W126" s="402">
        <v>0</v>
      </c>
      <c r="X126" s="402">
        <v>9</v>
      </c>
      <c r="Y126" s="402">
        <v>372</v>
      </c>
    </row>
    <row r="127" spans="1:25" x14ac:dyDescent="0.3">
      <c r="A127" s="396">
        <v>126</v>
      </c>
      <c r="B127" s="397">
        <v>16</v>
      </c>
      <c r="C127" s="398">
        <v>9</v>
      </c>
      <c r="D127" s="399" t="s">
        <v>612</v>
      </c>
      <c r="E127" s="400" t="s">
        <v>612</v>
      </c>
      <c r="F127" s="401">
        <v>1639</v>
      </c>
      <c r="G127" s="401" t="s">
        <v>73</v>
      </c>
      <c r="H127" s="401" t="s">
        <v>19</v>
      </c>
      <c r="I127" s="401">
        <v>611</v>
      </c>
      <c r="J127" s="402">
        <v>8</v>
      </c>
      <c r="K127" s="402">
        <v>45</v>
      </c>
      <c r="L127" s="402">
        <v>85</v>
      </c>
      <c r="M127" s="402">
        <v>5</v>
      </c>
      <c r="N127" s="402">
        <v>27</v>
      </c>
      <c r="O127" s="402">
        <v>8</v>
      </c>
      <c r="P127" s="402">
        <v>6</v>
      </c>
      <c r="Q127" s="402">
        <v>3</v>
      </c>
      <c r="R127" s="402">
        <v>0</v>
      </c>
      <c r="S127" s="402">
        <v>25</v>
      </c>
      <c r="T127" s="402">
        <v>0</v>
      </c>
      <c r="U127" s="402">
        <v>2</v>
      </c>
      <c r="V127" s="402">
        <v>0</v>
      </c>
      <c r="W127" s="402">
        <v>0</v>
      </c>
      <c r="X127" s="402">
        <v>19</v>
      </c>
      <c r="Y127" s="402">
        <v>233</v>
      </c>
    </row>
    <row r="128" spans="1:25" x14ac:dyDescent="0.3">
      <c r="A128" s="396">
        <v>127</v>
      </c>
      <c r="B128" s="397">
        <v>16</v>
      </c>
      <c r="C128" s="398">
        <v>9</v>
      </c>
      <c r="D128" s="399" t="s">
        <v>612</v>
      </c>
      <c r="E128" s="400" t="s">
        <v>612</v>
      </c>
      <c r="F128" s="401">
        <v>1639</v>
      </c>
      <c r="G128" s="401" t="s">
        <v>73</v>
      </c>
      <c r="H128" s="401" t="s">
        <v>20</v>
      </c>
      <c r="I128" s="401">
        <v>611</v>
      </c>
      <c r="J128" s="402">
        <v>19</v>
      </c>
      <c r="K128" s="402">
        <v>44</v>
      </c>
      <c r="L128" s="402">
        <v>80</v>
      </c>
      <c r="M128" s="402">
        <v>10</v>
      </c>
      <c r="N128" s="402">
        <v>18</v>
      </c>
      <c r="O128" s="402">
        <v>0</v>
      </c>
      <c r="P128" s="402">
        <v>8</v>
      </c>
      <c r="Q128" s="402">
        <v>1</v>
      </c>
      <c r="R128" s="402">
        <v>1</v>
      </c>
      <c r="S128" s="402">
        <v>28</v>
      </c>
      <c r="T128" s="402">
        <v>0</v>
      </c>
      <c r="U128" s="402">
        <v>2</v>
      </c>
      <c r="V128" s="402">
        <v>0</v>
      </c>
      <c r="W128" s="402">
        <v>0</v>
      </c>
      <c r="X128" s="402">
        <v>6</v>
      </c>
      <c r="Y128" s="402">
        <v>217</v>
      </c>
    </row>
    <row r="129" spans="1:25" x14ac:dyDescent="0.3">
      <c r="A129" s="396">
        <v>128</v>
      </c>
      <c r="B129" s="397">
        <v>16</v>
      </c>
      <c r="C129" s="398">
        <v>9</v>
      </c>
      <c r="D129" s="399" t="s">
        <v>612</v>
      </c>
      <c r="E129" s="400" t="s">
        <v>612</v>
      </c>
      <c r="F129" s="401">
        <v>1639</v>
      </c>
      <c r="G129" s="401" t="s">
        <v>73</v>
      </c>
      <c r="H129" s="401" t="s">
        <v>22</v>
      </c>
      <c r="I129" s="401">
        <v>611</v>
      </c>
      <c r="J129" s="402">
        <v>11</v>
      </c>
      <c r="K129" s="402">
        <v>28</v>
      </c>
      <c r="L129" s="402">
        <v>108</v>
      </c>
      <c r="M129" s="402">
        <v>7</v>
      </c>
      <c r="N129" s="402">
        <v>16</v>
      </c>
      <c r="O129" s="402">
        <v>6</v>
      </c>
      <c r="P129" s="402">
        <v>3</v>
      </c>
      <c r="Q129" s="402">
        <v>2</v>
      </c>
      <c r="R129" s="402">
        <v>1</v>
      </c>
      <c r="S129" s="402">
        <v>24</v>
      </c>
      <c r="T129" s="402">
        <v>0</v>
      </c>
      <c r="U129" s="402">
        <v>2</v>
      </c>
      <c r="V129" s="402">
        <v>0</v>
      </c>
      <c r="W129" s="402">
        <v>0</v>
      </c>
      <c r="X129" s="402">
        <v>15</v>
      </c>
      <c r="Y129" s="402">
        <v>223</v>
      </c>
    </row>
    <row r="130" spans="1:25" x14ac:dyDescent="0.3">
      <c r="A130" s="396">
        <v>129</v>
      </c>
      <c r="B130" s="397">
        <v>16</v>
      </c>
      <c r="C130" s="398">
        <v>9</v>
      </c>
      <c r="D130" s="399" t="s">
        <v>613</v>
      </c>
      <c r="E130" s="400" t="s">
        <v>613</v>
      </c>
      <c r="F130" s="401">
        <v>1647</v>
      </c>
      <c r="G130" s="401" t="s">
        <v>73</v>
      </c>
      <c r="H130" s="401" t="s">
        <v>19</v>
      </c>
      <c r="I130" s="401">
        <v>485</v>
      </c>
      <c r="J130" s="402">
        <v>105</v>
      </c>
      <c r="K130" s="402">
        <v>37</v>
      </c>
      <c r="L130" s="402">
        <v>24</v>
      </c>
      <c r="M130" s="402">
        <v>7</v>
      </c>
      <c r="N130" s="402">
        <v>3</v>
      </c>
      <c r="O130" s="402">
        <v>5</v>
      </c>
      <c r="P130" s="402">
        <v>3</v>
      </c>
      <c r="Q130" s="402">
        <v>5</v>
      </c>
      <c r="R130" s="402">
        <v>5</v>
      </c>
      <c r="S130" s="402">
        <v>51</v>
      </c>
      <c r="T130" s="402">
        <v>0</v>
      </c>
      <c r="U130" s="402">
        <v>6</v>
      </c>
      <c r="V130" s="402">
        <v>2</v>
      </c>
      <c r="W130" s="402">
        <v>0</v>
      </c>
      <c r="X130" s="402">
        <v>11</v>
      </c>
      <c r="Y130" s="402">
        <v>264</v>
      </c>
    </row>
    <row r="131" spans="1:25" x14ac:dyDescent="0.3">
      <c r="A131" s="396">
        <v>130</v>
      </c>
      <c r="B131" s="397">
        <v>16</v>
      </c>
      <c r="C131" s="398">
        <v>9</v>
      </c>
      <c r="D131" s="399" t="s">
        <v>613</v>
      </c>
      <c r="E131" s="400" t="s">
        <v>613</v>
      </c>
      <c r="F131" s="401">
        <v>1647</v>
      </c>
      <c r="G131" s="401" t="s">
        <v>73</v>
      </c>
      <c r="H131" s="401" t="s">
        <v>20</v>
      </c>
      <c r="I131" s="401">
        <v>484</v>
      </c>
      <c r="J131" s="402">
        <v>123</v>
      </c>
      <c r="K131" s="402">
        <v>47</v>
      </c>
      <c r="L131" s="402">
        <v>16</v>
      </c>
      <c r="M131" s="402">
        <v>3</v>
      </c>
      <c r="N131" s="402">
        <v>10</v>
      </c>
      <c r="O131" s="402">
        <v>2</v>
      </c>
      <c r="P131" s="402">
        <v>3</v>
      </c>
      <c r="Q131" s="402">
        <v>3</v>
      </c>
      <c r="R131" s="402">
        <v>2</v>
      </c>
      <c r="S131" s="402">
        <v>36</v>
      </c>
      <c r="T131" s="402">
        <v>1</v>
      </c>
      <c r="U131" s="402">
        <v>10</v>
      </c>
      <c r="V131" s="402">
        <v>1</v>
      </c>
      <c r="W131" s="402">
        <v>0</v>
      </c>
      <c r="X131" s="402">
        <v>13</v>
      </c>
      <c r="Y131" s="402">
        <v>270</v>
      </c>
    </row>
    <row r="132" spans="1:25" x14ac:dyDescent="0.3">
      <c r="A132" s="396">
        <v>131</v>
      </c>
      <c r="B132" s="397">
        <v>16</v>
      </c>
      <c r="C132" s="398">
        <v>9</v>
      </c>
      <c r="D132" s="399" t="s">
        <v>613</v>
      </c>
      <c r="E132" s="400" t="s">
        <v>1554</v>
      </c>
      <c r="F132" s="401">
        <v>1648</v>
      </c>
      <c r="G132" s="401" t="s">
        <v>73</v>
      </c>
      <c r="H132" s="401" t="s">
        <v>19</v>
      </c>
      <c r="I132" s="401">
        <v>685</v>
      </c>
      <c r="J132" s="402">
        <v>112</v>
      </c>
      <c r="K132" s="402">
        <v>37</v>
      </c>
      <c r="L132" s="402">
        <v>68</v>
      </c>
      <c r="M132" s="402">
        <v>6</v>
      </c>
      <c r="N132" s="402">
        <v>17</v>
      </c>
      <c r="O132" s="402">
        <v>3</v>
      </c>
      <c r="P132" s="402">
        <v>10</v>
      </c>
      <c r="Q132" s="402">
        <v>2</v>
      </c>
      <c r="R132" s="402">
        <v>2</v>
      </c>
      <c r="S132" s="402">
        <v>25</v>
      </c>
      <c r="T132" s="402">
        <v>1</v>
      </c>
      <c r="U132" s="402">
        <v>18</v>
      </c>
      <c r="V132" s="402">
        <v>2</v>
      </c>
      <c r="W132" s="402">
        <v>0</v>
      </c>
      <c r="X132" s="402">
        <v>9</v>
      </c>
      <c r="Y132" s="402">
        <v>312</v>
      </c>
    </row>
    <row r="133" spans="1:25" x14ac:dyDescent="0.3">
      <c r="A133" s="396">
        <v>132</v>
      </c>
      <c r="B133" s="397">
        <v>16</v>
      </c>
      <c r="C133" s="398">
        <v>4</v>
      </c>
      <c r="D133" s="399" t="s">
        <v>614</v>
      </c>
      <c r="E133" s="400" t="s">
        <v>614</v>
      </c>
      <c r="F133" s="401">
        <v>1650</v>
      </c>
      <c r="G133" s="401" t="s">
        <v>73</v>
      </c>
      <c r="H133" s="401" t="s">
        <v>19</v>
      </c>
      <c r="I133" s="401">
        <v>659</v>
      </c>
      <c r="J133" s="402">
        <v>13</v>
      </c>
      <c r="K133" s="402">
        <v>195</v>
      </c>
      <c r="L133" s="402">
        <v>134</v>
      </c>
      <c r="M133" s="402">
        <v>4</v>
      </c>
      <c r="N133" s="402">
        <v>15</v>
      </c>
      <c r="O133" s="402">
        <v>15</v>
      </c>
      <c r="P133" s="402">
        <v>4</v>
      </c>
      <c r="Q133" s="402">
        <v>6</v>
      </c>
      <c r="R133" s="402">
        <v>3</v>
      </c>
      <c r="S133" s="402">
        <v>37</v>
      </c>
      <c r="T133" s="402">
        <v>1</v>
      </c>
      <c r="U133" s="402">
        <v>4</v>
      </c>
      <c r="V133" s="402">
        <v>5</v>
      </c>
      <c r="W133" s="402">
        <v>0</v>
      </c>
      <c r="X133" s="402">
        <v>28</v>
      </c>
      <c r="Y133" s="402">
        <v>464</v>
      </c>
    </row>
    <row r="134" spans="1:25" x14ac:dyDescent="0.3">
      <c r="A134" s="396">
        <v>133</v>
      </c>
      <c r="B134" s="397">
        <v>16</v>
      </c>
      <c r="C134" s="398">
        <v>4</v>
      </c>
      <c r="D134" s="399" t="s">
        <v>614</v>
      </c>
      <c r="E134" s="400" t="s">
        <v>614</v>
      </c>
      <c r="F134" s="401">
        <v>1650</v>
      </c>
      <c r="G134" s="401" t="s">
        <v>73</v>
      </c>
      <c r="H134" s="401" t="s">
        <v>20</v>
      </c>
      <c r="I134" s="401">
        <v>659</v>
      </c>
      <c r="J134" s="402">
        <v>14</v>
      </c>
      <c r="K134" s="402">
        <v>150</v>
      </c>
      <c r="L134" s="402">
        <v>192</v>
      </c>
      <c r="M134" s="402">
        <v>3</v>
      </c>
      <c r="N134" s="402">
        <v>17</v>
      </c>
      <c r="O134" s="402">
        <v>20</v>
      </c>
      <c r="P134" s="402">
        <v>3</v>
      </c>
      <c r="Q134" s="402">
        <v>2</v>
      </c>
      <c r="R134" s="402">
        <v>2</v>
      </c>
      <c r="S134" s="402">
        <v>27</v>
      </c>
      <c r="T134" s="402">
        <v>2</v>
      </c>
      <c r="U134" s="402">
        <v>5</v>
      </c>
      <c r="V134" s="402">
        <v>5</v>
      </c>
      <c r="W134" s="402">
        <v>0</v>
      </c>
      <c r="X134" s="402">
        <v>17</v>
      </c>
      <c r="Y134" s="402">
        <v>459</v>
      </c>
    </row>
    <row r="135" spans="1:25" x14ac:dyDescent="0.3">
      <c r="A135" s="396">
        <v>134</v>
      </c>
      <c r="B135" s="397">
        <v>16</v>
      </c>
      <c r="C135" s="398">
        <v>4</v>
      </c>
      <c r="D135" s="399" t="s">
        <v>614</v>
      </c>
      <c r="E135" s="400" t="s">
        <v>1555</v>
      </c>
      <c r="F135" s="401">
        <v>1650</v>
      </c>
      <c r="G135" s="401" t="s">
        <v>73</v>
      </c>
      <c r="H135" s="401" t="s">
        <v>21</v>
      </c>
      <c r="I135" s="401">
        <v>396</v>
      </c>
      <c r="J135" s="402">
        <v>7</v>
      </c>
      <c r="K135" s="402">
        <v>90</v>
      </c>
      <c r="L135" s="402">
        <v>112</v>
      </c>
      <c r="M135" s="402">
        <v>2</v>
      </c>
      <c r="N135" s="402">
        <v>4</v>
      </c>
      <c r="O135" s="402">
        <v>1</v>
      </c>
      <c r="P135" s="402">
        <v>3</v>
      </c>
      <c r="Q135" s="402">
        <v>0</v>
      </c>
      <c r="R135" s="402">
        <v>3</v>
      </c>
      <c r="S135" s="402">
        <v>23</v>
      </c>
      <c r="T135" s="402">
        <v>0</v>
      </c>
      <c r="U135" s="402">
        <v>3</v>
      </c>
      <c r="V135" s="402">
        <v>2</v>
      </c>
      <c r="W135" s="402">
        <v>0</v>
      </c>
      <c r="X135" s="402">
        <v>9</v>
      </c>
      <c r="Y135" s="402">
        <v>259</v>
      </c>
    </row>
    <row r="136" spans="1:25" x14ac:dyDescent="0.3">
      <c r="A136" s="396">
        <v>135</v>
      </c>
      <c r="B136" s="397">
        <v>16</v>
      </c>
      <c r="C136" s="398">
        <v>4</v>
      </c>
      <c r="D136" s="399" t="s">
        <v>614</v>
      </c>
      <c r="E136" s="400" t="s">
        <v>614</v>
      </c>
      <c r="F136" s="401">
        <v>1651</v>
      </c>
      <c r="G136" s="401" t="s">
        <v>73</v>
      </c>
      <c r="H136" s="401" t="s">
        <v>19</v>
      </c>
      <c r="I136" s="401">
        <v>601</v>
      </c>
      <c r="J136" s="402">
        <v>35</v>
      </c>
      <c r="K136" s="402">
        <v>158</v>
      </c>
      <c r="L136" s="402">
        <v>137</v>
      </c>
      <c r="M136" s="402">
        <v>4</v>
      </c>
      <c r="N136" s="402">
        <v>21</v>
      </c>
      <c r="O136" s="402">
        <v>5</v>
      </c>
      <c r="P136" s="402">
        <v>6</v>
      </c>
      <c r="Q136" s="402">
        <v>2</v>
      </c>
      <c r="R136" s="402">
        <v>0</v>
      </c>
      <c r="S136" s="402">
        <v>42</v>
      </c>
      <c r="T136" s="402">
        <v>1</v>
      </c>
      <c r="U136" s="402">
        <v>1</v>
      </c>
      <c r="V136" s="402">
        <v>0</v>
      </c>
      <c r="W136" s="402">
        <v>0</v>
      </c>
      <c r="X136" s="402">
        <v>10</v>
      </c>
      <c r="Y136" s="402">
        <v>422</v>
      </c>
    </row>
    <row r="137" spans="1:25" x14ac:dyDescent="0.3">
      <c r="A137" s="396">
        <v>136</v>
      </c>
      <c r="B137" s="397">
        <v>16</v>
      </c>
      <c r="C137" s="398">
        <v>4</v>
      </c>
      <c r="D137" s="399" t="s">
        <v>614</v>
      </c>
      <c r="E137" s="400" t="s">
        <v>614</v>
      </c>
      <c r="F137" s="401">
        <v>1651</v>
      </c>
      <c r="G137" s="401" t="s">
        <v>73</v>
      </c>
      <c r="H137" s="401" t="s">
        <v>20</v>
      </c>
      <c r="I137" s="401">
        <v>601</v>
      </c>
      <c r="J137" s="402">
        <v>16</v>
      </c>
      <c r="K137" s="402">
        <v>108</v>
      </c>
      <c r="L137" s="402">
        <v>163</v>
      </c>
      <c r="M137" s="402">
        <v>2</v>
      </c>
      <c r="N137" s="402">
        <v>26</v>
      </c>
      <c r="O137" s="402">
        <v>6</v>
      </c>
      <c r="P137" s="402">
        <v>3</v>
      </c>
      <c r="Q137" s="402">
        <v>0</v>
      </c>
      <c r="R137" s="402">
        <v>5</v>
      </c>
      <c r="S137" s="402">
        <v>54</v>
      </c>
      <c r="T137" s="402">
        <v>5</v>
      </c>
      <c r="U137" s="402">
        <v>3</v>
      </c>
      <c r="V137" s="402">
        <v>3</v>
      </c>
      <c r="W137" s="402">
        <v>0</v>
      </c>
      <c r="X137" s="402">
        <v>17</v>
      </c>
      <c r="Y137" s="402">
        <v>411</v>
      </c>
    </row>
    <row r="138" spans="1:25" x14ac:dyDescent="0.3">
      <c r="A138" s="396">
        <v>137</v>
      </c>
      <c r="B138" s="397">
        <v>16</v>
      </c>
      <c r="C138" s="398">
        <v>9</v>
      </c>
      <c r="D138" s="399" t="s">
        <v>615</v>
      </c>
      <c r="E138" s="400" t="s">
        <v>615</v>
      </c>
      <c r="F138" s="401">
        <v>1675</v>
      </c>
      <c r="G138" s="401" t="s">
        <v>73</v>
      </c>
      <c r="H138" s="401" t="s">
        <v>19</v>
      </c>
      <c r="I138" s="401">
        <v>517</v>
      </c>
      <c r="J138" s="402">
        <v>70</v>
      </c>
      <c r="K138" s="402">
        <v>75</v>
      </c>
      <c r="L138" s="402">
        <v>36</v>
      </c>
      <c r="M138" s="402">
        <v>4</v>
      </c>
      <c r="N138" s="402">
        <v>21</v>
      </c>
      <c r="O138" s="402">
        <v>32</v>
      </c>
      <c r="P138" s="402">
        <v>1</v>
      </c>
      <c r="Q138" s="402">
        <v>8</v>
      </c>
      <c r="R138" s="402">
        <v>3</v>
      </c>
      <c r="S138" s="402">
        <v>54</v>
      </c>
      <c r="T138" s="402">
        <v>4</v>
      </c>
      <c r="U138" s="402">
        <v>6</v>
      </c>
      <c r="V138" s="402">
        <v>2</v>
      </c>
      <c r="W138" s="402">
        <v>0</v>
      </c>
      <c r="X138" s="402">
        <v>21</v>
      </c>
      <c r="Y138" s="402">
        <v>337</v>
      </c>
    </row>
    <row r="139" spans="1:25" x14ac:dyDescent="0.3">
      <c r="A139" s="396">
        <v>138</v>
      </c>
      <c r="B139" s="397">
        <v>16</v>
      </c>
      <c r="C139" s="398">
        <v>9</v>
      </c>
      <c r="D139" s="399" t="s">
        <v>615</v>
      </c>
      <c r="E139" s="400" t="s">
        <v>615</v>
      </c>
      <c r="F139" s="401">
        <v>1675</v>
      </c>
      <c r="G139" s="401" t="s">
        <v>73</v>
      </c>
      <c r="H139" s="401" t="s">
        <v>20</v>
      </c>
      <c r="I139" s="401">
        <v>517</v>
      </c>
      <c r="J139" s="402">
        <v>57</v>
      </c>
      <c r="K139" s="402">
        <v>54</v>
      </c>
      <c r="L139" s="402">
        <v>38</v>
      </c>
      <c r="M139" s="402">
        <v>5</v>
      </c>
      <c r="N139" s="402">
        <v>22</v>
      </c>
      <c r="O139" s="402">
        <v>22</v>
      </c>
      <c r="P139" s="402">
        <v>2</v>
      </c>
      <c r="Q139" s="402">
        <v>6</v>
      </c>
      <c r="R139" s="402">
        <v>2</v>
      </c>
      <c r="S139" s="402">
        <v>69</v>
      </c>
      <c r="T139" s="402">
        <v>1</v>
      </c>
      <c r="U139" s="402">
        <v>2</v>
      </c>
      <c r="V139" s="402">
        <v>1</v>
      </c>
      <c r="W139" s="402">
        <v>0</v>
      </c>
      <c r="X139" s="402">
        <v>15</v>
      </c>
      <c r="Y139" s="402">
        <v>296</v>
      </c>
    </row>
    <row r="140" spans="1:25" x14ac:dyDescent="0.3">
      <c r="A140" s="396">
        <v>139</v>
      </c>
      <c r="B140" s="397">
        <v>16</v>
      </c>
      <c r="C140" s="398">
        <v>9</v>
      </c>
      <c r="D140" s="399" t="s">
        <v>615</v>
      </c>
      <c r="E140" s="400" t="s">
        <v>615</v>
      </c>
      <c r="F140" s="401">
        <v>1675</v>
      </c>
      <c r="G140" s="401" t="s">
        <v>73</v>
      </c>
      <c r="H140" s="401" t="s">
        <v>22</v>
      </c>
      <c r="I140" s="401">
        <v>517</v>
      </c>
      <c r="J140" s="402">
        <v>46</v>
      </c>
      <c r="K140" s="402">
        <v>66</v>
      </c>
      <c r="L140" s="402">
        <v>33</v>
      </c>
      <c r="M140" s="402">
        <v>5</v>
      </c>
      <c r="N140" s="402">
        <v>17</v>
      </c>
      <c r="O140" s="402">
        <v>42</v>
      </c>
      <c r="P140" s="402">
        <v>1</v>
      </c>
      <c r="Q140" s="402">
        <v>7</v>
      </c>
      <c r="R140" s="402">
        <v>5</v>
      </c>
      <c r="S140" s="402">
        <v>54</v>
      </c>
      <c r="T140" s="402">
        <v>1</v>
      </c>
      <c r="U140" s="402">
        <v>3</v>
      </c>
      <c r="V140" s="402">
        <v>1</v>
      </c>
      <c r="W140" s="402">
        <v>0</v>
      </c>
      <c r="X140" s="402">
        <v>16</v>
      </c>
      <c r="Y140" s="402">
        <v>297</v>
      </c>
    </row>
    <row r="141" spans="1:25" x14ac:dyDescent="0.3">
      <c r="A141" s="396">
        <v>140</v>
      </c>
      <c r="B141" s="397">
        <v>16</v>
      </c>
      <c r="C141" s="398">
        <v>9</v>
      </c>
      <c r="D141" s="399" t="s">
        <v>616</v>
      </c>
      <c r="E141" s="400" t="s">
        <v>616</v>
      </c>
      <c r="F141" s="401">
        <v>1699</v>
      </c>
      <c r="G141" s="401" t="s">
        <v>73</v>
      </c>
      <c r="H141" s="401" t="s">
        <v>19</v>
      </c>
      <c r="I141" s="401">
        <v>530</v>
      </c>
      <c r="J141" s="402">
        <v>12</v>
      </c>
      <c r="K141" s="402">
        <v>119</v>
      </c>
      <c r="L141" s="402">
        <v>72</v>
      </c>
      <c r="M141" s="402">
        <v>8</v>
      </c>
      <c r="N141" s="402">
        <v>13</v>
      </c>
      <c r="O141" s="402">
        <v>26</v>
      </c>
      <c r="P141" s="402">
        <v>5</v>
      </c>
      <c r="Q141" s="402">
        <v>5</v>
      </c>
      <c r="R141" s="402">
        <v>0</v>
      </c>
      <c r="S141" s="402">
        <v>50</v>
      </c>
      <c r="T141" s="402">
        <v>2</v>
      </c>
      <c r="U141" s="402">
        <v>6</v>
      </c>
      <c r="V141" s="402">
        <v>2</v>
      </c>
      <c r="W141" s="402">
        <v>0</v>
      </c>
      <c r="X141" s="402">
        <v>10</v>
      </c>
      <c r="Y141" s="402">
        <v>330</v>
      </c>
    </row>
    <row r="142" spans="1:25" x14ac:dyDescent="0.3">
      <c r="A142" s="396">
        <v>141</v>
      </c>
      <c r="B142" s="397">
        <v>16</v>
      </c>
      <c r="C142" s="398">
        <v>9</v>
      </c>
      <c r="D142" s="399" t="s">
        <v>616</v>
      </c>
      <c r="E142" s="400" t="s">
        <v>616</v>
      </c>
      <c r="F142" s="401">
        <v>1699</v>
      </c>
      <c r="G142" s="401" t="s">
        <v>73</v>
      </c>
      <c r="H142" s="401" t="s">
        <v>20</v>
      </c>
      <c r="I142" s="401">
        <v>529</v>
      </c>
      <c r="J142" s="402">
        <v>9</v>
      </c>
      <c r="K142" s="402">
        <v>117</v>
      </c>
      <c r="L142" s="402">
        <v>65</v>
      </c>
      <c r="M142" s="402">
        <v>3</v>
      </c>
      <c r="N142" s="402">
        <v>11</v>
      </c>
      <c r="O142" s="402">
        <v>33</v>
      </c>
      <c r="P142" s="402">
        <v>5</v>
      </c>
      <c r="Q142" s="402">
        <v>1</v>
      </c>
      <c r="R142" s="402">
        <v>5</v>
      </c>
      <c r="S142" s="402">
        <v>56</v>
      </c>
      <c r="T142" s="402">
        <v>3</v>
      </c>
      <c r="U142" s="402">
        <v>6</v>
      </c>
      <c r="V142" s="402">
        <v>0</v>
      </c>
      <c r="W142" s="402">
        <v>0</v>
      </c>
      <c r="X142" s="402">
        <v>20</v>
      </c>
      <c r="Y142" s="402">
        <v>334</v>
      </c>
    </row>
    <row r="143" spans="1:25" x14ac:dyDescent="0.3">
      <c r="A143" s="396">
        <v>142</v>
      </c>
      <c r="B143" s="397">
        <v>16</v>
      </c>
      <c r="C143" s="398">
        <v>9</v>
      </c>
      <c r="D143" s="399" t="s">
        <v>616</v>
      </c>
      <c r="E143" s="400" t="s">
        <v>616</v>
      </c>
      <c r="F143" s="401">
        <v>1700</v>
      </c>
      <c r="G143" s="401" t="s">
        <v>73</v>
      </c>
      <c r="H143" s="401" t="s">
        <v>19</v>
      </c>
      <c r="I143" s="401">
        <v>490</v>
      </c>
      <c r="J143" s="402">
        <v>20</v>
      </c>
      <c r="K143" s="402">
        <v>48</v>
      </c>
      <c r="L143" s="402">
        <v>64</v>
      </c>
      <c r="M143" s="402">
        <v>6</v>
      </c>
      <c r="N143" s="402">
        <v>6</v>
      </c>
      <c r="O143" s="402">
        <v>2</v>
      </c>
      <c r="P143" s="402">
        <v>1</v>
      </c>
      <c r="Q143" s="402">
        <v>7</v>
      </c>
      <c r="R143" s="402">
        <v>8</v>
      </c>
      <c r="S143" s="402">
        <v>82</v>
      </c>
      <c r="T143" s="402">
        <v>5</v>
      </c>
      <c r="U143" s="402">
        <v>3</v>
      </c>
      <c r="V143" s="402">
        <v>1</v>
      </c>
      <c r="W143" s="402">
        <v>0</v>
      </c>
      <c r="X143" s="402">
        <v>27</v>
      </c>
      <c r="Y143" s="402">
        <v>280</v>
      </c>
    </row>
    <row r="144" spans="1:25" x14ac:dyDescent="0.3">
      <c r="A144" s="396">
        <v>143</v>
      </c>
      <c r="B144" s="397">
        <v>16</v>
      </c>
      <c r="C144" s="398">
        <v>9</v>
      </c>
      <c r="D144" s="399" t="s">
        <v>616</v>
      </c>
      <c r="E144" s="400" t="s">
        <v>616</v>
      </c>
      <c r="F144" s="401">
        <v>1701</v>
      </c>
      <c r="G144" s="401" t="s">
        <v>73</v>
      </c>
      <c r="H144" s="401" t="s">
        <v>19</v>
      </c>
      <c r="I144" s="401">
        <v>518</v>
      </c>
      <c r="J144" s="402">
        <v>46</v>
      </c>
      <c r="K144" s="402">
        <v>64</v>
      </c>
      <c r="L144" s="402">
        <v>33</v>
      </c>
      <c r="M144" s="402">
        <v>5</v>
      </c>
      <c r="N144" s="402">
        <v>1</v>
      </c>
      <c r="O144" s="402">
        <v>2</v>
      </c>
      <c r="P144" s="402">
        <v>38</v>
      </c>
      <c r="Q144" s="402">
        <v>3</v>
      </c>
      <c r="R144" s="402">
        <v>1</v>
      </c>
      <c r="S144" s="402">
        <v>37</v>
      </c>
      <c r="T144" s="402">
        <v>3</v>
      </c>
      <c r="U144" s="402">
        <v>5</v>
      </c>
      <c r="V144" s="402">
        <v>2</v>
      </c>
      <c r="W144" s="402">
        <v>1</v>
      </c>
      <c r="X144" s="402">
        <v>8</v>
      </c>
      <c r="Y144" s="402">
        <v>249</v>
      </c>
    </row>
    <row r="145" spans="1:25" x14ac:dyDescent="0.3">
      <c r="A145" s="396">
        <v>144</v>
      </c>
      <c r="B145" s="397">
        <v>16</v>
      </c>
      <c r="C145" s="398">
        <v>9</v>
      </c>
      <c r="D145" s="399" t="s">
        <v>616</v>
      </c>
      <c r="E145" s="400" t="s">
        <v>1556</v>
      </c>
      <c r="F145" s="401">
        <v>1701</v>
      </c>
      <c r="G145" s="401" t="s">
        <v>73</v>
      </c>
      <c r="H145" s="401" t="s">
        <v>20</v>
      </c>
      <c r="I145" s="401">
        <v>517</v>
      </c>
      <c r="J145" s="402">
        <v>36</v>
      </c>
      <c r="K145" s="402">
        <v>64</v>
      </c>
      <c r="L145" s="402">
        <v>25</v>
      </c>
      <c r="M145" s="402">
        <v>2</v>
      </c>
      <c r="N145" s="402">
        <v>2</v>
      </c>
      <c r="O145" s="402">
        <v>5</v>
      </c>
      <c r="P145" s="402">
        <v>27</v>
      </c>
      <c r="Q145" s="402">
        <v>6</v>
      </c>
      <c r="R145" s="402">
        <v>2</v>
      </c>
      <c r="S145" s="402">
        <v>55</v>
      </c>
      <c r="T145" s="402">
        <v>1</v>
      </c>
      <c r="U145" s="402">
        <v>5</v>
      </c>
      <c r="V145" s="402">
        <v>2</v>
      </c>
      <c r="W145" s="402">
        <v>2</v>
      </c>
      <c r="X145" s="402">
        <v>18</v>
      </c>
      <c r="Y145" s="402">
        <v>252</v>
      </c>
    </row>
    <row r="146" spans="1:25" x14ac:dyDescent="0.3">
      <c r="A146" s="396">
        <v>145</v>
      </c>
      <c r="B146" s="397">
        <v>16</v>
      </c>
      <c r="C146" s="398">
        <v>9</v>
      </c>
      <c r="D146" s="399" t="s">
        <v>617</v>
      </c>
      <c r="E146" s="400" t="s">
        <v>617</v>
      </c>
      <c r="F146" s="401">
        <v>1738</v>
      </c>
      <c r="G146" s="401" t="s">
        <v>73</v>
      </c>
      <c r="H146" s="401" t="s">
        <v>19</v>
      </c>
      <c r="I146" s="401">
        <v>550</v>
      </c>
      <c r="J146" s="402">
        <v>21</v>
      </c>
      <c r="K146" s="402">
        <v>126</v>
      </c>
      <c r="L146" s="402">
        <v>83</v>
      </c>
      <c r="M146" s="402">
        <v>5</v>
      </c>
      <c r="N146" s="402">
        <v>6</v>
      </c>
      <c r="O146" s="402">
        <v>5</v>
      </c>
      <c r="P146" s="402">
        <v>37</v>
      </c>
      <c r="Q146" s="402">
        <v>5</v>
      </c>
      <c r="R146" s="402">
        <v>2</v>
      </c>
      <c r="S146" s="402">
        <v>71</v>
      </c>
      <c r="T146" s="402">
        <v>2</v>
      </c>
      <c r="U146" s="402">
        <v>7</v>
      </c>
      <c r="V146" s="402">
        <v>4</v>
      </c>
      <c r="W146" s="402">
        <v>0</v>
      </c>
      <c r="X146" s="402">
        <v>24</v>
      </c>
      <c r="Y146" s="402">
        <v>398</v>
      </c>
    </row>
    <row r="147" spans="1:25" x14ac:dyDescent="0.3">
      <c r="A147" s="396">
        <v>146</v>
      </c>
      <c r="B147" s="397">
        <v>16</v>
      </c>
      <c r="C147" s="398">
        <v>9</v>
      </c>
      <c r="D147" s="399" t="s">
        <v>617</v>
      </c>
      <c r="E147" s="400" t="s">
        <v>617</v>
      </c>
      <c r="F147" s="401">
        <v>1738</v>
      </c>
      <c r="G147" s="401" t="s">
        <v>73</v>
      </c>
      <c r="H147" s="401" t="s">
        <v>20</v>
      </c>
      <c r="I147" s="401">
        <v>550</v>
      </c>
      <c r="J147" s="402">
        <v>21</v>
      </c>
      <c r="K147" s="402">
        <v>118</v>
      </c>
      <c r="L147" s="402">
        <v>91</v>
      </c>
      <c r="M147" s="402">
        <v>2</v>
      </c>
      <c r="N147" s="402">
        <v>4</v>
      </c>
      <c r="O147" s="402">
        <v>7</v>
      </c>
      <c r="P147" s="402">
        <v>36</v>
      </c>
      <c r="Q147" s="402">
        <v>3</v>
      </c>
      <c r="R147" s="402">
        <v>3</v>
      </c>
      <c r="S147" s="402">
        <v>67</v>
      </c>
      <c r="T147" s="402">
        <v>2</v>
      </c>
      <c r="U147" s="402">
        <v>12</v>
      </c>
      <c r="V147" s="402">
        <v>4</v>
      </c>
      <c r="W147" s="402">
        <v>0</v>
      </c>
      <c r="X147" s="402">
        <v>16</v>
      </c>
      <c r="Y147" s="402">
        <v>386</v>
      </c>
    </row>
    <row r="148" spans="1:25" x14ac:dyDescent="0.3">
      <c r="A148" s="396">
        <v>147</v>
      </c>
      <c r="B148" s="397">
        <v>16</v>
      </c>
      <c r="C148" s="398">
        <v>9</v>
      </c>
      <c r="D148" s="399" t="s">
        <v>617</v>
      </c>
      <c r="E148" s="400" t="s">
        <v>617</v>
      </c>
      <c r="F148" s="401">
        <v>1739</v>
      </c>
      <c r="G148" s="401" t="s">
        <v>73</v>
      </c>
      <c r="H148" s="401" t="s">
        <v>19</v>
      </c>
      <c r="I148" s="401">
        <v>530</v>
      </c>
      <c r="J148" s="402">
        <v>15</v>
      </c>
      <c r="K148" s="402">
        <v>119</v>
      </c>
      <c r="L148" s="402">
        <v>78</v>
      </c>
      <c r="M148" s="402">
        <v>2</v>
      </c>
      <c r="N148" s="402">
        <v>9</v>
      </c>
      <c r="O148" s="402">
        <v>7</v>
      </c>
      <c r="P148" s="402">
        <v>20</v>
      </c>
      <c r="Q148" s="402">
        <v>7</v>
      </c>
      <c r="R148" s="402">
        <v>1</v>
      </c>
      <c r="S148" s="402">
        <v>55</v>
      </c>
      <c r="T148" s="402">
        <v>0</v>
      </c>
      <c r="U148" s="402">
        <v>3</v>
      </c>
      <c r="V148" s="402">
        <v>1</v>
      </c>
      <c r="W148" s="402">
        <v>2</v>
      </c>
      <c r="X148" s="402">
        <v>27</v>
      </c>
      <c r="Y148" s="402">
        <v>346</v>
      </c>
    </row>
    <row r="149" spans="1:25" x14ac:dyDescent="0.3">
      <c r="A149" s="396">
        <v>148</v>
      </c>
      <c r="B149" s="397">
        <v>16</v>
      </c>
      <c r="C149" s="398">
        <v>9</v>
      </c>
      <c r="D149" s="399" t="s">
        <v>617</v>
      </c>
      <c r="E149" s="400" t="s">
        <v>617</v>
      </c>
      <c r="F149" s="401">
        <v>1739</v>
      </c>
      <c r="G149" s="401" t="s">
        <v>73</v>
      </c>
      <c r="H149" s="401" t="s">
        <v>20</v>
      </c>
      <c r="I149" s="401">
        <v>529</v>
      </c>
      <c r="J149" s="402">
        <v>18</v>
      </c>
      <c r="K149" s="402">
        <v>110</v>
      </c>
      <c r="L149" s="402">
        <v>89</v>
      </c>
      <c r="M149" s="402">
        <v>6</v>
      </c>
      <c r="N149" s="402">
        <v>16</v>
      </c>
      <c r="O149" s="402">
        <v>4</v>
      </c>
      <c r="P149" s="402">
        <v>34</v>
      </c>
      <c r="Q149" s="402">
        <v>3</v>
      </c>
      <c r="R149" s="402">
        <v>2</v>
      </c>
      <c r="S149" s="402">
        <v>53</v>
      </c>
      <c r="T149" s="402">
        <v>0</v>
      </c>
      <c r="U149" s="402">
        <v>6</v>
      </c>
      <c r="V149" s="402">
        <v>5</v>
      </c>
      <c r="W149" s="402">
        <v>0</v>
      </c>
      <c r="X149" s="402">
        <v>10</v>
      </c>
      <c r="Y149" s="402">
        <v>356</v>
      </c>
    </row>
    <row r="150" spans="1:25" x14ac:dyDescent="0.3">
      <c r="A150" s="396">
        <v>149</v>
      </c>
      <c r="B150" s="397">
        <v>16</v>
      </c>
      <c r="C150" s="398">
        <v>9</v>
      </c>
      <c r="D150" s="399" t="s">
        <v>617</v>
      </c>
      <c r="E150" s="400" t="s">
        <v>617</v>
      </c>
      <c r="F150" s="401">
        <v>1740</v>
      </c>
      <c r="G150" s="401" t="s">
        <v>73</v>
      </c>
      <c r="H150" s="401" t="s">
        <v>19</v>
      </c>
      <c r="I150" s="401">
        <v>296</v>
      </c>
      <c r="J150" s="402">
        <v>26</v>
      </c>
      <c r="K150" s="402">
        <v>47</v>
      </c>
      <c r="L150" s="402">
        <v>30</v>
      </c>
      <c r="M150" s="402">
        <v>2</v>
      </c>
      <c r="N150" s="402">
        <v>15</v>
      </c>
      <c r="O150" s="402">
        <v>2</v>
      </c>
      <c r="P150" s="402">
        <v>23</v>
      </c>
      <c r="Q150" s="402">
        <v>4</v>
      </c>
      <c r="R150" s="402">
        <v>1</v>
      </c>
      <c r="S150" s="402">
        <v>57</v>
      </c>
      <c r="T150" s="402">
        <v>1</v>
      </c>
      <c r="U150" s="402">
        <v>2</v>
      </c>
      <c r="V150" s="402">
        <v>0</v>
      </c>
      <c r="W150" s="402">
        <v>0</v>
      </c>
      <c r="X150" s="402">
        <v>6</v>
      </c>
      <c r="Y150" s="402">
        <v>216</v>
      </c>
    </row>
    <row r="151" spans="1:25" x14ac:dyDescent="0.3">
      <c r="A151" s="396">
        <v>150</v>
      </c>
      <c r="B151" s="397">
        <v>16</v>
      </c>
      <c r="C151" s="398">
        <v>9</v>
      </c>
      <c r="D151" s="399" t="s">
        <v>618</v>
      </c>
      <c r="E151" s="400" t="s">
        <v>618</v>
      </c>
      <c r="F151" s="401">
        <v>1741</v>
      </c>
      <c r="G151" s="401" t="s">
        <v>73</v>
      </c>
      <c r="H151" s="401" t="s">
        <v>19</v>
      </c>
      <c r="I151" s="401">
        <v>540</v>
      </c>
      <c r="J151" s="402">
        <v>10</v>
      </c>
      <c r="K151" s="402">
        <v>86</v>
      </c>
      <c r="L151" s="402">
        <v>86</v>
      </c>
      <c r="M151" s="402">
        <v>6</v>
      </c>
      <c r="N151" s="402">
        <v>45</v>
      </c>
      <c r="O151" s="402">
        <v>14</v>
      </c>
      <c r="P151" s="402">
        <v>5</v>
      </c>
      <c r="Q151" s="402">
        <v>4</v>
      </c>
      <c r="R151" s="402">
        <v>12</v>
      </c>
      <c r="S151" s="402">
        <v>14</v>
      </c>
      <c r="T151" s="402">
        <v>3</v>
      </c>
      <c r="U151" s="402">
        <v>3</v>
      </c>
      <c r="V151" s="402">
        <v>1</v>
      </c>
      <c r="W151" s="402">
        <v>0</v>
      </c>
      <c r="X151" s="402">
        <v>16</v>
      </c>
      <c r="Y151" s="402">
        <v>305</v>
      </c>
    </row>
    <row r="152" spans="1:25" x14ac:dyDescent="0.3">
      <c r="A152" s="396">
        <v>151</v>
      </c>
      <c r="B152" s="397">
        <v>16</v>
      </c>
      <c r="C152" s="398">
        <v>9</v>
      </c>
      <c r="D152" s="399" t="s">
        <v>618</v>
      </c>
      <c r="E152" s="400" t="s">
        <v>618</v>
      </c>
      <c r="F152" s="401">
        <v>1741</v>
      </c>
      <c r="G152" s="401" t="s">
        <v>73</v>
      </c>
      <c r="H152" s="401" t="s">
        <v>20</v>
      </c>
      <c r="I152" s="401">
        <v>540</v>
      </c>
      <c r="J152" s="402">
        <v>4</v>
      </c>
      <c r="K152" s="402">
        <v>81</v>
      </c>
      <c r="L152" s="402">
        <v>87</v>
      </c>
      <c r="M152" s="402">
        <v>6</v>
      </c>
      <c r="N152" s="402">
        <v>60</v>
      </c>
      <c r="O152" s="402">
        <v>24</v>
      </c>
      <c r="P152" s="402">
        <v>10</v>
      </c>
      <c r="Q152" s="402">
        <v>4</v>
      </c>
      <c r="R152" s="402">
        <v>5</v>
      </c>
      <c r="S152" s="402">
        <v>13</v>
      </c>
      <c r="T152" s="402">
        <v>0</v>
      </c>
      <c r="U152" s="402">
        <v>2</v>
      </c>
      <c r="V152" s="402">
        <v>1</v>
      </c>
      <c r="W152" s="402">
        <v>0</v>
      </c>
      <c r="X152" s="402">
        <v>25</v>
      </c>
      <c r="Y152" s="402">
        <v>322</v>
      </c>
    </row>
    <row r="153" spans="1:25" x14ac:dyDescent="0.3">
      <c r="A153" s="396">
        <v>152</v>
      </c>
      <c r="B153" s="397">
        <v>16</v>
      </c>
      <c r="C153" s="398">
        <v>9</v>
      </c>
      <c r="D153" s="399" t="s">
        <v>618</v>
      </c>
      <c r="E153" s="400" t="s">
        <v>618</v>
      </c>
      <c r="F153" s="401">
        <v>1741</v>
      </c>
      <c r="G153" s="401" t="s">
        <v>73</v>
      </c>
      <c r="H153" s="401" t="s">
        <v>22</v>
      </c>
      <c r="I153" s="401">
        <v>540</v>
      </c>
      <c r="J153" s="402">
        <v>8</v>
      </c>
      <c r="K153" s="402">
        <v>64</v>
      </c>
      <c r="L153" s="402">
        <v>117</v>
      </c>
      <c r="M153" s="402">
        <v>8</v>
      </c>
      <c r="N153" s="402">
        <v>45</v>
      </c>
      <c r="O153" s="402">
        <v>20</v>
      </c>
      <c r="P153" s="402">
        <v>6</v>
      </c>
      <c r="Q153" s="402">
        <v>1</v>
      </c>
      <c r="R153" s="402">
        <v>6</v>
      </c>
      <c r="S153" s="402">
        <v>23</v>
      </c>
      <c r="T153" s="402">
        <v>1</v>
      </c>
      <c r="U153" s="402">
        <v>7</v>
      </c>
      <c r="V153" s="402">
        <v>1</v>
      </c>
      <c r="W153" s="402">
        <v>0</v>
      </c>
      <c r="X153" s="402">
        <v>23</v>
      </c>
      <c r="Y153" s="402">
        <v>330</v>
      </c>
    </row>
    <row r="154" spans="1:25" x14ac:dyDescent="0.3">
      <c r="A154" s="396">
        <v>153</v>
      </c>
      <c r="B154" s="397">
        <v>16</v>
      </c>
      <c r="C154" s="398">
        <v>4</v>
      </c>
      <c r="D154" s="399" t="s">
        <v>619</v>
      </c>
      <c r="E154" s="400" t="s">
        <v>619</v>
      </c>
      <c r="F154" s="401">
        <v>1742</v>
      </c>
      <c r="G154" s="401" t="s">
        <v>73</v>
      </c>
      <c r="H154" s="401" t="s">
        <v>19</v>
      </c>
      <c r="I154" s="401">
        <v>419</v>
      </c>
      <c r="J154" s="402">
        <v>23</v>
      </c>
      <c r="K154" s="402">
        <v>48</v>
      </c>
      <c r="L154" s="402">
        <v>61</v>
      </c>
      <c r="M154" s="402">
        <v>0</v>
      </c>
      <c r="N154" s="402">
        <v>5</v>
      </c>
      <c r="O154" s="402">
        <v>4</v>
      </c>
      <c r="P154" s="402">
        <v>0</v>
      </c>
      <c r="Q154" s="402">
        <v>1</v>
      </c>
      <c r="R154" s="402">
        <v>1</v>
      </c>
      <c r="S154" s="402">
        <v>9</v>
      </c>
      <c r="T154" s="402">
        <v>0</v>
      </c>
      <c r="U154" s="402">
        <v>6</v>
      </c>
      <c r="V154" s="402">
        <v>1</v>
      </c>
      <c r="W154" s="402">
        <v>0</v>
      </c>
      <c r="X154" s="402">
        <v>14</v>
      </c>
      <c r="Y154" s="402">
        <v>173</v>
      </c>
    </row>
    <row r="155" spans="1:25" x14ac:dyDescent="0.3">
      <c r="A155" s="396">
        <v>154</v>
      </c>
      <c r="B155" s="397">
        <v>16</v>
      </c>
      <c r="C155" s="398">
        <v>4</v>
      </c>
      <c r="D155" s="399" t="s">
        <v>619</v>
      </c>
      <c r="E155" s="400" t="s">
        <v>619</v>
      </c>
      <c r="F155" s="401">
        <v>1742</v>
      </c>
      <c r="G155" s="401" t="s">
        <v>73</v>
      </c>
      <c r="H155" s="401" t="s">
        <v>20</v>
      </c>
      <c r="I155" s="401">
        <v>418</v>
      </c>
      <c r="J155" s="402">
        <v>26</v>
      </c>
      <c r="K155" s="402">
        <v>50</v>
      </c>
      <c r="L155" s="402">
        <v>56</v>
      </c>
      <c r="M155" s="402">
        <v>3</v>
      </c>
      <c r="N155" s="402">
        <v>1</v>
      </c>
      <c r="O155" s="402">
        <v>11</v>
      </c>
      <c r="P155" s="402">
        <v>2</v>
      </c>
      <c r="Q155" s="402">
        <v>2</v>
      </c>
      <c r="R155" s="402">
        <v>0</v>
      </c>
      <c r="S155" s="402">
        <v>16</v>
      </c>
      <c r="T155" s="402">
        <v>0</v>
      </c>
      <c r="U155" s="402">
        <v>6</v>
      </c>
      <c r="V155" s="402">
        <v>0</v>
      </c>
      <c r="W155" s="402">
        <v>0</v>
      </c>
      <c r="X155" s="402">
        <v>3</v>
      </c>
      <c r="Y155" s="402">
        <v>176</v>
      </c>
    </row>
    <row r="156" spans="1:25" x14ac:dyDescent="0.3">
      <c r="A156" s="396">
        <v>155</v>
      </c>
      <c r="B156" s="397">
        <v>16</v>
      </c>
      <c r="C156" s="398">
        <v>4</v>
      </c>
      <c r="D156" s="399" t="s">
        <v>620</v>
      </c>
      <c r="E156" s="400" t="s">
        <v>620</v>
      </c>
      <c r="F156" s="401">
        <v>1776</v>
      </c>
      <c r="G156" s="401" t="s">
        <v>73</v>
      </c>
      <c r="H156" s="401" t="s">
        <v>19</v>
      </c>
      <c r="I156" s="401">
        <v>684</v>
      </c>
      <c r="J156" s="402">
        <v>16</v>
      </c>
      <c r="K156" s="402">
        <v>98</v>
      </c>
      <c r="L156" s="402">
        <v>58</v>
      </c>
      <c r="M156" s="402">
        <v>7</v>
      </c>
      <c r="N156" s="402">
        <v>21</v>
      </c>
      <c r="O156" s="402">
        <v>21</v>
      </c>
      <c r="P156" s="402">
        <v>9</v>
      </c>
      <c r="Q156" s="402">
        <v>11</v>
      </c>
      <c r="R156" s="402">
        <v>3</v>
      </c>
      <c r="S156" s="402">
        <v>31</v>
      </c>
      <c r="T156" s="402">
        <v>1</v>
      </c>
      <c r="U156" s="402">
        <v>1</v>
      </c>
      <c r="V156" s="402">
        <v>1</v>
      </c>
      <c r="W156" s="402">
        <v>0</v>
      </c>
      <c r="X156" s="402">
        <v>16</v>
      </c>
      <c r="Y156" s="402">
        <v>294</v>
      </c>
    </row>
    <row r="157" spans="1:25" x14ac:dyDescent="0.3">
      <c r="A157" s="396">
        <v>156</v>
      </c>
      <c r="B157" s="397">
        <v>16</v>
      </c>
      <c r="C157" s="398">
        <v>4</v>
      </c>
      <c r="D157" s="399" t="s">
        <v>620</v>
      </c>
      <c r="E157" s="400" t="s">
        <v>620</v>
      </c>
      <c r="F157" s="401">
        <v>1776</v>
      </c>
      <c r="G157" s="401" t="s">
        <v>73</v>
      </c>
      <c r="H157" s="401" t="s">
        <v>20</v>
      </c>
      <c r="I157" s="401">
        <v>684</v>
      </c>
      <c r="J157" s="402">
        <v>28</v>
      </c>
      <c r="K157" s="402">
        <v>96</v>
      </c>
      <c r="L157" s="402">
        <v>72</v>
      </c>
      <c r="M157" s="402">
        <v>3</v>
      </c>
      <c r="N157" s="402">
        <v>13</v>
      </c>
      <c r="O157" s="402">
        <v>16</v>
      </c>
      <c r="P157" s="402">
        <v>8</v>
      </c>
      <c r="Q157" s="402">
        <v>6</v>
      </c>
      <c r="R157" s="402">
        <v>0</v>
      </c>
      <c r="S157" s="402">
        <v>27</v>
      </c>
      <c r="T157" s="402">
        <v>1</v>
      </c>
      <c r="U157" s="402">
        <v>3</v>
      </c>
      <c r="V157" s="402">
        <v>0</v>
      </c>
      <c r="W157" s="402">
        <v>0</v>
      </c>
      <c r="X157" s="402">
        <v>26</v>
      </c>
      <c r="Y157" s="402">
        <v>299</v>
      </c>
    </row>
    <row r="158" spans="1:25" x14ac:dyDescent="0.3">
      <c r="A158" s="396">
        <v>157</v>
      </c>
      <c r="B158" s="397">
        <v>16</v>
      </c>
      <c r="C158" s="398">
        <v>4</v>
      </c>
      <c r="D158" s="399" t="s">
        <v>620</v>
      </c>
      <c r="E158" s="400" t="s">
        <v>620</v>
      </c>
      <c r="F158" s="401">
        <v>1776</v>
      </c>
      <c r="G158" s="401" t="s">
        <v>73</v>
      </c>
      <c r="H158" s="401" t="s">
        <v>22</v>
      </c>
      <c r="I158" s="401">
        <v>684</v>
      </c>
      <c r="J158" s="402">
        <v>28</v>
      </c>
      <c r="K158" s="402">
        <v>95</v>
      </c>
      <c r="L158" s="402">
        <v>52</v>
      </c>
      <c r="M158" s="402">
        <v>5</v>
      </c>
      <c r="N158" s="402">
        <v>19</v>
      </c>
      <c r="O158" s="402">
        <v>13</v>
      </c>
      <c r="P158" s="402">
        <v>17</v>
      </c>
      <c r="Q158" s="402">
        <v>6</v>
      </c>
      <c r="R158" s="402">
        <v>3</v>
      </c>
      <c r="S158" s="402">
        <v>24</v>
      </c>
      <c r="T158" s="402">
        <v>2</v>
      </c>
      <c r="U158" s="402">
        <v>0</v>
      </c>
      <c r="V158" s="402">
        <v>3</v>
      </c>
      <c r="W158" s="402">
        <v>0</v>
      </c>
      <c r="X158" s="402">
        <v>22</v>
      </c>
      <c r="Y158" s="402">
        <v>289</v>
      </c>
    </row>
    <row r="159" spans="1:25" x14ac:dyDescent="0.3">
      <c r="A159" s="396">
        <v>158</v>
      </c>
      <c r="B159" s="397">
        <v>16</v>
      </c>
      <c r="C159" s="398">
        <v>4</v>
      </c>
      <c r="D159" s="399" t="s">
        <v>620</v>
      </c>
      <c r="E159" s="400" t="s">
        <v>620</v>
      </c>
      <c r="F159" s="401">
        <v>1776</v>
      </c>
      <c r="G159" s="401" t="s">
        <v>73</v>
      </c>
      <c r="H159" s="401" t="s">
        <v>24</v>
      </c>
      <c r="I159" s="401">
        <v>684</v>
      </c>
      <c r="J159" s="402">
        <v>25</v>
      </c>
      <c r="K159" s="402">
        <v>90</v>
      </c>
      <c r="L159" s="402">
        <v>47</v>
      </c>
      <c r="M159" s="402">
        <v>4</v>
      </c>
      <c r="N159" s="402">
        <v>19</v>
      </c>
      <c r="O159" s="402">
        <v>13</v>
      </c>
      <c r="P159" s="402">
        <v>8</v>
      </c>
      <c r="Q159" s="402">
        <v>8</v>
      </c>
      <c r="R159" s="402">
        <v>1</v>
      </c>
      <c r="S159" s="402">
        <v>41</v>
      </c>
      <c r="T159" s="402">
        <v>0</v>
      </c>
      <c r="U159" s="402">
        <v>1</v>
      </c>
      <c r="V159" s="402">
        <v>1</v>
      </c>
      <c r="W159" s="402">
        <v>0</v>
      </c>
      <c r="X159" s="402">
        <v>20</v>
      </c>
      <c r="Y159" s="402">
        <v>278</v>
      </c>
    </row>
    <row r="160" spans="1:25" x14ac:dyDescent="0.3">
      <c r="A160" s="396">
        <v>159</v>
      </c>
      <c r="B160" s="397">
        <v>16</v>
      </c>
      <c r="C160" s="398">
        <v>9</v>
      </c>
      <c r="D160" s="399" t="s">
        <v>621</v>
      </c>
      <c r="E160" s="400" t="s">
        <v>621</v>
      </c>
      <c r="F160" s="401">
        <v>1827</v>
      </c>
      <c r="G160" s="401" t="s">
        <v>73</v>
      </c>
      <c r="H160" s="401" t="s">
        <v>19</v>
      </c>
      <c r="I160" s="401">
        <v>680</v>
      </c>
      <c r="J160" s="402">
        <v>43</v>
      </c>
      <c r="K160" s="402">
        <v>111</v>
      </c>
      <c r="L160" s="402">
        <v>42</v>
      </c>
      <c r="M160" s="402">
        <v>11</v>
      </c>
      <c r="N160" s="402">
        <v>7</v>
      </c>
      <c r="O160" s="402">
        <v>5</v>
      </c>
      <c r="P160" s="402">
        <v>11</v>
      </c>
      <c r="Q160" s="402">
        <v>11</v>
      </c>
      <c r="R160" s="402">
        <v>5</v>
      </c>
      <c r="S160" s="402">
        <v>57</v>
      </c>
      <c r="T160" s="402">
        <v>8</v>
      </c>
      <c r="U160" s="402">
        <v>1</v>
      </c>
      <c r="V160" s="402">
        <v>5</v>
      </c>
      <c r="W160" s="402">
        <v>0</v>
      </c>
      <c r="X160" s="402">
        <v>22</v>
      </c>
      <c r="Y160" s="402">
        <v>339</v>
      </c>
    </row>
    <row r="161" spans="1:25" x14ac:dyDescent="0.3">
      <c r="A161" s="396">
        <v>160</v>
      </c>
      <c r="B161" s="397">
        <v>16</v>
      </c>
      <c r="C161" s="398">
        <v>9</v>
      </c>
      <c r="D161" s="399" t="s">
        <v>621</v>
      </c>
      <c r="E161" s="400" t="s">
        <v>621</v>
      </c>
      <c r="F161" s="401">
        <v>1827</v>
      </c>
      <c r="G161" s="401" t="s">
        <v>73</v>
      </c>
      <c r="H161" s="401" t="s">
        <v>20</v>
      </c>
      <c r="I161" s="401">
        <v>680</v>
      </c>
      <c r="J161" s="402">
        <v>44</v>
      </c>
      <c r="K161" s="402">
        <v>83</v>
      </c>
      <c r="L161" s="402">
        <v>39</v>
      </c>
      <c r="M161" s="402">
        <v>6</v>
      </c>
      <c r="N161" s="402">
        <v>27</v>
      </c>
      <c r="O161" s="402">
        <v>1</v>
      </c>
      <c r="P161" s="402">
        <v>12</v>
      </c>
      <c r="Q161" s="402">
        <v>9</v>
      </c>
      <c r="R161" s="402">
        <v>5</v>
      </c>
      <c r="S161" s="402">
        <v>58</v>
      </c>
      <c r="T161" s="402">
        <v>5</v>
      </c>
      <c r="U161" s="402">
        <v>8</v>
      </c>
      <c r="V161" s="402">
        <v>3</v>
      </c>
      <c r="W161" s="402">
        <v>0</v>
      </c>
      <c r="X161" s="402">
        <v>15</v>
      </c>
      <c r="Y161" s="402">
        <v>315</v>
      </c>
    </row>
    <row r="162" spans="1:25" x14ac:dyDescent="0.3">
      <c r="A162" s="396">
        <v>161</v>
      </c>
      <c r="B162" s="397">
        <v>16</v>
      </c>
      <c r="C162" s="398">
        <v>9</v>
      </c>
      <c r="D162" s="399" t="s">
        <v>621</v>
      </c>
      <c r="E162" s="400" t="s">
        <v>621</v>
      </c>
      <c r="F162" s="401">
        <v>1827</v>
      </c>
      <c r="G162" s="401" t="s">
        <v>73</v>
      </c>
      <c r="H162" s="401" t="s">
        <v>22</v>
      </c>
      <c r="I162" s="401">
        <v>679</v>
      </c>
      <c r="J162" s="402">
        <v>35</v>
      </c>
      <c r="K162" s="402">
        <v>89</v>
      </c>
      <c r="L162" s="402">
        <v>45</v>
      </c>
      <c r="M162" s="402">
        <v>5</v>
      </c>
      <c r="N162" s="402">
        <v>31</v>
      </c>
      <c r="O162" s="402">
        <v>6</v>
      </c>
      <c r="P162" s="402">
        <v>5</v>
      </c>
      <c r="Q162" s="402">
        <v>13</v>
      </c>
      <c r="R162" s="402">
        <v>4</v>
      </c>
      <c r="S162" s="402">
        <v>65</v>
      </c>
      <c r="T162" s="402">
        <v>5</v>
      </c>
      <c r="U162" s="402">
        <v>4</v>
      </c>
      <c r="V162" s="402">
        <v>0</v>
      </c>
      <c r="W162" s="402">
        <v>2</v>
      </c>
      <c r="X162" s="402">
        <v>12</v>
      </c>
      <c r="Y162" s="402">
        <v>321</v>
      </c>
    </row>
    <row r="163" spans="1:25" x14ac:dyDescent="0.3">
      <c r="A163" s="396">
        <v>162</v>
      </c>
      <c r="B163" s="397">
        <v>16</v>
      </c>
      <c r="C163" s="398">
        <v>9</v>
      </c>
      <c r="D163" s="399" t="s">
        <v>622</v>
      </c>
      <c r="E163" s="400" t="s">
        <v>622</v>
      </c>
      <c r="F163" s="401">
        <v>1874</v>
      </c>
      <c r="G163" s="401" t="s">
        <v>73</v>
      </c>
      <c r="H163" s="401" t="s">
        <v>19</v>
      </c>
      <c r="I163" s="401">
        <v>541</v>
      </c>
      <c r="J163" s="402">
        <v>15</v>
      </c>
      <c r="K163" s="402">
        <v>53</v>
      </c>
      <c r="L163" s="402">
        <v>120</v>
      </c>
      <c r="M163" s="402">
        <v>6</v>
      </c>
      <c r="N163" s="402">
        <v>15</v>
      </c>
      <c r="O163" s="402">
        <v>38</v>
      </c>
      <c r="P163" s="402">
        <v>1</v>
      </c>
      <c r="Q163" s="402">
        <v>2</v>
      </c>
      <c r="R163" s="402">
        <v>1</v>
      </c>
      <c r="S163" s="402">
        <v>51</v>
      </c>
      <c r="T163" s="402">
        <v>0</v>
      </c>
      <c r="U163" s="402">
        <v>3</v>
      </c>
      <c r="V163" s="402">
        <v>0</v>
      </c>
      <c r="W163" s="402">
        <v>0</v>
      </c>
      <c r="X163" s="402">
        <v>17</v>
      </c>
      <c r="Y163" s="402">
        <v>322</v>
      </c>
    </row>
    <row r="164" spans="1:25" x14ac:dyDescent="0.3">
      <c r="A164" s="396">
        <v>163</v>
      </c>
      <c r="B164" s="397">
        <v>16</v>
      </c>
      <c r="C164" s="398">
        <v>9</v>
      </c>
      <c r="D164" s="399" t="s">
        <v>622</v>
      </c>
      <c r="E164" s="400" t="s">
        <v>622</v>
      </c>
      <c r="F164" s="401">
        <v>1874</v>
      </c>
      <c r="G164" s="401" t="s">
        <v>73</v>
      </c>
      <c r="H164" s="401" t="s">
        <v>20</v>
      </c>
      <c r="I164" s="401">
        <v>540</v>
      </c>
      <c r="J164" s="402">
        <v>20</v>
      </c>
      <c r="K164" s="402">
        <v>44</v>
      </c>
      <c r="L164" s="402">
        <v>121</v>
      </c>
      <c r="M164" s="402">
        <v>5</v>
      </c>
      <c r="N164" s="402">
        <v>14</v>
      </c>
      <c r="O164" s="402">
        <v>33</v>
      </c>
      <c r="P164" s="402">
        <v>3</v>
      </c>
      <c r="Q164" s="402">
        <v>3</v>
      </c>
      <c r="R164" s="402">
        <v>2</v>
      </c>
      <c r="S164" s="402">
        <v>43</v>
      </c>
      <c r="T164" s="402">
        <v>1</v>
      </c>
      <c r="U164" s="402">
        <v>5</v>
      </c>
      <c r="V164" s="402">
        <v>0</v>
      </c>
      <c r="W164" s="402">
        <v>0</v>
      </c>
      <c r="X164" s="402">
        <v>26</v>
      </c>
      <c r="Y164" s="402">
        <v>320</v>
      </c>
    </row>
    <row r="165" spans="1:25" x14ac:dyDescent="0.3">
      <c r="A165" s="396">
        <v>164</v>
      </c>
      <c r="B165" s="397">
        <v>16</v>
      </c>
      <c r="C165" s="398">
        <v>9</v>
      </c>
      <c r="D165" s="399" t="s">
        <v>623</v>
      </c>
      <c r="E165" s="400" t="s">
        <v>623</v>
      </c>
      <c r="F165" s="401">
        <v>1904</v>
      </c>
      <c r="G165" s="401" t="s">
        <v>73</v>
      </c>
      <c r="H165" s="401" t="s">
        <v>19</v>
      </c>
      <c r="I165" s="401">
        <v>557</v>
      </c>
      <c r="J165" s="402">
        <v>44</v>
      </c>
      <c r="K165" s="402">
        <v>29</v>
      </c>
      <c r="L165" s="402">
        <v>152</v>
      </c>
      <c r="M165" s="402">
        <v>3</v>
      </c>
      <c r="N165" s="402">
        <v>16</v>
      </c>
      <c r="O165" s="402">
        <v>2</v>
      </c>
      <c r="P165" s="402">
        <v>5</v>
      </c>
      <c r="Q165" s="402">
        <v>3</v>
      </c>
      <c r="R165" s="402">
        <v>2</v>
      </c>
      <c r="S165" s="402">
        <v>10</v>
      </c>
      <c r="T165" s="402">
        <v>0</v>
      </c>
      <c r="U165" s="402">
        <v>16</v>
      </c>
      <c r="V165" s="402">
        <v>2</v>
      </c>
      <c r="W165" s="402">
        <v>0</v>
      </c>
      <c r="X165" s="402">
        <v>23</v>
      </c>
      <c r="Y165" s="402">
        <v>307</v>
      </c>
    </row>
    <row r="166" spans="1:25" x14ac:dyDescent="0.3">
      <c r="A166" s="396">
        <v>165</v>
      </c>
      <c r="B166" s="397">
        <v>16</v>
      </c>
      <c r="C166" s="398">
        <v>9</v>
      </c>
      <c r="D166" s="399" t="s">
        <v>623</v>
      </c>
      <c r="E166" s="400" t="s">
        <v>623</v>
      </c>
      <c r="F166" s="401">
        <v>1904</v>
      </c>
      <c r="G166" s="401" t="s">
        <v>73</v>
      </c>
      <c r="H166" s="401" t="s">
        <v>20</v>
      </c>
      <c r="I166" s="401">
        <v>557</v>
      </c>
      <c r="J166" s="402">
        <v>37</v>
      </c>
      <c r="K166" s="402">
        <v>37</v>
      </c>
      <c r="L166" s="402">
        <v>159</v>
      </c>
      <c r="M166" s="402">
        <v>5</v>
      </c>
      <c r="N166" s="402">
        <v>30</v>
      </c>
      <c r="O166" s="402">
        <v>2</v>
      </c>
      <c r="P166" s="402">
        <v>3</v>
      </c>
      <c r="Q166" s="402">
        <v>1</v>
      </c>
      <c r="R166" s="402">
        <v>0</v>
      </c>
      <c r="S166" s="402">
        <v>14</v>
      </c>
      <c r="T166" s="402">
        <v>2</v>
      </c>
      <c r="U166" s="402">
        <v>11</v>
      </c>
      <c r="V166" s="402">
        <v>1</v>
      </c>
      <c r="W166" s="402">
        <v>0</v>
      </c>
      <c r="X166" s="402">
        <v>19</v>
      </c>
      <c r="Y166" s="402">
        <v>321</v>
      </c>
    </row>
    <row r="167" spans="1:25" x14ac:dyDescent="0.3">
      <c r="A167" s="396">
        <v>166</v>
      </c>
      <c r="B167" s="397">
        <v>16</v>
      </c>
      <c r="C167" s="398">
        <v>4</v>
      </c>
      <c r="D167" s="399" t="s">
        <v>624</v>
      </c>
      <c r="E167" s="400" t="s">
        <v>624</v>
      </c>
      <c r="F167" s="401">
        <v>1962</v>
      </c>
      <c r="G167" s="401" t="s">
        <v>73</v>
      </c>
      <c r="H167" s="401" t="s">
        <v>19</v>
      </c>
      <c r="I167" s="401">
        <v>448</v>
      </c>
      <c r="J167" s="402">
        <v>40</v>
      </c>
      <c r="K167" s="402">
        <v>50</v>
      </c>
      <c r="L167" s="402">
        <v>41</v>
      </c>
      <c r="M167" s="402">
        <v>3</v>
      </c>
      <c r="N167" s="402">
        <v>13</v>
      </c>
      <c r="O167" s="402">
        <v>2</v>
      </c>
      <c r="P167" s="402">
        <v>1</v>
      </c>
      <c r="Q167" s="402">
        <v>7</v>
      </c>
      <c r="R167" s="402">
        <v>1</v>
      </c>
      <c r="S167" s="402">
        <v>14</v>
      </c>
      <c r="T167" s="402">
        <v>1</v>
      </c>
      <c r="U167" s="402">
        <v>5</v>
      </c>
      <c r="V167" s="402">
        <v>3</v>
      </c>
      <c r="W167" s="402">
        <v>0</v>
      </c>
      <c r="X167" s="402">
        <v>13</v>
      </c>
      <c r="Y167" s="402">
        <v>194</v>
      </c>
    </row>
    <row r="168" spans="1:25" x14ac:dyDescent="0.3">
      <c r="A168" s="396">
        <v>167</v>
      </c>
      <c r="B168" s="397">
        <v>16</v>
      </c>
      <c r="C168" s="398">
        <v>4</v>
      </c>
      <c r="D168" s="399" t="s">
        <v>624</v>
      </c>
      <c r="E168" s="400" t="s">
        <v>624</v>
      </c>
      <c r="F168" s="401">
        <v>1962</v>
      </c>
      <c r="G168" s="401" t="s">
        <v>73</v>
      </c>
      <c r="H168" s="401" t="s">
        <v>20</v>
      </c>
      <c r="I168" s="401">
        <v>447</v>
      </c>
      <c r="J168" s="402">
        <v>44</v>
      </c>
      <c r="K168" s="402">
        <v>36</v>
      </c>
      <c r="L168" s="402">
        <v>30</v>
      </c>
      <c r="M168" s="402">
        <v>2</v>
      </c>
      <c r="N168" s="402">
        <v>17</v>
      </c>
      <c r="O168" s="402">
        <v>2</v>
      </c>
      <c r="P168" s="402">
        <v>2</v>
      </c>
      <c r="Q168" s="402">
        <v>3</v>
      </c>
      <c r="R168" s="402">
        <v>4</v>
      </c>
      <c r="S168" s="402">
        <v>21</v>
      </c>
      <c r="T168" s="402">
        <v>2</v>
      </c>
      <c r="U168" s="402">
        <v>3</v>
      </c>
      <c r="V168" s="402">
        <v>1</v>
      </c>
      <c r="W168" s="402">
        <v>0</v>
      </c>
      <c r="X168" s="402">
        <v>17</v>
      </c>
      <c r="Y168" s="402">
        <v>184</v>
      </c>
    </row>
    <row r="169" spans="1:25" x14ac:dyDescent="0.3">
      <c r="A169" s="396">
        <v>168</v>
      </c>
      <c r="B169" s="397">
        <v>16</v>
      </c>
      <c r="C169" s="398">
        <v>4</v>
      </c>
      <c r="D169" s="399" t="s">
        <v>624</v>
      </c>
      <c r="E169" s="400" t="s">
        <v>625</v>
      </c>
      <c r="F169" s="401">
        <v>1963</v>
      </c>
      <c r="G169" s="401" t="s">
        <v>73</v>
      </c>
      <c r="H169" s="401" t="s">
        <v>19</v>
      </c>
      <c r="I169" s="401">
        <v>705</v>
      </c>
      <c r="J169" s="402">
        <v>68</v>
      </c>
      <c r="K169" s="402">
        <v>65</v>
      </c>
      <c r="L169" s="402">
        <v>72</v>
      </c>
      <c r="M169" s="402">
        <v>1</v>
      </c>
      <c r="N169" s="402">
        <v>18</v>
      </c>
      <c r="O169" s="402">
        <v>6</v>
      </c>
      <c r="P169" s="402">
        <v>3</v>
      </c>
      <c r="Q169" s="402">
        <v>7</v>
      </c>
      <c r="R169" s="402">
        <v>6</v>
      </c>
      <c r="S169" s="402">
        <v>38</v>
      </c>
      <c r="T169" s="402">
        <v>1</v>
      </c>
      <c r="U169" s="402">
        <v>5</v>
      </c>
      <c r="V169" s="402">
        <v>1</v>
      </c>
      <c r="W169" s="402">
        <v>0</v>
      </c>
      <c r="X169" s="402">
        <v>17</v>
      </c>
      <c r="Y169" s="402">
        <v>308</v>
      </c>
    </row>
    <row r="170" spans="1:25" x14ac:dyDescent="0.3">
      <c r="A170" s="396">
        <v>169</v>
      </c>
      <c r="B170" s="397">
        <v>16</v>
      </c>
      <c r="C170" s="398">
        <v>4</v>
      </c>
      <c r="D170" s="399" t="s">
        <v>624</v>
      </c>
      <c r="E170" s="400" t="s">
        <v>625</v>
      </c>
      <c r="F170" s="401">
        <v>1963</v>
      </c>
      <c r="G170" s="401" t="s">
        <v>73</v>
      </c>
      <c r="H170" s="401" t="s">
        <v>20</v>
      </c>
      <c r="I170" s="401">
        <v>704</v>
      </c>
      <c r="J170" s="402">
        <v>70</v>
      </c>
      <c r="K170" s="402">
        <v>73</v>
      </c>
      <c r="L170" s="402">
        <v>45</v>
      </c>
      <c r="M170" s="402">
        <v>5</v>
      </c>
      <c r="N170" s="402">
        <v>16</v>
      </c>
      <c r="O170" s="402">
        <v>9</v>
      </c>
      <c r="P170" s="402">
        <v>5</v>
      </c>
      <c r="Q170" s="402">
        <v>5</v>
      </c>
      <c r="R170" s="402">
        <v>4</v>
      </c>
      <c r="S170" s="402">
        <v>47</v>
      </c>
      <c r="T170" s="402">
        <v>5</v>
      </c>
      <c r="U170" s="402">
        <v>7</v>
      </c>
      <c r="V170" s="402">
        <v>0</v>
      </c>
      <c r="W170" s="402">
        <v>0</v>
      </c>
      <c r="X170" s="402">
        <v>24</v>
      </c>
      <c r="Y170" s="402">
        <v>315</v>
      </c>
    </row>
    <row r="171" spans="1:25" x14ac:dyDescent="0.3">
      <c r="A171" s="396">
        <v>170</v>
      </c>
      <c r="B171" s="397">
        <v>16</v>
      </c>
      <c r="C171" s="398">
        <v>4</v>
      </c>
      <c r="D171" s="399" t="s">
        <v>624</v>
      </c>
      <c r="E171" s="400" t="s">
        <v>625</v>
      </c>
      <c r="F171" s="401">
        <v>1964</v>
      </c>
      <c r="G171" s="401" t="s">
        <v>73</v>
      </c>
      <c r="H171" s="401" t="s">
        <v>19</v>
      </c>
      <c r="I171" s="401">
        <v>501</v>
      </c>
      <c r="J171" s="402">
        <v>48</v>
      </c>
      <c r="K171" s="402">
        <v>49</v>
      </c>
      <c r="L171" s="402">
        <v>59</v>
      </c>
      <c r="M171" s="402">
        <v>2</v>
      </c>
      <c r="N171" s="402">
        <v>19</v>
      </c>
      <c r="O171" s="402">
        <v>2</v>
      </c>
      <c r="P171" s="402">
        <v>2</v>
      </c>
      <c r="Q171" s="402">
        <v>2</v>
      </c>
      <c r="R171" s="402">
        <v>3</v>
      </c>
      <c r="S171" s="402">
        <v>25</v>
      </c>
      <c r="T171" s="402">
        <v>1</v>
      </c>
      <c r="U171" s="402">
        <v>6</v>
      </c>
      <c r="V171" s="402">
        <v>1</v>
      </c>
      <c r="W171" s="402">
        <v>0</v>
      </c>
      <c r="X171" s="402">
        <v>10</v>
      </c>
      <c r="Y171" s="402">
        <v>229</v>
      </c>
    </row>
    <row r="172" spans="1:25" x14ac:dyDescent="0.3">
      <c r="A172" s="396">
        <v>171</v>
      </c>
      <c r="B172" s="397">
        <v>16</v>
      </c>
      <c r="C172" s="398">
        <v>4</v>
      </c>
      <c r="D172" s="399" t="s">
        <v>624</v>
      </c>
      <c r="E172" s="400" t="s">
        <v>625</v>
      </c>
      <c r="F172" s="401">
        <v>1964</v>
      </c>
      <c r="G172" s="401" t="s">
        <v>73</v>
      </c>
      <c r="H172" s="401" t="s">
        <v>20</v>
      </c>
      <c r="I172" s="401">
        <v>501</v>
      </c>
      <c r="J172" s="402">
        <v>55</v>
      </c>
      <c r="K172" s="402">
        <v>49</v>
      </c>
      <c r="L172" s="402">
        <v>34</v>
      </c>
      <c r="M172" s="402">
        <v>3</v>
      </c>
      <c r="N172" s="402">
        <v>23</v>
      </c>
      <c r="O172" s="402">
        <v>4</v>
      </c>
      <c r="P172" s="402">
        <v>3</v>
      </c>
      <c r="Q172" s="402">
        <v>6</v>
      </c>
      <c r="R172" s="402">
        <v>1</v>
      </c>
      <c r="S172" s="402">
        <v>23</v>
      </c>
      <c r="T172" s="402">
        <v>1</v>
      </c>
      <c r="U172" s="402">
        <v>0</v>
      </c>
      <c r="V172" s="402">
        <v>2</v>
      </c>
      <c r="W172" s="402">
        <v>0</v>
      </c>
      <c r="X172" s="402">
        <v>18</v>
      </c>
      <c r="Y172" s="402">
        <v>222</v>
      </c>
    </row>
    <row r="173" spans="1:25" x14ac:dyDescent="0.3">
      <c r="A173" s="396">
        <v>172</v>
      </c>
      <c r="B173" s="397">
        <v>16</v>
      </c>
      <c r="C173" s="398">
        <v>4</v>
      </c>
      <c r="D173" s="399" t="s">
        <v>626</v>
      </c>
      <c r="E173" s="400" t="s">
        <v>626</v>
      </c>
      <c r="F173" s="401">
        <v>2258</v>
      </c>
      <c r="G173" s="401" t="s">
        <v>73</v>
      </c>
      <c r="H173" s="401" t="s">
        <v>19</v>
      </c>
      <c r="I173" s="401">
        <v>480</v>
      </c>
      <c r="J173" s="402">
        <v>51</v>
      </c>
      <c r="K173" s="402">
        <v>86</v>
      </c>
      <c r="L173" s="402">
        <v>62</v>
      </c>
      <c r="M173" s="402">
        <v>1</v>
      </c>
      <c r="N173" s="402">
        <v>17</v>
      </c>
      <c r="O173" s="402">
        <v>4</v>
      </c>
      <c r="P173" s="402">
        <v>2</v>
      </c>
      <c r="Q173" s="402">
        <v>6</v>
      </c>
      <c r="R173" s="402">
        <v>1</v>
      </c>
      <c r="S173" s="402">
        <v>56</v>
      </c>
      <c r="T173" s="402">
        <v>5</v>
      </c>
      <c r="U173" s="402">
        <v>5</v>
      </c>
      <c r="V173" s="402">
        <v>0</v>
      </c>
      <c r="W173" s="402">
        <v>0</v>
      </c>
      <c r="X173" s="402">
        <v>1</v>
      </c>
      <c r="Y173" s="402">
        <v>297</v>
      </c>
    </row>
    <row r="174" spans="1:25" x14ac:dyDescent="0.3">
      <c r="A174" s="396">
        <v>173</v>
      </c>
      <c r="B174" s="397">
        <v>16</v>
      </c>
      <c r="C174" s="398">
        <v>4</v>
      </c>
      <c r="D174" s="399" t="s">
        <v>626</v>
      </c>
      <c r="E174" s="400" t="s">
        <v>626</v>
      </c>
      <c r="F174" s="401">
        <v>2259</v>
      </c>
      <c r="G174" s="401" t="s">
        <v>73</v>
      </c>
      <c r="H174" s="401" t="s">
        <v>19</v>
      </c>
      <c r="I174" s="401">
        <v>398</v>
      </c>
      <c r="J174" s="402">
        <v>36</v>
      </c>
      <c r="K174" s="402">
        <v>63</v>
      </c>
      <c r="L174" s="402">
        <v>89</v>
      </c>
      <c r="M174" s="402">
        <v>1</v>
      </c>
      <c r="N174" s="402">
        <v>34</v>
      </c>
      <c r="O174" s="402">
        <v>4</v>
      </c>
      <c r="P174" s="402">
        <v>1</v>
      </c>
      <c r="Q174" s="402">
        <v>8</v>
      </c>
      <c r="R174" s="402">
        <v>1</v>
      </c>
      <c r="S174" s="402">
        <v>21</v>
      </c>
      <c r="T174" s="402">
        <v>3</v>
      </c>
      <c r="U174" s="402">
        <v>9</v>
      </c>
      <c r="V174" s="402">
        <v>0</v>
      </c>
      <c r="W174" s="402">
        <v>0</v>
      </c>
      <c r="X174" s="402">
        <v>6</v>
      </c>
      <c r="Y174" s="402">
        <v>276</v>
      </c>
    </row>
    <row r="175" spans="1:25" x14ac:dyDescent="0.3">
      <c r="A175" s="396">
        <v>174</v>
      </c>
      <c r="B175" s="397">
        <v>16</v>
      </c>
      <c r="C175" s="398">
        <v>4</v>
      </c>
      <c r="D175" s="399" t="s">
        <v>626</v>
      </c>
      <c r="E175" s="400" t="s">
        <v>627</v>
      </c>
      <c r="F175" s="401">
        <v>2260</v>
      </c>
      <c r="G175" s="401" t="s">
        <v>73</v>
      </c>
      <c r="H175" s="401" t="s">
        <v>19</v>
      </c>
      <c r="I175" s="401">
        <v>447</v>
      </c>
      <c r="J175" s="402">
        <v>44</v>
      </c>
      <c r="K175" s="402">
        <v>67</v>
      </c>
      <c r="L175" s="402">
        <v>49</v>
      </c>
      <c r="M175" s="402">
        <v>5</v>
      </c>
      <c r="N175" s="402">
        <v>33</v>
      </c>
      <c r="O175" s="402">
        <v>2</v>
      </c>
      <c r="P175" s="402">
        <v>4</v>
      </c>
      <c r="Q175" s="402">
        <v>2</v>
      </c>
      <c r="R175" s="402">
        <v>36</v>
      </c>
      <c r="S175" s="402">
        <v>32</v>
      </c>
      <c r="T175" s="402">
        <v>0</v>
      </c>
      <c r="U175" s="402">
        <v>2</v>
      </c>
      <c r="V175" s="402">
        <v>0</v>
      </c>
      <c r="W175" s="402">
        <v>0</v>
      </c>
      <c r="X175" s="402">
        <v>5</v>
      </c>
      <c r="Y175" s="402">
        <v>281</v>
      </c>
    </row>
    <row r="176" spans="1:25" x14ac:dyDescent="0.3">
      <c r="A176" s="396">
        <v>175</v>
      </c>
      <c r="B176" s="397">
        <v>16</v>
      </c>
      <c r="C176" s="398">
        <v>4</v>
      </c>
      <c r="D176" s="399" t="s">
        <v>626</v>
      </c>
      <c r="E176" s="400" t="s">
        <v>627</v>
      </c>
      <c r="F176" s="401">
        <v>2260</v>
      </c>
      <c r="G176" s="401" t="s">
        <v>73</v>
      </c>
      <c r="H176" s="401" t="s">
        <v>20</v>
      </c>
      <c r="I176" s="401">
        <v>447</v>
      </c>
      <c r="J176" s="402">
        <v>35</v>
      </c>
      <c r="K176" s="402">
        <v>61</v>
      </c>
      <c r="L176" s="402">
        <v>48</v>
      </c>
      <c r="M176" s="402">
        <v>3</v>
      </c>
      <c r="N176" s="402">
        <v>33</v>
      </c>
      <c r="O176" s="402">
        <v>3</v>
      </c>
      <c r="P176" s="402">
        <v>3</v>
      </c>
      <c r="Q176" s="402">
        <v>4</v>
      </c>
      <c r="R176" s="402">
        <v>37</v>
      </c>
      <c r="S176" s="402">
        <v>18</v>
      </c>
      <c r="T176" s="402">
        <v>3</v>
      </c>
      <c r="U176" s="402">
        <v>3</v>
      </c>
      <c r="V176" s="402">
        <v>1</v>
      </c>
      <c r="W176" s="402">
        <v>0</v>
      </c>
      <c r="X176" s="402">
        <v>8</v>
      </c>
      <c r="Y176" s="402">
        <v>260</v>
      </c>
    </row>
    <row r="177" spans="1:25" x14ac:dyDescent="0.3">
      <c r="A177" s="396">
        <v>176</v>
      </c>
      <c r="B177" s="397">
        <v>16</v>
      </c>
      <c r="C177" s="398">
        <v>4</v>
      </c>
      <c r="D177" s="399" t="s">
        <v>626</v>
      </c>
      <c r="E177" s="400" t="s">
        <v>628</v>
      </c>
      <c r="F177" s="401">
        <v>2260</v>
      </c>
      <c r="G177" s="401" t="s">
        <v>73</v>
      </c>
      <c r="H177" s="401" t="s">
        <v>21</v>
      </c>
      <c r="I177" s="401">
        <v>654</v>
      </c>
      <c r="J177" s="402">
        <v>29</v>
      </c>
      <c r="K177" s="402">
        <v>28</v>
      </c>
      <c r="L177" s="402">
        <v>245</v>
      </c>
      <c r="M177" s="402">
        <v>2</v>
      </c>
      <c r="N177" s="402">
        <v>23</v>
      </c>
      <c r="O177" s="402">
        <v>48</v>
      </c>
      <c r="P177" s="402">
        <v>1</v>
      </c>
      <c r="Q177" s="402">
        <v>5</v>
      </c>
      <c r="R177" s="402">
        <v>0</v>
      </c>
      <c r="S177" s="402">
        <v>6</v>
      </c>
      <c r="T177" s="402">
        <v>0</v>
      </c>
      <c r="U177" s="402">
        <v>24</v>
      </c>
      <c r="V177" s="402">
        <v>1</v>
      </c>
      <c r="W177" s="402">
        <v>0</v>
      </c>
      <c r="X177" s="402">
        <v>20</v>
      </c>
      <c r="Y177" s="402">
        <v>432</v>
      </c>
    </row>
    <row r="178" spans="1:25" x14ac:dyDescent="0.3">
      <c r="A178" s="396">
        <v>177</v>
      </c>
      <c r="B178" s="397">
        <v>16</v>
      </c>
      <c r="C178" s="398">
        <v>9</v>
      </c>
      <c r="D178" s="399" t="s">
        <v>629</v>
      </c>
      <c r="E178" s="400" t="s">
        <v>630</v>
      </c>
      <c r="F178" s="401">
        <v>2391</v>
      </c>
      <c r="G178" s="401" t="s">
        <v>73</v>
      </c>
      <c r="H178" s="401" t="s">
        <v>19</v>
      </c>
      <c r="I178" s="401">
        <v>644</v>
      </c>
      <c r="J178" s="402">
        <v>9</v>
      </c>
      <c r="K178" s="402">
        <v>110</v>
      </c>
      <c r="L178" s="402">
        <v>108</v>
      </c>
      <c r="M178" s="402">
        <v>4</v>
      </c>
      <c r="N178" s="402">
        <v>10</v>
      </c>
      <c r="O178" s="402">
        <v>2</v>
      </c>
      <c r="P178" s="402">
        <v>6</v>
      </c>
      <c r="Q178" s="402">
        <v>27</v>
      </c>
      <c r="R178" s="402">
        <v>0</v>
      </c>
      <c r="S178" s="402">
        <v>148</v>
      </c>
      <c r="T178" s="402">
        <v>4</v>
      </c>
      <c r="U178" s="402">
        <v>1</v>
      </c>
      <c r="V178" s="402">
        <v>1</v>
      </c>
      <c r="W178" s="402">
        <v>1</v>
      </c>
      <c r="X178" s="402">
        <v>34</v>
      </c>
      <c r="Y178" s="402">
        <v>465</v>
      </c>
    </row>
    <row r="179" spans="1:25" x14ac:dyDescent="0.3">
      <c r="A179" s="396">
        <v>178</v>
      </c>
      <c r="B179" s="397">
        <v>16</v>
      </c>
      <c r="C179" s="398">
        <v>9</v>
      </c>
      <c r="D179" s="399" t="s">
        <v>629</v>
      </c>
      <c r="E179" s="400" t="s">
        <v>630</v>
      </c>
      <c r="F179" s="401">
        <v>2391</v>
      </c>
      <c r="G179" s="401" t="s">
        <v>73</v>
      </c>
      <c r="H179" s="401" t="s">
        <v>20</v>
      </c>
      <c r="I179" s="401">
        <v>644</v>
      </c>
      <c r="J179" s="402">
        <v>6</v>
      </c>
      <c r="K179" s="402">
        <v>116</v>
      </c>
      <c r="L179" s="402">
        <v>135</v>
      </c>
      <c r="M179" s="402">
        <v>4</v>
      </c>
      <c r="N179" s="402">
        <v>5</v>
      </c>
      <c r="O179" s="402">
        <v>0</v>
      </c>
      <c r="P179" s="402">
        <v>5</v>
      </c>
      <c r="Q179" s="402">
        <v>4</v>
      </c>
      <c r="R179" s="402">
        <v>35</v>
      </c>
      <c r="S179" s="402">
        <v>124</v>
      </c>
      <c r="T179" s="402">
        <v>5</v>
      </c>
      <c r="U179" s="402">
        <v>4</v>
      </c>
      <c r="V179" s="402">
        <v>2</v>
      </c>
      <c r="W179" s="402">
        <v>0</v>
      </c>
      <c r="X179" s="402">
        <v>33</v>
      </c>
      <c r="Y179" s="402">
        <v>478</v>
      </c>
    </row>
    <row r="180" spans="1:25" x14ac:dyDescent="0.3">
      <c r="A180" s="396">
        <v>179</v>
      </c>
      <c r="B180" s="397">
        <v>16</v>
      </c>
      <c r="C180" s="398">
        <v>9</v>
      </c>
      <c r="D180" s="399" t="s">
        <v>629</v>
      </c>
      <c r="E180" s="400" t="s">
        <v>630</v>
      </c>
      <c r="F180" s="401">
        <v>2392</v>
      </c>
      <c r="G180" s="401" t="s">
        <v>73</v>
      </c>
      <c r="H180" s="401" t="s">
        <v>19</v>
      </c>
      <c r="I180" s="401">
        <v>493</v>
      </c>
      <c r="J180" s="402">
        <v>5</v>
      </c>
      <c r="K180" s="402">
        <v>70</v>
      </c>
      <c r="L180" s="402">
        <v>125</v>
      </c>
      <c r="M180" s="402">
        <v>2</v>
      </c>
      <c r="N180" s="402">
        <v>3</v>
      </c>
      <c r="O180" s="402">
        <v>2</v>
      </c>
      <c r="P180" s="402">
        <v>1</v>
      </c>
      <c r="Q180" s="402">
        <v>9</v>
      </c>
      <c r="R180" s="402">
        <v>13</v>
      </c>
      <c r="S180" s="402">
        <v>57</v>
      </c>
      <c r="T180" s="402">
        <v>2</v>
      </c>
      <c r="U180" s="402">
        <v>3</v>
      </c>
      <c r="V180" s="402">
        <v>0</v>
      </c>
      <c r="W180" s="402">
        <v>0</v>
      </c>
      <c r="X180" s="402">
        <v>15</v>
      </c>
      <c r="Y180" s="402">
        <v>307</v>
      </c>
    </row>
    <row r="181" spans="1:25" x14ac:dyDescent="0.3">
      <c r="A181" s="396">
        <v>180</v>
      </c>
      <c r="B181" s="397">
        <v>16</v>
      </c>
      <c r="C181" s="398">
        <v>9</v>
      </c>
      <c r="D181" s="399" t="s">
        <v>629</v>
      </c>
      <c r="E181" s="400" t="s">
        <v>630</v>
      </c>
      <c r="F181" s="401">
        <v>2392</v>
      </c>
      <c r="G181" s="401" t="s">
        <v>73</v>
      </c>
      <c r="H181" s="401" t="s">
        <v>20</v>
      </c>
      <c r="I181" s="401">
        <v>493</v>
      </c>
      <c r="J181" s="402">
        <v>7</v>
      </c>
      <c r="K181" s="402">
        <v>50</v>
      </c>
      <c r="L181" s="402">
        <v>148</v>
      </c>
      <c r="M181" s="402">
        <v>3</v>
      </c>
      <c r="N181" s="402">
        <v>3</v>
      </c>
      <c r="O181" s="402">
        <v>3</v>
      </c>
      <c r="P181" s="402">
        <v>1</v>
      </c>
      <c r="Q181" s="402">
        <v>5</v>
      </c>
      <c r="R181" s="402">
        <v>9</v>
      </c>
      <c r="S181" s="402">
        <v>73</v>
      </c>
      <c r="T181" s="402">
        <v>0</v>
      </c>
      <c r="U181" s="402">
        <v>5</v>
      </c>
      <c r="V181" s="402">
        <v>1</v>
      </c>
      <c r="W181" s="402">
        <v>0</v>
      </c>
      <c r="X181" s="402">
        <v>15</v>
      </c>
      <c r="Y181" s="402">
        <v>323</v>
      </c>
    </row>
    <row r="182" spans="1:25" x14ac:dyDescent="0.3">
      <c r="A182" s="396">
        <v>181</v>
      </c>
      <c r="B182" s="397">
        <v>16</v>
      </c>
      <c r="C182" s="398">
        <v>9</v>
      </c>
      <c r="D182" s="399" t="s">
        <v>631</v>
      </c>
      <c r="E182" s="400" t="s">
        <v>631</v>
      </c>
      <c r="F182" s="401">
        <v>2436</v>
      </c>
      <c r="G182" s="401" t="s">
        <v>73</v>
      </c>
      <c r="H182" s="401" t="s">
        <v>19</v>
      </c>
      <c r="I182" s="401">
        <v>604</v>
      </c>
      <c r="J182" s="402">
        <v>42</v>
      </c>
      <c r="K182" s="402">
        <v>62</v>
      </c>
      <c r="L182" s="402">
        <v>65</v>
      </c>
      <c r="M182" s="402">
        <v>31</v>
      </c>
      <c r="N182" s="402">
        <v>29</v>
      </c>
      <c r="O182" s="402">
        <v>78</v>
      </c>
      <c r="P182" s="402">
        <v>10</v>
      </c>
      <c r="Q182" s="402">
        <v>17</v>
      </c>
      <c r="R182" s="402">
        <v>2</v>
      </c>
      <c r="S182" s="402">
        <v>73</v>
      </c>
      <c r="T182" s="402">
        <v>3</v>
      </c>
      <c r="U182" s="402">
        <v>3</v>
      </c>
      <c r="V182" s="402">
        <v>1</v>
      </c>
      <c r="W182" s="402">
        <v>0</v>
      </c>
      <c r="X182" s="402">
        <v>29</v>
      </c>
      <c r="Y182" s="402">
        <v>445</v>
      </c>
    </row>
    <row r="183" spans="1:25" x14ac:dyDescent="0.3">
      <c r="A183" s="396">
        <v>182</v>
      </c>
      <c r="B183" s="397">
        <v>16</v>
      </c>
      <c r="C183" s="398">
        <v>9</v>
      </c>
      <c r="D183" s="399" t="s">
        <v>631</v>
      </c>
      <c r="E183" s="400" t="s">
        <v>631</v>
      </c>
      <c r="F183" s="401">
        <v>2436</v>
      </c>
      <c r="G183" s="401" t="s">
        <v>73</v>
      </c>
      <c r="H183" s="401" t="s">
        <v>20</v>
      </c>
      <c r="I183" s="401">
        <v>604</v>
      </c>
      <c r="J183" s="402">
        <v>46</v>
      </c>
      <c r="K183" s="402">
        <v>63</v>
      </c>
      <c r="L183" s="402">
        <v>51</v>
      </c>
      <c r="M183" s="402">
        <v>48</v>
      </c>
      <c r="N183" s="402">
        <v>40</v>
      </c>
      <c r="O183" s="402">
        <v>60</v>
      </c>
      <c r="P183" s="402">
        <v>8</v>
      </c>
      <c r="Q183" s="402">
        <v>22</v>
      </c>
      <c r="R183" s="402">
        <v>7</v>
      </c>
      <c r="S183" s="402">
        <v>48</v>
      </c>
      <c r="T183" s="402">
        <v>4</v>
      </c>
      <c r="U183" s="402">
        <v>1</v>
      </c>
      <c r="V183" s="402">
        <v>3</v>
      </c>
      <c r="W183" s="402">
        <v>0</v>
      </c>
      <c r="X183" s="402">
        <v>32</v>
      </c>
      <c r="Y183" s="402">
        <v>433</v>
      </c>
    </row>
    <row r="184" spans="1:25" x14ac:dyDescent="0.3">
      <c r="A184" s="396">
        <v>183</v>
      </c>
      <c r="B184" s="397">
        <v>16</v>
      </c>
      <c r="C184" s="398">
        <v>9</v>
      </c>
      <c r="D184" s="399" t="s">
        <v>631</v>
      </c>
      <c r="E184" s="400" t="s">
        <v>631</v>
      </c>
      <c r="F184" s="401">
        <v>2437</v>
      </c>
      <c r="G184" s="401" t="s">
        <v>73</v>
      </c>
      <c r="H184" s="401" t="s">
        <v>19</v>
      </c>
      <c r="I184" s="401">
        <v>644</v>
      </c>
      <c r="J184" s="402">
        <v>54</v>
      </c>
      <c r="K184" s="402">
        <v>90</v>
      </c>
      <c r="L184" s="402">
        <v>55</v>
      </c>
      <c r="M184" s="402">
        <v>20</v>
      </c>
      <c r="N184" s="402">
        <v>23</v>
      </c>
      <c r="O184" s="402">
        <v>62</v>
      </c>
      <c r="P184" s="402">
        <v>7</v>
      </c>
      <c r="Q184" s="402">
        <v>11</v>
      </c>
      <c r="R184" s="402">
        <v>7</v>
      </c>
      <c r="S184" s="402">
        <v>77</v>
      </c>
      <c r="T184" s="402">
        <v>3</v>
      </c>
      <c r="U184" s="402">
        <v>6</v>
      </c>
      <c r="V184" s="402">
        <v>2</v>
      </c>
      <c r="W184" s="402">
        <v>0</v>
      </c>
      <c r="X184" s="402">
        <v>24</v>
      </c>
      <c r="Y184" s="402">
        <v>441</v>
      </c>
    </row>
    <row r="185" spans="1:25" x14ac:dyDescent="0.3">
      <c r="A185" s="396">
        <v>184</v>
      </c>
      <c r="B185" s="397">
        <v>16</v>
      </c>
      <c r="C185" s="398">
        <v>9</v>
      </c>
      <c r="D185" s="399" t="s">
        <v>631</v>
      </c>
      <c r="E185" s="400" t="s">
        <v>631</v>
      </c>
      <c r="F185" s="401">
        <v>2437</v>
      </c>
      <c r="G185" s="401" t="s">
        <v>73</v>
      </c>
      <c r="H185" s="401" t="s">
        <v>20</v>
      </c>
      <c r="I185" s="401">
        <v>643</v>
      </c>
      <c r="J185" s="402">
        <v>41</v>
      </c>
      <c r="K185" s="402">
        <v>87</v>
      </c>
      <c r="L185" s="402">
        <v>61</v>
      </c>
      <c r="M185" s="402">
        <v>28</v>
      </c>
      <c r="N185" s="402">
        <v>22</v>
      </c>
      <c r="O185" s="402">
        <v>66</v>
      </c>
      <c r="P185" s="402">
        <v>1</v>
      </c>
      <c r="Q185" s="402">
        <v>24</v>
      </c>
      <c r="R185" s="402">
        <v>3</v>
      </c>
      <c r="S185" s="402">
        <v>76</v>
      </c>
      <c r="T185" s="402">
        <v>4</v>
      </c>
      <c r="U185" s="402">
        <v>4</v>
      </c>
      <c r="V185" s="402">
        <v>2</v>
      </c>
      <c r="W185" s="402">
        <v>0</v>
      </c>
      <c r="X185" s="402">
        <v>34</v>
      </c>
      <c r="Y185" s="402">
        <v>453</v>
      </c>
    </row>
    <row r="186" spans="1:25" x14ac:dyDescent="0.3">
      <c r="A186" s="396">
        <v>185</v>
      </c>
      <c r="B186" s="397">
        <v>16</v>
      </c>
      <c r="C186" s="398">
        <v>9</v>
      </c>
      <c r="D186" s="399" t="s">
        <v>631</v>
      </c>
      <c r="E186" s="400" t="s">
        <v>631</v>
      </c>
      <c r="F186" s="401">
        <v>2437</v>
      </c>
      <c r="G186" s="401" t="s">
        <v>73</v>
      </c>
      <c r="H186" s="401" t="s">
        <v>22</v>
      </c>
      <c r="I186" s="401">
        <v>643</v>
      </c>
      <c r="J186" s="402">
        <v>56</v>
      </c>
      <c r="K186" s="402">
        <v>68</v>
      </c>
      <c r="L186" s="402">
        <v>34</v>
      </c>
      <c r="M186" s="402">
        <v>22</v>
      </c>
      <c r="N186" s="402">
        <v>55</v>
      </c>
      <c r="O186" s="402">
        <v>58</v>
      </c>
      <c r="P186" s="402">
        <v>1</v>
      </c>
      <c r="Q186" s="402">
        <v>11</v>
      </c>
      <c r="R186" s="402">
        <v>15</v>
      </c>
      <c r="S186" s="402">
        <v>65</v>
      </c>
      <c r="T186" s="402">
        <v>5</v>
      </c>
      <c r="U186" s="402">
        <v>8</v>
      </c>
      <c r="V186" s="402">
        <v>0</v>
      </c>
      <c r="W186" s="402">
        <v>2</v>
      </c>
      <c r="X186" s="402">
        <v>18</v>
      </c>
      <c r="Y186" s="402">
        <v>418</v>
      </c>
    </row>
    <row r="187" spans="1:25" x14ac:dyDescent="0.3">
      <c r="A187" s="396">
        <v>186</v>
      </c>
      <c r="B187" s="397">
        <v>16</v>
      </c>
      <c r="C187" s="398">
        <v>9</v>
      </c>
      <c r="D187" s="399" t="s">
        <v>631</v>
      </c>
      <c r="E187" s="400" t="s">
        <v>631</v>
      </c>
      <c r="F187" s="401">
        <v>2438</v>
      </c>
      <c r="G187" s="401" t="s">
        <v>73</v>
      </c>
      <c r="H187" s="401" t="s">
        <v>19</v>
      </c>
      <c r="I187" s="401">
        <v>530</v>
      </c>
      <c r="J187" s="402">
        <v>40</v>
      </c>
      <c r="K187" s="402">
        <v>61</v>
      </c>
      <c r="L187" s="402">
        <v>39</v>
      </c>
      <c r="M187" s="402">
        <v>24</v>
      </c>
      <c r="N187" s="402">
        <v>20</v>
      </c>
      <c r="O187" s="402">
        <v>72</v>
      </c>
      <c r="P187" s="402">
        <v>2</v>
      </c>
      <c r="Q187" s="402">
        <v>20</v>
      </c>
      <c r="R187" s="402">
        <v>2</v>
      </c>
      <c r="S187" s="402">
        <v>60</v>
      </c>
      <c r="T187" s="402">
        <v>8</v>
      </c>
      <c r="U187" s="402">
        <v>3</v>
      </c>
      <c r="V187" s="402">
        <v>0</v>
      </c>
      <c r="W187" s="402">
        <v>1</v>
      </c>
      <c r="X187" s="402">
        <v>29</v>
      </c>
      <c r="Y187" s="402">
        <v>381</v>
      </c>
    </row>
    <row r="188" spans="1:25" x14ac:dyDescent="0.3">
      <c r="A188" s="396">
        <v>187</v>
      </c>
      <c r="B188" s="397">
        <v>16</v>
      </c>
      <c r="C188" s="398">
        <v>9</v>
      </c>
      <c r="D188" s="399" t="s">
        <v>631</v>
      </c>
      <c r="E188" s="400" t="s">
        <v>631</v>
      </c>
      <c r="F188" s="401">
        <v>2438</v>
      </c>
      <c r="G188" s="401" t="s">
        <v>73</v>
      </c>
      <c r="H188" s="401" t="s">
        <v>20</v>
      </c>
      <c r="I188" s="401">
        <v>530</v>
      </c>
      <c r="J188" s="402">
        <v>38</v>
      </c>
      <c r="K188" s="402">
        <v>52</v>
      </c>
      <c r="L188" s="402">
        <v>34</v>
      </c>
      <c r="M188" s="402">
        <v>18</v>
      </c>
      <c r="N188" s="402">
        <v>25</v>
      </c>
      <c r="O188" s="402">
        <v>54</v>
      </c>
      <c r="P188" s="402">
        <v>3</v>
      </c>
      <c r="Q188" s="402">
        <v>24</v>
      </c>
      <c r="R188" s="402">
        <v>3</v>
      </c>
      <c r="S188" s="402">
        <v>49</v>
      </c>
      <c r="T188" s="402">
        <v>4</v>
      </c>
      <c r="U188" s="402">
        <v>4</v>
      </c>
      <c r="V188" s="402">
        <v>0</v>
      </c>
      <c r="W188" s="402">
        <v>0</v>
      </c>
      <c r="X188" s="402">
        <v>17</v>
      </c>
      <c r="Y188" s="402">
        <v>325</v>
      </c>
    </row>
    <row r="189" spans="1:25" x14ac:dyDescent="0.3">
      <c r="A189" s="396">
        <v>188</v>
      </c>
      <c r="B189" s="397">
        <v>16</v>
      </c>
      <c r="C189" s="398">
        <v>9</v>
      </c>
      <c r="D189" s="399" t="s">
        <v>631</v>
      </c>
      <c r="E189" s="400" t="s">
        <v>631</v>
      </c>
      <c r="F189" s="401">
        <v>2439</v>
      </c>
      <c r="G189" s="401" t="s">
        <v>73</v>
      </c>
      <c r="H189" s="401" t="s">
        <v>19</v>
      </c>
      <c r="I189" s="401">
        <v>622</v>
      </c>
      <c r="J189" s="402">
        <v>32</v>
      </c>
      <c r="K189" s="402">
        <v>79</v>
      </c>
      <c r="L189" s="402">
        <v>32</v>
      </c>
      <c r="M189" s="402">
        <v>15</v>
      </c>
      <c r="N189" s="402">
        <v>30</v>
      </c>
      <c r="O189" s="402">
        <v>125</v>
      </c>
      <c r="P189" s="402">
        <v>12</v>
      </c>
      <c r="Q189" s="402">
        <v>12</v>
      </c>
      <c r="R189" s="402">
        <v>6</v>
      </c>
      <c r="S189" s="402">
        <v>77</v>
      </c>
      <c r="T189" s="402">
        <v>8</v>
      </c>
      <c r="U189" s="402">
        <v>4</v>
      </c>
      <c r="V189" s="402">
        <v>0</v>
      </c>
      <c r="W189" s="402">
        <v>1</v>
      </c>
      <c r="X189" s="402">
        <v>29</v>
      </c>
      <c r="Y189" s="402">
        <v>462</v>
      </c>
    </row>
    <row r="190" spans="1:25" x14ac:dyDescent="0.3">
      <c r="A190" s="396">
        <v>189</v>
      </c>
      <c r="B190" s="397">
        <v>16</v>
      </c>
      <c r="C190" s="398">
        <v>9</v>
      </c>
      <c r="D190" s="399" t="s">
        <v>631</v>
      </c>
      <c r="E190" s="400" t="s">
        <v>631</v>
      </c>
      <c r="F190" s="401">
        <v>2439</v>
      </c>
      <c r="G190" s="401" t="s">
        <v>73</v>
      </c>
      <c r="H190" s="401" t="s">
        <v>20</v>
      </c>
      <c r="I190" s="401">
        <v>622</v>
      </c>
      <c r="J190" s="402">
        <v>46</v>
      </c>
      <c r="K190" s="402">
        <v>80</v>
      </c>
      <c r="L190" s="402">
        <v>32</v>
      </c>
      <c r="M190" s="402">
        <v>20</v>
      </c>
      <c r="N190" s="402">
        <v>20</v>
      </c>
      <c r="O190" s="402">
        <v>112</v>
      </c>
      <c r="P190" s="402">
        <v>6</v>
      </c>
      <c r="Q190" s="402">
        <v>13</v>
      </c>
      <c r="R190" s="402">
        <v>3</v>
      </c>
      <c r="S190" s="402">
        <v>57</v>
      </c>
      <c r="T190" s="402">
        <v>2</v>
      </c>
      <c r="U190" s="402">
        <v>7</v>
      </c>
      <c r="V190" s="402">
        <v>1</v>
      </c>
      <c r="W190" s="402">
        <v>1</v>
      </c>
      <c r="X190" s="402">
        <v>26</v>
      </c>
      <c r="Y190" s="402">
        <v>426</v>
      </c>
    </row>
    <row r="191" spans="1:25" x14ac:dyDescent="0.3">
      <c r="A191" s="396">
        <v>190</v>
      </c>
      <c r="B191" s="397">
        <v>16</v>
      </c>
      <c r="C191" s="398">
        <v>9</v>
      </c>
      <c r="D191" s="399" t="s">
        <v>631</v>
      </c>
      <c r="E191" s="400" t="s">
        <v>631</v>
      </c>
      <c r="F191" s="401">
        <v>2439</v>
      </c>
      <c r="G191" s="401" t="s">
        <v>73</v>
      </c>
      <c r="H191" s="401" t="s">
        <v>27</v>
      </c>
      <c r="I191" s="401"/>
      <c r="J191" s="402">
        <v>39</v>
      </c>
      <c r="K191" s="402">
        <v>58</v>
      </c>
      <c r="L191" s="402">
        <v>30</v>
      </c>
      <c r="M191" s="402">
        <v>8</v>
      </c>
      <c r="N191" s="402">
        <v>33</v>
      </c>
      <c r="O191" s="402">
        <v>25</v>
      </c>
      <c r="P191" s="402">
        <v>7</v>
      </c>
      <c r="Q191" s="402">
        <v>11</v>
      </c>
      <c r="R191" s="402">
        <v>2</v>
      </c>
      <c r="S191" s="402">
        <v>121</v>
      </c>
      <c r="T191" s="402">
        <v>3</v>
      </c>
      <c r="U191" s="402">
        <v>0</v>
      </c>
      <c r="V191" s="402">
        <v>0</v>
      </c>
      <c r="W191" s="402">
        <v>3</v>
      </c>
      <c r="X191" s="402">
        <v>17</v>
      </c>
      <c r="Y191" s="402">
        <v>357</v>
      </c>
    </row>
    <row r="192" spans="1:25" x14ac:dyDescent="0.3">
      <c r="A192" s="396">
        <v>191</v>
      </c>
      <c r="B192" s="397">
        <v>16</v>
      </c>
      <c r="C192" s="398">
        <v>9</v>
      </c>
      <c r="D192" s="399" t="s">
        <v>631</v>
      </c>
      <c r="E192" s="400" t="s">
        <v>631</v>
      </c>
      <c r="F192" s="401">
        <v>2440</v>
      </c>
      <c r="G192" s="401" t="s">
        <v>73</v>
      </c>
      <c r="H192" s="401" t="s">
        <v>19</v>
      </c>
      <c r="I192" s="401">
        <v>739</v>
      </c>
      <c r="J192" s="402">
        <v>40</v>
      </c>
      <c r="K192" s="402">
        <v>152</v>
      </c>
      <c r="L192" s="402">
        <v>46</v>
      </c>
      <c r="M192" s="402">
        <v>33</v>
      </c>
      <c r="N192" s="402">
        <v>30</v>
      </c>
      <c r="O192" s="402">
        <v>84</v>
      </c>
      <c r="P192" s="402">
        <v>7</v>
      </c>
      <c r="Q192" s="402">
        <v>19</v>
      </c>
      <c r="R192" s="402">
        <v>10</v>
      </c>
      <c r="S192" s="402">
        <v>71</v>
      </c>
      <c r="T192" s="402">
        <v>3</v>
      </c>
      <c r="U192" s="402">
        <v>2</v>
      </c>
      <c r="V192" s="402">
        <v>1</v>
      </c>
      <c r="W192" s="402">
        <v>0</v>
      </c>
      <c r="X192" s="402">
        <v>17</v>
      </c>
      <c r="Y192" s="402">
        <v>515</v>
      </c>
    </row>
    <row r="193" spans="1:25" x14ac:dyDescent="0.3">
      <c r="A193" s="396">
        <v>192</v>
      </c>
      <c r="B193" s="397">
        <v>16</v>
      </c>
      <c r="C193" s="398">
        <v>9</v>
      </c>
      <c r="D193" s="399" t="s">
        <v>631</v>
      </c>
      <c r="E193" s="400" t="s">
        <v>631</v>
      </c>
      <c r="F193" s="401">
        <v>2440</v>
      </c>
      <c r="G193" s="401" t="s">
        <v>73</v>
      </c>
      <c r="H193" s="401" t="s">
        <v>20</v>
      </c>
      <c r="I193" s="401">
        <v>739</v>
      </c>
      <c r="J193" s="402">
        <v>51</v>
      </c>
      <c r="K193" s="402">
        <v>135</v>
      </c>
      <c r="L193" s="402">
        <v>44</v>
      </c>
      <c r="M193" s="402">
        <v>37</v>
      </c>
      <c r="N193" s="402">
        <v>33</v>
      </c>
      <c r="O193" s="402">
        <v>66</v>
      </c>
      <c r="P193" s="402">
        <v>5</v>
      </c>
      <c r="Q193" s="402">
        <v>19</v>
      </c>
      <c r="R193" s="402">
        <v>7</v>
      </c>
      <c r="S193" s="402">
        <v>79</v>
      </c>
      <c r="T193" s="402">
        <v>5</v>
      </c>
      <c r="U193" s="402">
        <v>6</v>
      </c>
      <c r="V193" s="402">
        <v>1</v>
      </c>
      <c r="W193" s="402">
        <v>0</v>
      </c>
      <c r="X193" s="402">
        <v>26</v>
      </c>
      <c r="Y193" s="402">
        <v>514</v>
      </c>
    </row>
    <row r="194" spans="1:25" x14ac:dyDescent="0.3">
      <c r="A194" s="396">
        <v>193</v>
      </c>
      <c r="B194" s="397">
        <v>16</v>
      </c>
      <c r="C194" s="398">
        <v>9</v>
      </c>
      <c r="D194" s="399" t="s">
        <v>631</v>
      </c>
      <c r="E194" s="400" t="s">
        <v>631</v>
      </c>
      <c r="F194" s="401">
        <v>2441</v>
      </c>
      <c r="G194" s="401" t="s">
        <v>73</v>
      </c>
      <c r="H194" s="401" t="s">
        <v>19</v>
      </c>
      <c r="I194" s="401">
        <v>649</v>
      </c>
      <c r="J194" s="402">
        <v>83</v>
      </c>
      <c r="K194" s="402">
        <v>99</v>
      </c>
      <c r="L194" s="402">
        <v>31</v>
      </c>
      <c r="M194" s="402">
        <v>31</v>
      </c>
      <c r="N194" s="402">
        <v>43</v>
      </c>
      <c r="O194" s="402">
        <v>73</v>
      </c>
      <c r="P194" s="402">
        <v>17</v>
      </c>
      <c r="Q194" s="402">
        <v>20</v>
      </c>
      <c r="R194" s="402">
        <v>4</v>
      </c>
      <c r="S194" s="402">
        <v>64</v>
      </c>
      <c r="T194" s="402">
        <v>1</v>
      </c>
      <c r="U194" s="402">
        <v>2</v>
      </c>
      <c r="V194" s="402">
        <v>2</v>
      </c>
      <c r="W194" s="402">
        <v>0</v>
      </c>
      <c r="X194" s="402">
        <v>22</v>
      </c>
      <c r="Y194" s="402">
        <v>492</v>
      </c>
    </row>
    <row r="195" spans="1:25" x14ac:dyDescent="0.3">
      <c r="A195" s="396">
        <v>194</v>
      </c>
      <c r="B195" s="397">
        <v>16</v>
      </c>
      <c r="C195" s="398">
        <v>9</v>
      </c>
      <c r="D195" s="399" t="s">
        <v>631</v>
      </c>
      <c r="E195" s="400" t="s">
        <v>631</v>
      </c>
      <c r="F195" s="401">
        <v>2441</v>
      </c>
      <c r="G195" s="401" t="s">
        <v>73</v>
      </c>
      <c r="H195" s="401" t="s">
        <v>20</v>
      </c>
      <c r="I195" s="401">
        <v>648</v>
      </c>
      <c r="J195" s="402">
        <v>89</v>
      </c>
      <c r="K195" s="402">
        <v>75</v>
      </c>
      <c r="L195" s="402">
        <v>35</v>
      </c>
      <c r="M195" s="402">
        <v>34</v>
      </c>
      <c r="N195" s="402">
        <v>50</v>
      </c>
      <c r="O195" s="402">
        <v>64</v>
      </c>
      <c r="P195" s="402">
        <v>4</v>
      </c>
      <c r="Q195" s="402">
        <v>21</v>
      </c>
      <c r="R195" s="402">
        <v>5</v>
      </c>
      <c r="S195" s="402">
        <v>72</v>
      </c>
      <c r="T195" s="402">
        <v>7</v>
      </c>
      <c r="U195" s="402">
        <v>3</v>
      </c>
      <c r="V195" s="402">
        <v>0</v>
      </c>
      <c r="W195" s="402">
        <v>0</v>
      </c>
      <c r="X195" s="402">
        <v>15</v>
      </c>
      <c r="Y195" s="402">
        <v>474</v>
      </c>
    </row>
    <row r="196" spans="1:25" x14ac:dyDescent="0.3">
      <c r="A196" s="396">
        <v>195</v>
      </c>
      <c r="B196" s="397">
        <v>16</v>
      </c>
      <c r="C196" s="398">
        <v>9</v>
      </c>
      <c r="D196" s="399" t="s">
        <v>631</v>
      </c>
      <c r="E196" s="400" t="s">
        <v>631</v>
      </c>
      <c r="F196" s="401">
        <v>2441</v>
      </c>
      <c r="G196" s="401" t="s">
        <v>73</v>
      </c>
      <c r="H196" s="401" t="s">
        <v>22</v>
      </c>
      <c r="I196" s="401">
        <v>648</v>
      </c>
      <c r="J196" s="402">
        <v>68</v>
      </c>
      <c r="K196" s="402">
        <v>73</v>
      </c>
      <c r="L196" s="402">
        <v>38</v>
      </c>
      <c r="M196" s="402">
        <v>20</v>
      </c>
      <c r="N196" s="402">
        <v>55</v>
      </c>
      <c r="O196" s="402">
        <v>49</v>
      </c>
      <c r="P196" s="402">
        <v>5</v>
      </c>
      <c r="Q196" s="402">
        <v>18</v>
      </c>
      <c r="R196" s="402">
        <v>0</v>
      </c>
      <c r="S196" s="402">
        <v>72</v>
      </c>
      <c r="T196" s="402">
        <v>11</v>
      </c>
      <c r="U196" s="402">
        <v>14</v>
      </c>
      <c r="V196" s="402">
        <v>0</v>
      </c>
      <c r="W196" s="402">
        <v>0</v>
      </c>
      <c r="X196" s="402">
        <v>24</v>
      </c>
      <c r="Y196" s="402">
        <v>447</v>
      </c>
    </row>
    <row r="197" spans="1:25" x14ac:dyDescent="0.3">
      <c r="A197" s="396">
        <v>196</v>
      </c>
      <c r="B197" s="397">
        <v>16</v>
      </c>
      <c r="C197" s="398">
        <v>9</v>
      </c>
      <c r="D197" s="399" t="s">
        <v>631</v>
      </c>
      <c r="E197" s="400" t="s">
        <v>631</v>
      </c>
      <c r="F197" s="401">
        <v>2442</v>
      </c>
      <c r="G197" s="401" t="s">
        <v>73</v>
      </c>
      <c r="H197" s="401" t="s">
        <v>19</v>
      </c>
      <c r="I197" s="401">
        <v>596</v>
      </c>
      <c r="J197" s="402">
        <v>36</v>
      </c>
      <c r="K197" s="402">
        <v>73</v>
      </c>
      <c r="L197" s="402">
        <v>59</v>
      </c>
      <c r="M197" s="402">
        <v>23</v>
      </c>
      <c r="N197" s="402">
        <v>34</v>
      </c>
      <c r="O197" s="402">
        <v>85</v>
      </c>
      <c r="P197" s="402">
        <v>6</v>
      </c>
      <c r="Q197" s="402">
        <v>11</v>
      </c>
      <c r="R197" s="402">
        <v>2</v>
      </c>
      <c r="S197" s="402">
        <v>44</v>
      </c>
      <c r="T197" s="402">
        <v>4</v>
      </c>
      <c r="U197" s="402">
        <v>4</v>
      </c>
      <c r="V197" s="402">
        <v>3</v>
      </c>
      <c r="W197" s="402">
        <v>0</v>
      </c>
      <c r="X197" s="402">
        <v>18</v>
      </c>
      <c r="Y197" s="402">
        <v>402</v>
      </c>
    </row>
    <row r="198" spans="1:25" x14ac:dyDescent="0.3">
      <c r="A198" s="396">
        <v>197</v>
      </c>
      <c r="B198" s="397">
        <v>16</v>
      </c>
      <c r="C198" s="398">
        <v>9</v>
      </c>
      <c r="D198" s="399" t="s">
        <v>631</v>
      </c>
      <c r="E198" s="400" t="s">
        <v>631</v>
      </c>
      <c r="F198" s="401">
        <v>2442</v>
      </c>
      <c r="G198" s="401" t="s">
        <v>73</v>
      </c>
      <c r="H198" s="401" t="s">
        <v>20</v>
      </c>
      <c r="I198" s="401">
        <v>596</v>
      </c>
      <c r="J198" s="402">
        <v>27</v>
      </c>
      <c r="K198" s="402">
        <v>74</v>
      </c>
      <c r="L198" s="402">
        <v>41</v>
      </c>
      <c r="M198" s="402">
        <v>19</v>
      </c>
      <c r="N198" s="402">
        <v>25</v>
      </c>
      <c r="O198" s="402">
        <v>52</v>
      </c>
      <c r="P198" s="402">
        <v>6</v>
      </c>
      <c r="Q198" s="402">
        <v>16</v>
      </c>
      <c r="R198" s="402">
        <v>4</v>
      </c>
      <c r="S198" s="402">
        <v>37</v>
      </c>
      <c r="T198" s="402">
        <v>5</v>
      </c>
      <c r="U198" s="402">
        <v>7</v>
      </c>
      <c r="V198" s="402">
        <v>1</v>
      </c>
      <c r="W198" s="402">
        <v>0</v>
      </c>
      <c r="X198" s="402">
        <v>22</v>
      </c>
      <c r="Y198" s="402">
        <v>336</v>
      </c>
    </row>
    <row r="199" spans="1:25" x14ac:dyDescent="0.3">
      <c r="A199" s="396">
        <v>198</v>
      </c>
      <c r="B199" s="397">
        <v>16</v>
      </c>
      <c r="C199" s="398">
        <v>9</v>
      </c>
      <c r="D199" s="399" t="s">
        <v>631</v>
      </c>
      <c r="E199" s="400" t="s">
        <v>631</v>
      </c>
      <c r="F199" s="401">
        <v>2442</v>
      </c>
      <c r="G199" s="401" t="s">
        <v>73</v>
      </c>
      <c r="H199" s="401" t="s">
        <v>22</v>
      </c>
      <c r="I199" s="401">
        <v>595</v>
      </c>
      <c r="J199" s="402">
        <v>42</v>
      </c>
      <c r="K199" s="402">
        <v>94</v>
      </c>
      <c r="L199" s="402">
        <v>41</v>
      </c>
      <c r="M199" s="402">
        <v>15</v>
      </c>
      <c r="N199" s="402">
        <v>24</v>
      </c>
      <c r="O199" s="402">
        <v>67</v>
      </c>
      <c r="P199" s="402">
        <v>5</v>
      </c>
      <c r="Q199" s="402">
        <v>13</v>
      </c>
      <c r="R199" s="402">
        <v>7</v>
      </c>
      <c r="S199" s="402">
        <v>48</v>
      </c>
      <c r="T199" s="402">
        <v>4</v>
      </c>
      <c r="U199" s="402">
        <v>10</v>
      </c>
      <c r="V199" s="402">
        <v>1</v>
      </c>
      <c r="W199" s="402">
        <v>1</v>
      </c>
      <c r="X199" s="402">
        <v>21</v>
      </c>
      <c r="Y199" s="402">
        <v>393</v>
      </c>
    </row>
    <row r="200" spans="1:25" x14ac:dyDescent="0.3">
      <c r="A200" s="396">
        <v>199</v>
      </c>
      <c r="B200" s="397">
        <v>16</v>
      </c>
      <c r="C200" s="398">
        <v>9</v>
      </c>
      <c r="D200" s="399" t="s">
        <v>631</v>
      </c>
      <c r="E200" s="400" t="s">
        <v>631</v>
      </c>
      <c r="F200" s="401">
        <v>2442</v>
      </c>
      <c r="G200" s="401" t="s">
        <v>73</v>
      </c>
      <c r="H200" s="401" t="s">
        <v>24</v>
      </c>
      <c r="I200" s="401">
        <v>595</v>
      </c>
      <c r="J200" s="402">
        <v>57</v>
      </c>
      <c r="K200" s="402">
        <v>72</v>
      </c>
      <c r="L200" s="402">
        <v>43</v>
      </c>
      <c r="M200" s="402">
        <v>19</v>
      </c>
      <c r="N200" s="402">
        <v>26</v>
      </c>
      <c r="O200" s="402">
        <v>58</v>
      </c>
      <c r="P200" s="402">
        <v>2</v>
      </c>
      <c r="Q200" s="402">
        <v>11</v>
      </c>
      <c r="R200" s="402">
        <v>3</v>
      </c>
      <c r="S200" s="402">
        <v>51</v>
      </c>
      <c r="T200" s="402">
        <v>7</v>
      </c>
      <c r="U200" s="402">
        <v>9</v>
      </c>
      <c r="V200" s="402">
        <v>3</v>
      </c>
      <c r="W200" s="402">
        <v>0</v>
      </c>
      <c r="X200" s="402">
        <v>26</v>
      </c>
      <c r="Y200" s="402">
        <v>387</v>
      </c>
    </row>
    <row r="201" spans="1:25" x14ac:dyDescent="0.3">
      <c r="A201" s="396">
        <v>200</v>
      </c>
      <c r="B201" s="397">
        <v>16</v>
      </c>
      <c r="C201" s="398">
        <v>9</v>
      </c>
      <c r="D201" s="399" t="s">
        <v>631</v>
      </c>
      <c r="E201" s="400" t="s">
        <v>1557</v>
      </c>
      <c r="F201" s="401">
        <v>2443</v>
      </c>
      <c r="G201" s="401" t="s">
        <v>73</v>
      </c>
      <c r="H201" s="401" t="s">
        <v>19</v>
      </c>
      <c r="I201" s="401">
        <v>498</v>
      </c>
      <c r="J201" s="402">
        <v>38</v>
      </c>
      <c r="K201" s="402">
        <v>83</v>
      </c>
      <c r="L201" s="402">
        <v>78</v>
      </c>
      <c r="M201" s="402">
        <v>21</v>
      </c>
      <c r="N201" s="402">
        <v>17</v>
      </c>
      <c r="O201" s="402">
        <v>41</v>
      </c>
      <c r="P201" s="402">
        <v>28</v>
      </c>
      <c r="Q201" s="402">
        <v>5</v>
      </c>
      <c r="R201" s="402">
        <v>4</v>
      </c>
      <c r="S201" s="402">
        <v>10</v>
      </c>
      <c r="T201" s="402">
        <v>0</v>
      </c>
      <c r="U201" s="402">
        <v>3</v>
      </c>
      <c r="V201" s="402">
        <v>2</v>
      </c>
      <c r="W201" s="402">
        <v>0</v>
      </c>
      <c r="X201" s="402">
        <v>34</v>
      </c>
      <c r="Y201" s="402">
        <v>364</v>
      </c>
    </row>
    <row r="202" spans="1:25" x14ac:dyDescent="0.3">
      <c r="A202" s="396">
        <v>201</v>
      </c>
      <c r="B202" s="397">
        <v>16</v>
      </c>
      <c r="C202" s="398">
        <v>9</v>
      </c>
      <c r="D202" s="399" t="s">
        <v>631</v>
      </c>
      <c r="E202" s="400" t="s">
        <v>1558</v>
      </c>
      <c r="F202" s="401">
        <v>2444</v>
      </c>
      <c r="G202" s="401" t="s">
        <v>73</v>
      </c>
      <c r="H202" s="401" t="s">
        <v>19</v>
      </c>
      <c r="I202" s="401">
        <v>338</v>
      </c>
      <c r="J202" s="402">
        <v>5</v>
      </c>
      <c r="K202" s="402">
        <v>48</v>
      </c>
      <c r="L202" s="402">
        <v>11</v>
      </c>
      <c r="M202" s="402">
        <v>12</v>
      </c>
      <c r="N202" s="402">
        <v>23</v>
      </c>
      <c r="O202" s="402">
        <v>93</v>
      </c>
      <c r="P202" s="402">
        <v>25</v>
      </c>
      <c r="Q202" s="402">
        <v>13</v>
      </c>
      <c r="R202" s="402">
        <v>1</v>
      </c>
      <c r="S202" s="402">
        <v>5</v>
      </c>
      <c r="T202" s="402">
        <v>0</v>
      </c>
      <c r="U202" s="402">
        <v>0</v>
      </c>
      <c r="V202" s="402">
        <v>0</v>
      </c>
      <c r="W202" s="402">
        <v>0</v>
      </c>
      <c r="X202" s="402">
        <v>23</v>
      </c>
      <c r="Y202" s="402">
        <v>259</v>
      </c>
    </row>
    <row r="203" spans="1:25" x14ac:dyDescent="0.3">
      <c r="A203" s="396">
        <v>202</v>
      </c>
      <c r="B203" s="397">
        <v>16</v>
      </c>
      <c r="C203" s="398">
        <v>9</v>
      </c>
      <c r="D203" s="399" t="s">
        <v>631</v>
      </c>
      <c r="E203" s="400" t="s">
        <v>1012</v>
      </c>
      <c r="F203" s="401">
        <v>2445</v>
      </c>
      <c r="G203" s="401" t="s">
        <v>73</v>
      </c>
      <c r="H203" s="401" t="s">
        <v>19</v>
      </c>
      <c r="I203" s="401">
        <v>774</v>
      </c>
      <c r="J203" s="402">
        <v>75</v>
      </c>
      <c r="K203" s="402">
        <v>64</v>
      </c>
      <c r="L203" s="402">
        <v>41</v>
      </c>
      <c r="M203" s="402">
        <v>7</v>
      </c>
      <c r="N203" s="402">
        <v>43</v>
      </c>
      <c r="O203" s="402">
        <v>31</v>
      </c>
      <c r="P203" s="402">
        <v>2</v>
      </c>
      <c r="Q203" s="402">
        <v>8</v>
      </c>
      <c r="R203" s="402">
        <v>3</v>
      </c>
      <c r="S203" s="402">
        <v>99</v>
      </c>
      <c r="T203" s="402">
        <v>1</v>
      </c>
      <c r="U203" s="402">
        <v>2</v>
      </c>
      <c r="V203" s="402">
        <v>0</v>
      </c>
      <c r="W203" s="402">
        <v>0</v>
      </c>
      <c r="X203" s="402">
        <v>20</v>
      </c>
      <c r="Y203" s="402">
        <v>396</v>
      </c>
    </row>
    <row r="204" spans="1:25" x14ac:dyDescent="0.3">
      <c r="A204" s="396">
        <v>203</v>
      </c>
      <c r="B204" s="397">
        <v>16</v>
      </c>
      <c r="C204" s="398">
        <v>9</v>
      </c>
      <c r="D204" s="399" t="s">
        <v>631</v>
      </c>
      <c r="E204" s="400" t="s">
        <v>1559</v>
      </c>
      <c r="F204" s="401">
        <v>2446</v>
      </c>
      <c r="G204" s="401" t="s">
        <v>73</v>
      </c>
      <c r="H204" s="401" t="s">
        <v>19</v>
      </c>
      <c r="I204" s="401">
        <v>406</v>
      </c>
      <c r="J204" s="402">
        <v>34</v>
      </c>
      <c r="K204" s="402">
        <v>29</v>
      </c>
      <c r="L204" s="402">
        <v>48</v>
      </c>
      <c r="M204" s="402">
        <v>4</v>
      </c>
      <c r="N204" s="402">
        <v>11</v>
      </c>
      <c r="O204" s="402">
        <v>15</v>
      </c>
      <c r="P204" s="402">
        <v>20</v>
      </c>
      <c r="Q204" s="402">
        <v>14</v>
      </c>
      <c r="R204" s="402">
        <v>7</v>
      </c>
      <c r="S204" s="402">
        <v>37</v>
      </c>
      <c r="T204" s="402">
        <v>2</v>
      </c>
      <c r="U204" s="402">
        <v>9</v>
      </c>
      <c r="V204" s="402">
        <v>1</v>
      </c>
      <c r="W204" s="402">
        <v>0</v>
      </c>
      <c r="X204" s="402">
        <v>15</v>
      </c>
      <c r="Y204" s="402">
        <v>246</v>
      </c>
    </row>
    <row r="205" spans="1:25" x14ac:dyDescent="0.3">
      <c r="A205" s="396">
        <v>204</v>
      </c>
      <c r="B205" s="397">
        <v>16</v>
      </c>
      <c r="C205" s="398">
        <v>9</v>
      </c>
      <c r="D205" s="399" t="s">
        <v>631</v>
      </c>
      <c r="E205" s="400" t="s">
        <v>1560</v>
      </c>
      <c r="F205" s="401">
        <v>2447</v>
      </c>
      <c r="G205" s="401" t="s">
        <v>73</v>
      </c>
      <c r="H205" s="401" t="s">
        <v>19</v>
      </c>
      <c r="I205" s="401">
        <v>520</v>
      </c>
      <c r="J205" s="402">
        <v>81</v>
      </c>
      <c r="K205" s="402">
        <v>63</v>
      </c>
      <c r="L205" s="402">
        <v>26</v>
      </c>
      <c r="M205" s="402">
        <v>9</v>
      </c>
      <c r="N205" s="402">
        <v>7</v>
      </c>
      <c r="O205" s="402">
        <v>13</v>
      </c>
      <c r="P205" s="402">
        <v>7</v>
      </c>
      <c r="Q205" s="402">
        <v>6</v>
      </c>
      <c r="R205" s="402">
        <v>6</v>
      </c>
      <c r="S205" s="402">
        <v>63</v>
      </c>
      <c r="T205" s="402">
        <v>3</v>
      </c>
      <c r="U205" s="402">
        <v>4</v>
      </c>
      <c r="V205" s="402">
        <v>1</v>
      </c>
      <c r="W205" s="402">
        <v>0</v>
      </c>
      <c r="X205" s="402">
        <v>19</v>
      </c>
      <c r="Y205" s="402">
        <v>308</v>
      </c>
    </row>
    <row r="206" spans="1:25" x14ac:dyDescent="0.3">
      <c r="A206" s="396">
        <v>205</v>
      </c>
      <c r="B206" s="397">
        <v>16</v>
      </c>
      <c r="C206" s="398">
        <v>9</v>
      </c>
      <c r="D206" s="399" t="s">
        <v>631</v>
      </c>
      <c r="E206" s="400" t="s">
        <v>1560</v>
      </c>
      <c r="F206" s="401">
        <v>2447</v>
      </c>
      <c r="G206" s="401" t="s">
        <v>73</v>
      </c>
      <c r="H206" s="401" t="s">
        <v>20</v>
      </c>
      <c r="I206" s="401">
        <v>519</v>
      </c>
      <c r="J206" s="402">
        <v>67</v>
      </c>
      <c r="K206" s="402">
        <v>67</v>
      </c>
      <c r="L206" s="402">
        <v>33</v>
      </c>
      <c r="M206" s="402">
        <v>11</v>
      </c>
      <c r="N206" s="402">
        <v>15</v>
      </c>
      <c r="O206" s="402">
        <v>4</v>
      </c>
      <c r="P206" s="402">
        <v>17</v>
      </c>
      <c r="Q206" s="402">
        <v>4</v>
      </c>
      <c r="R206" s="402">
        <v>3</v>
      </c>
      <c r="S206" s="402">
        <v>76</v>
      </c>
      <c r="T206" s="402">
        <v>2</v>
      </c>
      <c r="U206" s="402">
        <v>4</v>
      </c>
      <c r="V206" s="402">
        <v>0</v>
      </c>
      <c r="W206" s="402">
        <v>0</v>
      </c>
      <c r="X206" s="402">
        <v>25</v>
      </c>
      <c r="Y206" s="402">
        <v>328</v>
      </c>
    </row>
    <row r="207" spans="1:25" x14ac:dyDescent="0.3">
      <c r="A207" s="396">
        <v>206</v>
      </c>
      <c r="B207" s="397">
        <v>16</v>
      </c>
      <c r="C207" s="398">
        <v>9</v>
      </c>
      <c r="D207" s="399" t="s">
        <v>631</v>
      </c>
      <c r="E207" s="400" t="s">
        <v>1561</v>
      </c>
      <c r="F207" s="401">
        <v>2448</v>
      </c>
      <c r="G207" s="401" t="s">
        <v>73</v>
      </c>
      <c r="H207" s="401" t="s">
        <v>19</v>
      </c>
      <c r="I207" s="401">
        <v>450</v>
      </c>
      <c r="J207" s="402">
        <v>84</v>
      </c>
      <c r="K207" s="402">
        <v>79</v>
      </c>
      <c r="L207" s="402">
        <v>26</v>
      </c>
      <c r="M207" s="402">
        <v>19</v>
      </c>
      <c r="N207" s="402">
        <v>8</v>
      </c>
      <c r="O207" s="402">
        <v>7</v>
      </c>
      <c r="P207" s="402">
        <v>12</v>
      </c>
      <c r="Q207" s="402">
        <v>4</v>
      </c>
      <c r="R207" s="402">
        <v>4</v>
      </c>
      <c r="S207" s="402">
        <v>23</v>
      </c>
      <c r="T207" s="402">
        <v>1</v>
      </c>
      <c r="U207" s="402">
        <v>3</v>
      </c>
      <c r="V207" s="402">
        <v>2</v>
      </c>
      <c r="W207" s="402">
        <v>0</v>
      </c>
      <c r="X207" s="402">
        <v>14</v>
      </c>
      <c r="Y207" s="402">
        <v>286</v>
      </c>
    </row>
    <row r="208" spans="1:25" x14ac:dyDescent="0.3">
      <c r="C208" s="404" t="s">
        <v>39</v>
      </c>
      <c r="D208" s="563" t="s">
        <v>40</v>
      </c>
      <c r="E208" s="563"/>
      <c r="F208" s="405"/>
      <c r="G208" s="405"/>
      <c r="H208" s="406"/>
      <c r="I208" s="422">
        <f>SUM(I2:I207)</f>
        <v>114797</v>
      </c>
      <c r="J208" s="422">
        <f t="shared" ref="J208:S208" si="0">SUM(J2:J207)</f>
        <v>7517</v>
      </c>
      <c r="K208" s="422">
        <f t="shared" si="0"/>
        <v>15138</v>
      </c>
      <c r="L208" s="422">
        <f t="shared" si="0"/>
        <v>12360</v>
      </c>
      <c r="M208" s="422">
        <f t="shared" si="0"/>
        <v>1503</v>
      </c>
      <c r="N208" s="422">
        <f t="shared" si="0"/>
        <v>4956</v>
      </c>
      <c r="O208" s="422">
        <f t="shared" si="0"/>
        <v>4075</v>
      </c>
      <c r="P208" s="422">
        <f t="shared" si="0"/>
        <v>2004</v>
      </c>
      <c r="Q208" s="422">
        <f t="shared" si="0"/>
        <v>2837</v>
      </c>
      <c r="R208" s="422">
        <f t="shared" si="0"/>
        <v>1551</v>
      </c>
      <c r="S208" s="422">
        <f t="shared" si="0"/>
        <v>12161</v>
      </c>
      <c r="T208" s="422">
        <f t="shared" ref="T208:Y208" si="1">SUM(T2:T207)</f>
        <v>822</v>
      </c>
      <c r="U208" s="422">
        <f t="shared" si="1"/>
        <v>858</v>
      </c>
      <c r="V208" s="422">
        <f t="shared" si="1"/>
        <v>258</v>
      </c>
      <c r="W208" s="422">
        <f t="shared" si="1"/>
        <v>48</v>
      </c>
      <c r="X208" s="422">
        <f t="shared" si="1"/>
        <v>3494</v>
      </c>
      <c r="Y208" s="422">
        <f t="shared" si="1"/>
        <v>69582</v>
      </c>
    </row>
    <row r="209" spans="1:29" x14ac:dyDescent="0.3">
      <c r="F209" s="395"/>
      <c r="G209" s="395"/>
      <c r="I209" s="423"/>
      <c r="J209" s="423"/>
      <c r="K209" s="423"/>
      <c r="L209" s="423"/>
      <c r="M209" s="423"/>
      <c r="N209" s="423"/>
      <c r="O209" s="423"/>
      <c r="P209" s="423"/>
      <c r="Q209" s="423"/>
      <c r="R209" s="423"/>
      <c r="S209" s="423"/>
      <c r="T209" s="423"/>
      <c r="U209" s="423">
        <f>U208/2</f>
        <v>429</v>
      </c>
      <c r="V209" s="423">
        <f>V208/2</f>
        <v>129</v>
      </c>
      <c r="W209" s="423"/>
      <c r="X209" s="423"/>
      <c r="Y209" s="423"/>
      <c r="AA209" s="423"/>
      <c r="AB209" s="423"/>
      <c r="AC209" s="423"/>
    </row>
    <row r="210" spans="1:29" x14ac:dyDescent="0.3">
      <c r="C210" s="404" t="s">
        <v>42</v>
      </c>
      <c r="D210" s="564" t="s">
        <v>43</v>
      </c>
      <c r="E210" s="564"/>
      <c r="F210" s="564"/>
      <c r="G210" s="564"/>
      <c r="H210" s="564"/>
      <c r="I210" s="424" t="s">
        <v>44</v>
      </c>
      <c r="J210" s="425" t="s">
        <v>3</v>
      </c>
      <c r="K210" s="425" t="s">
        <v>4</v>
      </c>
      <c r="L210" s="425" t="s">
        <v>5</v>
      </c>
      <c r="M210" s="425" t="s">
        <v>6</v>
      </c>
      <c r="N210" s="425" t="s">
        <v>7</v>
      </c>
      <c r="O210" s="425" t="s">
        <v>45</v>
      </c>
      <c r="P210" s="425" t="s">
        <v>9</v>
      </c>
      <c r="Q210" s="425" t="s">
        <v>46</v>
      </c>
      <c r="R210" s="425" t="s">
        <v>11</v>
      </c>
      <c r="S210" s="425" t="s">
        <v>12</v>
      </c>
      <c r="T210" s="425" t="s">
        <v>13</v>
      </c>
      <c r="U210" s="425" t="s">
        <v>16</v>
      </c>
      <c r="V210" s="425" t="s">
        <v>47</v>
      </c>
      <c r="W210" s="425" t="s">
        <v>48</v>
      </c>
      <c r="AA210" s="423"/>
      <c r="AB210" s="423"/>
      <c r="AC210" s="423"/>
    </row>
    <row r="211" spans="1:29" x14ac:dyDescent="0.3">
      <c r="D211" s="564"/>
      <c r="E211" s="564"/>
      <c r="F211" s="564"/>
      <c r="G211" s="564"/>
      <c r="H211" s="564"/>
      <c r="I211" s="426">
        <f t="shared" ref="I211:S211" si="2">I208</f>
        <v>114797</v>
      </c>
      <c r="J211" s="426">
        <f>J208+429</f>
        <v>7946</v>
      </c>
      <c r="K211" s="426">
        <f>K208+129</f>
        <v>15267</v>
      </c>
      <c r="L211" s="426">
        <f>L208+429</f>
        <v>12789</v>
      </c>
      <c r="M211" s="426">
        <f>M208+129</f>
        <v>1632</v>
      </c>
      <c r="N211" s="426">
        <f t="shared" si="2"/>
        <v>4956</v>
      </c>
      <c r="O211" s="426">
        <f t="shared" si="2"/>
        <v>4075</v>
      </c>
      <c r="P211" s="426">
        <f t="shared" si="2"/>
        <v>2004</v>
      </c>
      <c r="Q211" s="426">
        <f t="shared" si="2"/>
        <v>2837</v>
      </c>
      <c r="R211" s="426">
        <f t="shared" si="2"/>
        <v>1551</v>
      </c>
      <c r="S211" s="426">
        <f t="shared" si="2"/>
        <v>12161</v>
      </c>
      <c r="T211" s="426">
        <f>T208</f>
        <v>822</v>
      </c>
      <c r="U211" s="426">
        <f>W208</f>
        <v>48</v>
      </c>
      <c r="V211" s="426">
        <f>X208</f>
        <v>3494</v>
      </c>
      <c r="W211" s="426">
        <f>SUM(J211:V211)</f>
        <v>69582</v>
      </c>
      <c r="AA211" s="423"/>
      <c r="AB211" s="423"/>
      <c r="AC211" s="423"/>
    </row>
    <row r="212" spans="1:29" x14ac:dyDescent="0.3">
      <c r="F212" s="395"/>
      <c r="G212" s="395"/>
      <c r="I212" s="423"/>
      <c r="J212" s="423"/>
      <c r="K212" s="423"/>
      <c r="L212" s="423"/>
      <c r="M212" s="423"/>
      <c r="N212" s="423"/>
      <c r="O212" s="423"/>
      <c r="P212" s="423"/>
      <c r="Q212" s="423"/>
      <c r="R212" s="423"/>
      <c r="S212" s="423"/>
      <c r="T212" s="423"/>
      <c r="U212" s="423"/>
      <c r="V212" s="423"/>
      <c r="W212" s="423"/>
      <c r="AA212" s="423"/>
      <c r="AB212" s="423"/>
      <c r="AC212" s="423"/>
    </row>
    <row r="213" spans="1:29" ht="30.75" customHeight="1" x14ac:dyDescent="0.3">
      <c r="C213" s="404" t="s">
        <v>49</v>
      </c>
      <c r="D213" s="562" t="s">
        <v>50</v>
      </c>
      <c r="E213" s="562"/>
      <c r="F213" s="562"/>
      <c r="G213" s="562"/>
      <c r="H213" s="562"/>
      <c r="I213" s="424" t="s">
        <v>44</v>
      </c>
      <c r="J213" s="565" t="s">
        <v>51</v>
      </c>
      <c r="K213" s="565"/>
      <c r="L213" s="566" t="s">
        <v>52</v>
      </c>
      <c r="M213" s="566"/>
      <c r="N213" s="425" t="s">
        <v>7</v>
      </c>
      <c r="O213" s="425" t="s">
        <v>45</v>
      </c>
      <c r="P213" s="425" t="s">
        <v>9</v>
      </c>
      <c r="Q213" s="425" t="s">
        <v>46</v>
      </c>
      <c r="R213" s="425" t="s">
        <v>11</v>
      </c>
      <c r="S213" s="425" t="s">
        <v>12</v>
      </c>
      <c r="T213" s="425" t="s">
        <v>13</v>
      </c>
      <c r="U213" s="425" t="s">
        <v>16</v>
      </c>
      <c r="V213" s="425" t="s">
        <v>47</v>
      </c>
      <c r="W213" s="425" t="s">
        <v>48</v>
      </c>
      <c r="AA213" s="423"/>
      <c r="AB213" s="423"/>
      <c r="AC213" s="423"/>
    </row>
    <row r="214" spans="1:29" x14ac:dyDescent="0.3">
      <c r="D214" s="562"/>
      <c r="E214" s="562"/>
      <c r="F214" s="562"/>
      <c r="G214" s="562"/>
      <c r="H214" s="562"/>
      <c r="I214" s="426">
        <f>I208</f>
        <v>114797</v>
      </c>
      <c r="J214" s="567">
        <f>J211+L211</f>
        <v>20735</v>
      </c>
      <c r="K214" s="567"/>
      <c r="L214" s="567">
        <f>K211+M211</f>
        <v>16899</v>
      </c>
      <c r="M214" s="567"/>
      <c r="N214" s="426">
        <f t="shared" ref="N214:S214" si="3">N211</f>
        <v>4956</v>
      </c>
      <c r="O214" s="426">
        <f t="shared" si="3"/>
        <v>4075</v>
      </c>
      <c r="P214" s="426">
        <f t="shared" si="3"/>
        <v>2004</v>
      </c>
      <c r="Q214" s="426">
        <f t="shared" si="3"/>
        <v>2837</v>
      </c>
      <c r="R214" s="426">
        <f t="shared" si="3"/>
        <v>1551</v>
      </c>
      <c r="S214" s="426">
        <f t="shared" si="3"/>
        <v>12161</v>
      </c>
      <c r="T214" s="426">
        <f>T211</f>
        <v>822</v>
      </c>
      <c r="U214" s="426">
        <f>U211</f>
        <v>48</v>
      </c>
      <c r="V214" s="426">
        <f>V211</f>
        <v>3494</v>
      </c>
      <c r="W214" s="426">
        <f>W211</f>
        <v>69582</v>
      </c>
      <c r="AA214" s="423"/>
      <c r="AB214" s="423"/>
      <c r="AC214" s="423"/>
    </row>
    <row r="215" spans="1:29" ht="30" customHeight="1" x14ac:dyDescent="0.3">
      <c r="F215" s="395"/>
      <c r="G215" s="395"/>
    </row>
    <row r="216" spans="1:29" x14ac:dyDescent="0.3">
      <c r="F216" s="395"/>
      <c r="G216" s="395"/>
    </row>
    <row r="217" spans="1:29" x14ac:dyDescent="0.3">
      <c r="C217" s="408"/>
      <c r="D217" s="561" t="s">
        <v>53</v>
      </c>
      <c r="E217" s="561"/>
      <c r="F217" s="561"/>
      <c r="G217" s="561"/>
      <c r="H217" s="561"/>
      <c r="I217" s="561"/>
      <c r="J217" s="419" t="s">
        <v>3</v>
      </c>
      <c r="K217" s="419" t="s">
        <v>4</v>
      </c>
      <c r="L217" s="419" t="s">
        <v>5</v>
      </c>
      <c r="M217" s="419" t="s">
        <v>6</v>
      </c>
      <c r="N217" s="419" t="s">
        <v>7</v>
      </c>
      <c r="O217" s="419" t="s">
        <v>45</v>
      </c>
      <c r="P217" s="419" t="s">
        <v>9</v>
      </c>
      <c r="Q217" s="419" t="s">
        <v>46</v>
      </c>
      <c r="R217" s="419" t="s">
        <v>11</v>
      </c>
      <c r="S217" s="419" t="s">
        <v>12</v>
      </c>
      <c r="T217" s="419" t="s">
        <v>68</v>
      </c>
      <c r="U217" s="419" t="s">
        <v>13</v>
      </c>
      <c r="V217" s="419" t="s">
        <v>16</v>
      </c>
      <c r="W217" s="419" t="s">
        <v>47</v>
      </c>
      <c r="X217" s="419" t="s">
        <v>48</v>
      </c>
      <c r="Y217" s="420"/>
      <c r="Z217" s="421"/>
    </row>
    <row r="218" spans="1:29" x14ac:dyDescent="0.3">
      <c r="A218" s="396">
        <v>1</v>
      </c>
      <c r="B218" s="397">
        <v>16</v>
      </c>
      <c r="C218" s="398">
        <v>4</v>
      </c>
      <c r="D218" s="409" t="s">
        <v>586</v>
      </c>
      <c r="E218" s="409" t="s">
        <v>586</v>
      </c>
      <c r="F218" s="401">
        <v>617</v>
      </c>
      <c r="G218" s="397" t="s">
        <v>193</v>
      </c>
      <c r="H218" s="401" t="s">
        <v>27</v>
      </c>
      <c r="I218" s="401"/>
      <c r="J218" s="410">
        <v>44</v>
      </c>
      <c r="K218" s="410">
        <v>85</v>
      </c>
      <c r="L218" s="410">
        <v>41</v>
      </c>
      <c r="M218" s="410">
        <v>8</v>
      </c>
      <c r="N218" s="410">
        <v>22</v>
      </c>
      <c r="O218" s="410">
        <v>13</v>
      </c>
      <c r="P218" s="410">
        <v>3</v>
      </c>
      <c r="Q218" s="410">
        <v>17</v>
      </c>
      <c r="R218" s="410">
        <v>6</v>
      </c>
      <c r="S218" s="410">
        <v>131</v>
      </c>
      <c r="T218" s="411"/>
      <c r="U218" s="410">
        <v>7</v>
      </c>
      <c r="V218" s="410">
        <v>1</v>
      </c>
      <c r="W218" s="410">
        <v>20</v>
      </c>
      <c r="X218" s="402">
        <v>398</v>
      </c>
      <c r="Y218" s="412"/>
      <c r="Z218" s="413"/>
    </row>
    <row r="219" spans="1:29" x14ac:dyDescent="0.3">
      <c r="A219" s="396">
        <v>2</v>
      </c>
      <c r="B219" s="397">
        <v>16</v>
      </c>
      <c r="C219" s="398">
        <v>9</v>
      </c>
      <c r="D219" s="399" t="s">
        <v>601</v>
      </c>
      <c r="E219" s="414" t="s">
        <v>601</v>
      </c>
      <c r="F219" s="401">
        <v>798</v>
      </c>
      <c r="G219" s="401" t="s">
        <v>193</v>
      </c>
      <c r="H219" s="401" t="s">
        <v>27</v>
      </c>
      <c r="I219" s="401"/>
      <c r="J219" s="402">
        <v>73</v>
      </c>
      <c r="K219" s="402">
        <v>85</v>
      </c>
      <c r="L219" s="402">
        <v>70</v>
      </c>
      <c r="M219" s="402">
        <v>7</v>
      </c>
      <c r="N219" s="402">
        <v>46</v>
      </c>
      <c r="O219" s="402">
        <v>10</v>
      </c>
      <c r="P219" s="402">
        <v>11</v>
      </c>
      <c r="Q219" s="402">
        <v>25</v>
      </c>
      <c r="R219" s="402">
        <v>7</v>
      </c>
      <c r="S219" s="402">
        <v>151</v>
      </c>
      <c r="T219" s="403"/>
      <c r="U219" s="402">
        <v>6</v>
      </c>
      <c r="V219" s="402">
        <v>0</v>
      </c>
      <c r="W219" s="402">
        <v>21</v>
      </c>
      <c r="X219" s="402">
        <v>512</v>
      </c>
    </row>
    <row r="220" spans="1:29" x14ac:dyDescent="0.3">
      <c r="A220" s="415">
        <v>3</v>
      </c>
      <c r="B220" s="397">
        <v>16</v>
      </c>
      <c r="C220" s="398">
        <v>9</v>
      </c>
      <c r="D220" s="399" t="s">
        <v>631</v>
      </c>
      <c r="E220" s="414" t="s">
        <v>631</v>
      </c>
      <c r="F220" s="401">
        <v>2439</v>
      </c>
      <c r="G220" s="401" t="s">
        <v>193</v>
      </c>
      <c r="H220" s="401" t="s">
        <v>27</v>
      </c>
      <c r="I220" s="401"/>
      <c r="J220" s="402">
        <v>39</v>
      </c>
      <c r="K220" s="402">
        <v>58</v>
      </c>
      <c r="L220" s="402">
        <v>30</v>
      </c>
      <c r="M220" s="402">
        <v>8</v>
      </c>
      <c r="N220" s="402">
        <v>33</v>
      </c>
      <c r="O220" s="402">
        <v>25</v>
      </c>
      <c r="P220" s="402">
        <v>7</v>
      </c>
      <c r="Q220" s="402">
        <v>11</v>
      </c>
      <c r="R220" s="402">
        <v>2</v>
      </c>
      <c r="S220" s="402">
        <v>121</v>
      </c>
      <c r="T220" s="403"/>
      <c r="U220" s="402">
        <v>3</v>
      </c>
      <c r="V220" s="402">
        <v>3</v>
      </c>
      <c r="W220" s="402">
        <v>17</v>
      </c>
      <c r="X220" s="402">
        <v>357</v>
      </c>
    </row>
    <row r="221" spans="1:29" x14ac:dyDescent="0.3">
      <c r="C221" s="404" t="s">
        <v>56</v>
      </c>
      <c r="D221" s="561" t="s">
        <v>57</v>
      </c>
      <c r="E221" s="561"/>
      <c r="F221" s="561"/>
      <c r="G221" s="561"/>
      <c r="H221" s="561"/>
      <c r="I221" s="561"/>
      <c r="J221" s="406">
        <f>SUM(J218:J220)</f>
        <v>156</v>
      </c>
      <c r="K221" s="406">
        <f t="shared" ref="K221:S221" si="4">SUM(K216:K220)</f>
        <v>228</v>
      </c>
      <c r="L221" s="406">
        <f t="shared" si="4"/>
        <v>141</v>
      </c>
      <c r="M221" s="406">
        <f t="shared" si="4"/>
        <v>23</v>
      </c>
      <c r="N221" s="406">
        <f t="shared" si="4"/>
        <v>101</v>
      </c>
      <c r="O221" s="406">
        <f t="shared" si="4"/>
        <v>48</v>
      </c>
      <c r="P221" s="406">
        <f t="shared" si="4"/>
        <v>21</v>
      </c>
      <c r="Q221" s="406">
        <f t="shared" si="4"/>
        <v>53</v>
      </c>
      <c r="R221" s="406">
        <f t="shared" si="4"/>
        <v>15</v>
      </c>
      <c r="S221" s="406">
        <f t="shared" si="4"/>
        <v>403</v>
      </c>
      <c r="T221" s="416"/>
      <c r="U221" s="406">
        <f>SUM(U216:U220)</f>
        <v>16</v>
      </c>
      <c r="V221" s="406">
        <f>SUM(V216:V220)</f>
        <v>4</v>
      </c>
      <c r="W221" s="406">
        <f>SUM(W216:W220)</f>
        <v>58</v>
      </c>
      <c r="X221" s="406">
        <f>SUM(X216:X220)</f>
        <v>1267</v>
      </c>
      <c r="Y221" s="412"/>
      <c r="Z221" s="413"/>
    </row>
    <row r="222" spans="1:29" x14ac:dyDescent="0.3">
      <c r="F222" s="395"/>
      <c r="G222" s="395"/>
    </row>
    <row r="223" spans="1:29" x14ac:dyDescent="0.3">
      <c r="F223" s="395"/>
      <c r="G223" s="395"/>
    </row>
    <row r="224" spans="1:29" ht="13.9" customHeight="1" x14ac:dyDescent="0.3">
      <c r="C224" s="404" t="s">
        <v>58</v>
      </c>
      <c r="D224" s="562" t="s">
        <v>1669</v>
      </c>
      <c r="E224" s="562"/>
      <c r="F224" s="562"/>
      <c r="G224" s="562"/>
      <c r="H224" s="562"/>
      <c r="I224" s="562"/>
      <c r="J224" s="419" t="s">
        <v>3</v>
      </c>
      <c r="K224" s="419" t="s">
        <v>4</v>
      </c>
      <c r="L224" s="419" t="s">
        <v>5</v>
      </c>
      <c r="M224" s="419" t="s">
        <v>6</v>
      </c>
      <c r="N224" s="419" t="s">
        <v>7</v>
      </c>
      <c r="O224" s="419" t="s">
        <v>45</v>
      </c>
      <c r="P224" s="419" t="s">
        <v>9</v>
      </c>
      <c r="Q224" s="419" t="s">
        <v>46</v>
      </c>
      <c r="R224" s="419" t="s">
        <v>11</v>
      </c>
      <c r="S224" s="419" t="s">
        <v>12</v>
      </c>
      <c r="T224" s="419" t="s">
        <v>68</v>
      </c>
      <c r="U224" s="419" t="s">
        <v>13</v>
      </c>
      <c r="V224" s="419" t="s">
        <v>16</v>
      </c>
      <c r="W224" s="419" t="s">
        <v>47</v>
      </c>
      <c r="X224" s="419" t="s">
        <v>48</v>
      </c>
    </row>
    <row r="225" spans="4:24" x14ac:dyDescent="0.3">
      <c r="D225" s="562"/>
      <c r="E225" s="562"/>
      <c r="F225" s="562"/>
      <c r="G225" s="562"/>
      <c r="H225" s="562"/>
      <c r="I225" s="562"/>
      <c r="J225" s="402">
        <f>J211+J221</f>
        <v>8102</v>
      </c>
      <c r="K225" s="402">
        <f t="shared" ref="K225:S225" si="5">K211+K221</f>
        <v>15495</v>
      </c>
      <c r="L225" s="402">
        <f t="shared" si="5"/>
        <v>12930</v>
      </c>
      <c r="M225" s="402">
        <f t="shared" si="5"/>
        <v>1655</v>
      </c>
      <c r="N225" s="402">
        <f t="shared" si="5"/>
        <v>5057</v>
      </c>
      <c r="O225" s="402">
        <f t="shared" si="5"/>
        <v>4123</v>
      </c>
      <c r="P225" s="402">
        <f t="shared" si="5"/>
        <v>2025</v>
      </c>
      <c r="Q225" s="402">
        <f t="shared" si="5"/>
        <v>2890</v>
      </c>
      <c r="R225" s="402">
        <f t="shared" si="5"/>
        <v>1566</v>
      </c>
      <c r="S225" s="402">
        <f t="shared" si="5"/>
        <v>12564</v>
      </c>
      <c r="T225" s="402"/>
      <c r="U225" s="402">
        <f>T211+U221</f>
        <v>838</v>
      </c>
      <c r="V225" s="402">
        <f>W208+V221</f>
        <v>52</v>
      </c>
      <c r="W225" s="402">
        <f>X208+W221</f>
        <v>3552</v>
      </c>
      <c r="X225" s="402">
        <f>SUM(J225:W225)</f>
        <v>70849</v>
      </c>
    </row>
  </sheetData>
  <mergeCells count="10">
    <mergeCell ref="J213:K213"/>
    <mergeCell ref="L213:M213"/>
    <mergeCell ref="J214:K214"/>
    <mergeCell ref="L214:M214"/>
    <mergeCell ref="D217:I217"/>
    <mergeCell ref="D221:I221"/>
    <mergeCell ref="D224:I225"/>
    <mergeCell ref="D208:E208"/>
    <mergeCell ref="D210:H211"/>
    <mergeCell ref="D213:H214"/>
  </mergeCells>
  <pageMargins left="0.7" right="0.7" top="0.75" bottom="0.75" header="0.51180555555555496" footer="0.51180555555555496"/>
  <pageSetup paperSize="0" scale="0" firstPageNumber="0" orientation="portrait" usePrinterDefaults="0" horizontalDpi="0" verticalDpi="0" copie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52"/>
  <sheetViews>
    <sheetView zoomScaleNormal="100" workbookViewId="0">
      <pane ySplit="1" topLeftCell="A233" activePane="bottomLeft" state="frozen"/>
      <selection activeCell="N31" sqref="N31"/>
      <selection pane="bottomLeft" activeCell="F254" sqref="F254"/>
    </sheetView>
  </sheetViews>
  <sheetFormatPr baseColWidth="10" defaultColWidth="10.28515625" defaultRowHeight="16.5" x14ac:dyDescent="0.3"/>
  <cols>
    <col min="1" max="1" width="4" style="1" bestFit="1" customWidth="1"/>
    <col min="2" max="2" width="5" style="1" bestFit="1" customWidth="1"/>
    <col min="3" max="3" width="4.140625" style="1" bestFit="1" customWidth="1"/>
    <col min="4" max="4" width="30.28515625" style="1" bestFit="1" customWidth="1"/>
    <col min="5" max="5" width="10.140625" style="1" bestFit="1" customWidth="1"/>
    <col min="6" max="6" width="8.28515625" style="5" bestFit="1" customWidth="1"/>
    <col min="7" max="7" width="9.140625" style="5" bestFit="1" customWidth="1"/>
    <col min="8" max="8" width="29.42578125" style="1" bestFit="1" customWidth="1"/>
    <col min="9" max="9" width="10" style="1" bestFit="1" customWidth="1"/>
    <col min="10" max="11" width="6" style="1" bestFit="1" customWidth="1"/>
    <col min="12" max="12" width="5" style="1" bestFit="1" customWidth="1"/>
    <col min="13" max="13" width="5.28515625" style="1" bestFit="1" customWidth="1"/>
    <col min="14" max="15" width="5" style="1" bestFit="1" customWidth="1"/>
    <col min="16" max="16" width="4.140625" style="1" bestFit="1" customWidth="1"/>
    <col min="17" max="17" width="5" style="1" bestFit="1" customWidth="1"/>
    <col min="18" max="18" width="4.28515625" style="1" bestFit="1" customWidth="1"/>
    <col min="19" max="19" width="7.7109375" style="1" bestFit="1" customWidth="1"/>
    <col min="20" max="20" width="4.140625" style="1" bestFit="1" customWidth="1"/>
    <col min="21" max="21" width="4.28515625" style="1" bestFit="1" customWidth="1"/>
    <col min="22" max="22" width="8" style="1" bestFit="1" customWidth="1"/>
    <col min="23" max="23" width="8.5703125" style="1" bestFit="1" customWidth="1"/>
    <col min="24" max="24" width="4.42578125" style="1" bestFit="1" customWidth="1"/>
    <col min="25" max="25" width="6.5703125" style="1" bestFit="1" customWidth="1"/>
    <col min="26" max="26" width="9.7109375" style="1" bestFit="1" customWidth="1"/>
    <col min="27" max="16384" width="10.28515625" style="1"/>
  </cols>
  <sheetData>
    <row r="1" spans="1:26" s="29" customFormat="1" ht="15.75" customHeight="1" x14ac:dyDescent="0.25">
      <c r="A1" s="427" t="s">
        <v>0</v>
      </c>
      <c r="B1" s="428" t="s">
        <v>61</v>
      </c>
      <c r="C1" s="428" t="s">
        <v>62</v>
      </c>
      <c r="D1" s="427" t="s">
        <v>63</v>
      </c>
      <c r="E1" s="427" t="s">
        <v>64</v>
      </c>
      <c r="F1" s="427" t="s">
        <v>65</v>
      </c>
      <c r="G1" s="427" t="s">
        <v>66</v>
      </c>
      <c r="H1" s="427" t="s">
        <v>67</v>
      </c>
      <c r="I1" s="427" t="s">
        <v>44</v>
      </c>
      <c r="J1" s="427" t="s">
        <v>3</v>
      </c>
      <c r="K1" s="427" t="s">
        <v>4</v>
      </c>
      <c r="L1" s="427" t="s">
        <v>5</v>
      </c>
      <c r="M1" s="427" t="s">
        <v>6</v>
      </c>
      <c r="N1" s="427" t="s">
        <v>7</v>
      </c>
      <c r="O1" s="427" t="s">
        <v>45</v>
      </c>
      <c r="P1" s="427" t="s">
        <v>9</v>
      </c>
      <c r="Q1" s="427" t="s">
        <v>46</v>
      </c>
      <c r="R1" s="427" t="s">
        <v>11</v>
      </c>
      <c r="S1" s="427" t="s">
        <v>12</v>
      </c>
      <c r="T1" s="427" t="s">
        <v>68</v>
      </c>
      <c r="U1" s="427" t="s">
        <v>13</v>
      </c>
      <c r="V1" s="427" t="s">
        <v>14</v>
      </c>
      <c r="W1" s="427" t="s">
        <v>15</v>
      </c>
      <c r="X1" s="427" t="s">
        <v>16</v>
      </c>
      <c r="Y1" s="427" t="s">
        <v>47</v>
      </c>
      <c r="Z1" s="427" t="s">
        <v>48</v>
      </c>
    </row>
    <row r="2" spans="1:26" x14ac:dyDescent="0.3">
      <c r="A2" s="257">
        <v>1</v>
      </c>
      <c r="B2" s="247">
        <v>17</v>
      </c>
      <c r="C2" s="258">
        <v>50</v>
      </c>
      <c r="D2" s="259" t="s">
        <v>537</v>
      </c>
      <c r="E2" s="196"/>
      <c r="F2" s="260">
        <v>378</v>
      </c>
      <c r="G2" s="247" t="s">
        <v>73</v>
      </c>
      <c r="H2" s="259" t="s">
        <v>253</v>
      </c>
      <c r="I2" s="261">
        <v>690</v>
      </c>
      <c r="J2" s="262">
        <v>21</v>
      </c>
      <c r="K2" s="262">
        <v>33</v>
      </c>
      <c r="L2" s="262">
        <v>11</v>
      </c>
      <c r="M2" s="262">
        <v>4</v>
      </c>
      <c r="N2" s="262">
        <v>8</v>
      </c>
      <c r="O2" s="262">
        <v>0</v>
      </c>
      <c r="P2" s="262">
        <v>0</v>
      </c>
      <c r="Q2" s="262">
        <v>5</v>
      </c>
      <c r="R2" s="262">
        <v>2</v>
      </c>
      <c r="S2" s="262">
        <v>27</v>
      </c>
      <c r="T2" s="196"/>
      <c r="U2" s="262">
        <v>0</v>
      </c>
      <c r="V2" s="262">
        <v>3</v>
      </c>
      <c r="W2" s="262">
        <v>5</v>
      </c>
      <c r="X2" s="262">
        <v>0</v>
      </c>
      <c r="Y2" s="262">
        <v>5</v>
      </c>
      <c r="Z2" s="196">
        <f t="shared" ref="Z2:Z38" si="0">SUM(J2:Y2)</f>
        <v>124</v>
      </c>
    </row>
    <row r="3" spans="1:26" x14ac:dyDescent="0.3">
      <c r="A3" s="257">
        <v>2</v>
      </c>
      <c r="B3" s="247">
        <v>17</v>
      </c>
      <c r="C3" s="258">
        <v>50</v>
      </c>
      <c r="D3" s="259" t="s">
        <v>537</v>
      </c>
      <c r="E3" s="196"/>
      <c r="F3" s="260">
        <v>378</v>
      </c>
      <c r="G3" s="247" t="s">
        <v>73</v>
      </c>
      <c r="H3" s="259" t="s">
        <v>20</v>
      </c>
      <c r="I3" s="261">
        <v>689</v>
      </c>
      <c r="J3" s="262">
        <v>13</v>
      </c>
      <c r="K3" s="262">
        <v>47</v>
      </c>
      <c r="L3" s="262">
        <v>6</v>
      </c>
      <c r="M3" s="262">
        <v>3</v>
      </c>
      <c r="N3" s="262">
        <v>8</v>
      </c>
      <c r="O3" s="262">
        <v>0</v>
      </c>
      <c r="P3" s="262">
        <v>1</v>
      </c>
      <c r="Q3" s="262">
        <v>3</v>
      </c>
      <c r="R3" s="262">
        <v>3</v>
      </c>
      <c r="S3" s="262">
        <v>34</v>
      </c>
      <c r="T3" s="196"/>
      <c r="U3" s="262">
        <v>1</v>
      </c>
      <c r="V3" s="262">
        <v>4</v>
      </c>
      <c r="W3" s="262">
        <v>3</v>
      </c>
      <c r="X3" s="262">
        <v>0</v>
      </c>
      <c r="Y3" s="262">
        <v>16</v>
      </c>
      <c r="Z3" s="196">
        <f t="shared" si="0"/>
        <v>142</v>
      </c>
    </row>
    <row r="4" spans="1:26" x14ac:dyDescent="0.3">
      <c r="A4" s="257">
        <v>3</v>
      </c>
      <c r="B4" s="247">
        <v>17</v>
      </c>
      <c r="C4" s="258">
        <v>50</v>
      </c>
      <c r="D4" s="259" t="s">
        <v>537</v>
      </c>
      <c r="E4" s="196"/>
      <c r="F4" s="260">
        <v>379</v>
      </c>
      <c r="G4" s="247" t="s">
        <v>73</v>
      </c>
      <c r="H4" s="259" t="s">
        <v>253</v>
      </c>
      <c r="I4" s="261">
        <v>679</v>
      </c>
      <c r="J4" s="262">
        <v>21</v>
      </c>
      <c r="K4" s="262">
        <v>27</v>
      </c>
      <c r="L4" s="262">
        <v>7</v>
      </c>
      <c r="M4" s="262">
        <v>6</v>
      </c>
      <c r="N4" s="262">
        <v>11</v>
      </c>
      <c r="O4" s="262">
        <v>1</v>
      </c>
      <c r="P4" s="262">
        <v>6</v>
      </c>
      <c r="Q4" s="262">
        <v>1</v>
      </c>
      <c r="R4" s="262">
        <v>2</v>
      </c>
      <c r="S4" s="262">
        <v>35</v>
      </c>
      <c r="T4" s="196"/>
      <c r="U4" s="262">
        <v>1</v>
      </c>
      <c r="V4" s="262">
        <v>4</v>
      </c>
      <c r="W4" s="262">
        <v>2</v>
      </c>
      <c r="X4" s="262">
        <v>0</v>
      </c>
      <c r="Y4" s="262">
        <v>14</v>
      </c>
      <c r="Z4" s="196">
        <f t="shared" si="0"/>
        <v>138</v>
      </c>
    </row>
    <row r="5" spans="1:26" x14ac:dyDescent="0.3">
      <c r="A5" s="257">
        <v>4</v>
      </c>
      <c r="B5" s="247">
        <v>17</v>
      </c>
      <c r="C5" s="258">
        <v>50</v>
      </c>
      <c r="D5" s="259" t="s">
        <v>537</v>
      </c>
      <c r="E5" s="196"/>
      <c r="F5" s="260">
        <v>379</v>
      </c>
      <c r="G5" s="247" t="s">
        <v>73</v>
      </c>
      <c r="H5" s="259" t="s">
        <v>20</v>
      </c>
      <c r="I5" s="261">
        <v>678</v>
      </c>
      <c r="J5" s="262">
        <v>18</v>
      </c>
      <c r="K5" s="262">
        <v>36</v>
      </c>
      <c r="L5" s="262">
        <v>12</v>
      </c>
      <c r="M5" s="262">
        <v>5</v>
      </c>
      <c r="N5" s="262">
        <v>14</v>
      </c>
      <c r="O5" s="262">
        <v>0</v>
      </c>
      <c r="P5" s="262">
        <v>1</v>
      </c>
      <c r="Q5" s="262">
        <v>1</v>
      </c>
      <c r="R5" s="262">
        <v>0</v>
      </c>
      <c r="S5" s="262">
        <v>35</v>
      </c>
      <c r="T5" s="196"/>
      <c r="U5" s="262">
        <v>2</v>
      </c>
      <c r="V5" s="262">
        <v>2</v>
      </c>
      <c r="W5" s="262">
        <v>0</v>
      </c>
      <c r="X5" s="262">
        <v>0</v>
      </c>
      <c r="Y5" s="262">
        <v>14</v>
      </c>
      <c r="Z5" s="196">
        <f t="shared" si="0"/>
        <v>140</v>
      </c>
    </row>
    <row r="6" spans="1:26" x14ac:dyDescent="0.3">
      <c r="A6" s="257">
        <v>5</v>
      </c>
      <c r="B6" s="247">
        <v>17</v>
      </c>
      <c r="C6" s="258">
        <v>64</v>
      </c>
      <c r="D6" s="259" t="s">
        <v>538</v>
      </c>
      <c r="E6" s="196"/>
      <c r="F6" s="260">
        <v>461</v>
      </c>
      <c r="G6" s="247" t="s">
        <v>73</v>
      </c>
      <c r="H6" s="259" t="s">
        <v>253</v>
      </c>
      <c r="I6" s="261">
        <v>679</v>
      </c>
      <c r="J6" s="262">
        <v>65</v>
      </c>
      <c r="K6" s="262">
        <v>74</v>
      </c>
      <c r="L6" s="262">
        <v>20</v>
      </c>
      <c r="M6" s="262">
        <v>4</v>
      </c>
      <c r="N6" s="262">
        <v>17</v>
      </c>
      <c r="O6" s="262">
        <v>0</v>
      </c>
      <c r="P6" s="262">
        <v>1</v>
      </c>
      <c r="Q6" s="262">
        <v>1</v>
      </c>
      <c r="R6" s="262">
        <v>1</v>
      </c>
      <c r="S6" s="262">
        <v>52</v>
      </c>
      <c r="T6" s="196"/>
      <c r="U6" s="262">
        <v>1</v>
      </c>
      <c r="V6" s="262">
        <v>7</v>
      </c>
      <c r="W6" s="262">
        <v>6</v>
      </c>
      <c r="X6" s="262">
        <v>0</v>
      </c>
      <c r="Y6" s="262">
        <v>12</v>
      </c>
      <c r="Z6" s="196">
        <f t="shared" si="0"/>
        <v>261</v>
      </c>
    </row>
    <row r="7" spans="1:26" x14ac:dyDescent="0.3">
      <c r="A7" s="257">
        <v>6</v>
      </c>
      <c r="B7" s="247">
        <v>17</v>
      </c>
      <c r="C7" s="258">
        <v>64</v>
      </c>
      <c r="D7" s="259" t="s">
        <v>538</v>
      </c>
      <c r="E7" s="196"/>
      <c r="F7" s="260">
        <v>462</v>
      </c>
      <c r="G7" s="247" t="s">
        <v>73</v>
      </c>
      <c r="H7" s="259" t="s">
        <v>253</v>
      </c>
      <c r="I7" s="261">
        <v>493</v>
      </c>
      <c r="J7" s="262">
        <v>72</v>
      </c>
      <c r="K7" s="262">
        <v>63</v>
      </c>
      <c r="L7" s="262">
        <v>12</v>
      </c>
      <c r="M7" s="262">
        <v>7</v>
      </c>
      <c r="N7" s="262">
        <v>15</v>
      </c>
      <c r="O7" s="262">
        <v>0</v>
      </c>
      <c r="P7" s="262">
        <v>0</v>
      </c>
      <c r="Q7" s="262">
        <v>1</v>
      </c>
      <c r="R7" s="262">
        <v>2</v>
      </c>
      <c r="S7" s="262">
        <v>34</v>
      </c>
      <c r="T7" s="196"/>
      <c r="U7" s="262">
        <v>0</v>
      </c>
      <c r="V7" s="262">
        <v>3</v>
      </c>
      <c r="W7" s="262">
        <v>2</v>
      </c>
      <c r="X7" s="262">
        <v>0</v>
      </c>
      <c r="Y7" s="262">
        <v>5</v>
      </c>
      <c r="Z7" s="196">
        <f t="shared" si="0"/>
        <v>216</v>
      </c>
    </row>
    <row r="8" spans="1:26" x14ac:dyDescent="0.3">
      <c r="A8" s="257">
        <v>7</v>
      </c>
      <c r="B8" s="247">
        <v>17</v>
      </c>
      <c r="C8" s="258">
        <v>64</v>
      </c>
      <c r="D8" s="259" t="s">
        <v>538</v>
      </c>
      <c r="E8" s="196"/>
      <c r="F8" s="260">
        <v>462</v>
      </c>
      <c r="G8" s="247" t="s">
        <v>73</v>
      </c>
      <c r="H8" s="259" t="s">
        <v>20</v>
      </c>
      <c r="I8" s="261">
        <v>492</v>
      </c>
      <c r="J8" s="262">
        <v>49</v>
      </c>
      <c r="K8" s="262">
        <v>57</v>
      </c>
      <c r="L8" s="262">
        <v>15</v>
      </c>
      <c r="M8" s="262">
        <v>6</v>
      </c>
      <c r="N8" s="262">
        <v>14</v>
      </c>
      <c r="O8" s="262">
        <v>1</v>
      </c>
      <c r="P8" s="262">
        <v>0</v>
      </c>
      <c r="Q8" s="262">
        <v>1</v>
      </c>
      <c r="R8" s="262">
        <v>4</v>
      </c>
      <c r="S8" s="262">
        <v>31</v>
      </c>
      <c r="T8" s="263"/>
      <c r="U8" s="262">
        <v>1</v>
      </c>
      <c r="V8" s="262">
        <v>6</v>
      </c>
      <c r="W8" s="262">
        <v>1</v>
      </c>
      <c r="X8" s="262">
        <v>0</v>
      </c>
      <c r="Y8" s="262">
        <v>10</v>
      </c>
      <c r="Z8" s="196">
        <f t="shared" si="0"/>
        <v>196</v>
      </c>
    </row>
    <row r="9" spans="1:26" x14ac:dyDescent="0.3">
      <c r="A9" s="257">
        <v>8</v>
      </c>
      <c r="B9" s="247">
        <v>17</v>
      </c>
      <c r="C9" s="258">
        <v>64</v>
      </c>
      <c r="D9" s="259" t="s">
        <v>538</v>
      </c>
      <c r="E9" s="196"/>
      <c r="F9" s="260">
        <v>463</v>
      </c>
      <c r="G9" s="247" t="s">
        <v>73</v>
      </c>
      <c r="H9" s="259" t="s">
        <v>253</v>
      </c>
      <c r="I9" s="261">
        <v>440</v>
      </c>
      <c r="J9" s="262">
        <v>79</v>
      </c>
      <c r="K9" s="262">
        <v>20</v>
      </c>
      <c r="L9" s="262">
        <v>53</v>
      </c>
      <c r="M9" s="262">
        <v>0</v>
      </c>
      <c r="N9" s="262">
        <v>7</v>
      </c>
      <c r="O9" s="262">
        <v>0</v>
      </c>
      <c r="P9" s="262">
        <v>0</v>
      </c>
      <c r="Q9" s="262">
        <v>3</v>
      </c>
      <c r="R9" s="262">
        <v>2</v>
      </c>
      <c r="S9" s="262">
        <v>38</v>
      </c>
      <c r="T9" s="196"/>
      <c r="U9" s="262">
        <v>0</v>
      </c>
      <c r="V9" s="262">
        <v>7</v>
      </c>
      <c r="W9" s="262">
        <v>0</v>
      </c>
      <c r="X9" s="262">
        <v>0</v>
      </c>
      <c r="Y9" s="262">
        <v>4</v>
      </c>
      <c r="Z9" s="196">
        <f t="shared" si="0"/>
        <v>213</v>
      </c>
    </row>
    <row r="10" spans="1:26" x14ac:dyDescent="0.3">
      <c r="A10" s="257">
        <v>9</v>
      </c>
      <c r="B10" s="247">
        <v>17</v>
      </c>
      <c r="C10" s="258">
        <v>64</v>
      </c>
      <c r="D10" s="259" t="s">
        <v>538</v>
      </c>
      <c r="E10" s="196"/>
      <c r="F10" s="260">
        <v>463</v>
      </c>
      <c r="G10" s="247" t="s">
        <v>73</v>
      </c>
      <c r="H10" s="259" t="s">
        <v>20</v>
      </c>
      <c r="I10" s="261">
        <v>439</v>
      </c>
      <c r="J10" s="262">
        <v>80</v>
      </c>
      <c r="K10" s="262">
        <v>25</v>
      </c>
      <c r="L10" s="262">
        <v>39</v>
      </c>
      <c r="M10" s="262">
        <v>2</v>
      </c>
      <c r="N10" s="262">
        <v>2</v>
      </c>
      <c r="O10" s="262">
        <v>1</v>
      </c>
      <c r="P10" s="262">
        <v>2</v>
      </c>
      <c r="Q10" s="262">
        <v>2</v>
      </c>
      <c r="R10" s="262">
        <v>2</v>
      </c>
      <c r="S10" s="262">
        <v>25</v>
      </c>
      <c r="T10" s="196"/>
      <c r="U10" s="262">
        <v>0</v>
      </c>
      <c r="V10" s="262">
        <v>8</v>
      </c>
      <c r="W10" s="262">
        <v>0</v>
      </c>
      <c r="X10" s="262">
        <v>1</v>
      </c>
      <c r="Y10" s="262">
        <v>11</v>
      </c>
      <c r="Z10" s="196">
        <f t="shared" si="0"/>
        <v>200</v>
      </c>
    </row>
    <row r="11" spans="1:26" x14ac:dyDescent="0.3">
      <c r="A11" s="257">
        <v>10</v>
      </c>
      <c r="B11" s="247">
        <v>17</v>
      </c>
      <c r="C11" s="258">
        <v>64</v>
      </c>
      <c r="D11" s="259" t="s">
        <v>538</v>
      </c>
      <c r="E11" s="196"/>
      <c r="F11" s="260">
        <v>464</v>
      </c>
      <c r="G11" s="247" t="s">
        <v>73</v>
      </c>
      <c r="H11" s="259" t="s">
        <v>253</v>
      </c>
      <c r="I11" s="261">
        <v>387</v>
      </c>
      <c r="J11" s="262">
        <v>79</v>
      </c>
      <c r="K11" s="262">
        <v>35</v>
      </c>
      <c r="L11" s="262">
        <v>41</v>
      </c>
      <c r="M11" s="262">
        <v>1</v>
      </c>
      <c r="N11" s="262">
        <v>5</v>
      </c>
      <c r="O11" s="262">
        <v>0</v>
      </c>
      <c r="P11" s="262">
        <v>0</v>
      </c>
      <c r="Q11" s="262">
        <v>1</v>
      </c>
      <c r="R11" s="262">
        <v>1</v>
      </c>
      <c r="S11" s="262">
        <v>18</v>
      </c>
      <c r="T11" s="196"/>
      <c r="U11" s="262">
        <v>2</v>
      </c>
      <c r="V11" s="262">
        <v>9</v>
      </c>
      <c r="W11" s="262">
        <v>0</v>
      </c>
      <c r="X11" s="262">
        <v>0</v>
      </c>
      <c r="Y11" s="262">
        <v>3</v>
      </c>
      <c r="Z11" s="196">
        <f t="shared" si="0"/>
        <v>195</v>
      </c>
    </row>
    <row r="12" spans="1:26" x14ac:dyDescent="0.3">
      <c r="A12" s="257">
        <v>11</v>
      </c>
      <c r="B12" s="247">
        <v>17</v>
      </c>
      <c r="C12" s="258">
        <v>64</v>
      </c>
      <c r="D12" s="259" t="s">
        <v>538</v>
      </c>
      <c r="E12" s="196"/>
      <c r="F12" s="260">
        <v>464</v>
      </c>
      <c r="G12" s="247" t="s">
        <v>73</v>
      </c>
      <c r="H12" s="259" t="s">
        <v>20</v>
      </c>
      <c r="I12" s="261">
        <v>386</v>
      </c>
      <c r="J12" s="262">
        <v>83</v>
      </c>
      <c r="K12" s="262">
        <v>22</v>
      </c>
      <c r="L12" s="262">
        <v>41</v>
      </c>
      <c r="M12" s="262">
        <v>1</v>
      </c>
      <c r="N12" s="262">
        <v>2</v>
      </c>
      <c r="O12" s="262">
        <v>0</v>
      </c>
      <c r="P12" s="262">
        <v>1</v>
      </c>
      <c r="Q12" s="262">
        <v>2</v>
      </c>
      <c r="R12" s="262">
        <v>0</v>
      </c>
      <c r="S12" s="262">
        <v>27</v>
      </c>
      <c r="T12" s="196"/>
      <c r="U12" s="262">
        <v>0</v>
      </c>
      <c r="V12" s="262">
        <v>5</v>
      </c>
      <c r="W12" s="262">
        <v>2</v>
      </c>
      <c r="X12" s="262">
        <v>0</v>
      </c>
      <c r="Y12" s="262">
        <v>3</v>
      </c>
      <c r="Z12" s="196">
        <f t="shared" si="0"/>
        <v>189</v>
      </c>
    </row>
    <row r="13" spans="1:26" x14ac:dyDescent="0.3">
      <c r="A13" s="257">
        <v>12</v>
      </c>
      <c r="B13" s="247">
        <v>17</v>
      </c>
      <c r="C13" s="258">
        <v>64</v>
      </c>
      <c r="D13" s="259" t="s">
        <v>538</v>
      </c>
      <c r="E13" s="196"/>
      <c r="F13" s="260">
        <v>465</v>
      </c>
      <c r="G13" s="247" t="s">
        <v>73</v>
      </c>
      <c r="H13" s="259" t="s">
        <v>253</v>
      </c>
      <c r="I13" s="261">
        <v>732</v>
      </c>
      <c r="J13" s="262">
        <v>19</v>
      </c>
      <c r="K13" s="262">
        <v>75</v>
      </c>
      <c r="L13" s="262">
        <v>6</v>
      </c>
      <c r="M13" s="262">
        <v>10</v>
      </c>
      <c r="N13" s="262">
        <v>100</v>
      </c>
      <c r="O13" s="262">
        <v>2</v>
      </c>
      <c r="P13" s="262">
        <v>0</v>
      </c>
      <c r="Q13" s="262">
        <v>3</v>
      </c>
      <c r="R13" s="262">
        <v>4</v>
      </c>
      <c r="S13" s="262">
        <v>24</v>
      </c>
      <c r="T13" s="196"/>
      <c r="U13" s="262">
        <v>0</v>
      </c>
      <c r="V13" s="262">
        <v>0</v>
      </c>
      <c r="W13" s="262">
        <v>0</v>
      </c>
      <c r="X13" s="262">
        <v>0</v>
      </c>
      <c r="Y13" s="262">
        <v>12</v>
      </c>
      <c r="Z13" s="196">
        <f t="shared" si="0"/>
        <v>255</v>
      </c>
    </row>
    <row r="14" spans="1:26" x14ac:dyDescent="0.3">
      <c r="A14" s="257">
        <v>13</v>
      </c>
      <c r="B14" s="247">
        <v>17</v>
      </c>
      <c r="C14" s="258">
        <v>64</v>
      </c>
      <c r="D14" s="259" t="s">
        <v>538</v>
      </c>
      <c r="E14" s="196"/>
      <c r="F14" s="260">
        <v>466</v>
      </c>
      <c r="G14" s="247" t="s">
        <v>73</v>
      </c>
      <c r="H14" s="259" t="s">
        <v>253</v>
      </c>
      <c r="I14" s="261">
        <v>689</v>
      </c>
      <c r="J14" s="262">
        <v>114</v>
      </c>
      <c r="K14" s="262">
        <v>131</v>
      </c>
      <c r="L14" s="262">
        <v>36</v>
      </c>
      <c r="M14" s="262">
        <v>11</v>
      </c>
      <c r="N14" s="262">
        <v>18</v>
      </c>
      <c r="O14" s="262">
        <v>7</v>
      </c>
      <c r="P14" s="262">
        <v>2</v>
      </c>
      <c r="Q14" s="262">
        <v>7</v>
      </c>
      <c r="R14" s="262">
        <v>3</v>
      </c>
      <c r="S14" s="262">
        <v>49</v>
      </c>
      <c r="T14" s="196"/>
      <c r="U14" s="262">
        <v>0</v>
      </c>
      <c r="V14" s="262">
        <v>3</v>
      </c>
      <c r="W14" s="262">
        <v>2</v>
      </c>
      <c r="X14" s="262">
        <v>0</v>
      </c>
      <c r="Y14" s="262">
        <v>12</v>
      </c>
      <c r="Z14" s="196">
        <f t="shared" si="0"/>
        <v>395</v>
      </c>
    </row>
    <row r="15" spans="1:26" x14ac:dyDescent="0.3">
      <c r="A15" s="257">
        <v>14</v>
      </c>
      <c r="B15" s="247">
        <v>17</v>
      </c>
      <c r="C15" s="258">
        <v>64</v>
      </c>
      <c r="D15" s="259" t="s">
        <v>538</v>
      </c>
      <c r="E15" s="196"/>
      <c r="F15" s="260">
        <v>467</v>
      </c>
      <c r="G15" s="247" t="s">
        <v>73</v>
      </c>
      <c r="H15" s="259" t="s">
        <v>253</v>
      </c>
      <c r="I15" s="261">
        <v>250</v>
      </c>
      <c r="J15" s="262">
        <v>127</v>
      </c>
      <c r="K15" s="262">
        <v>11</v>
      </c>
      <c r="L15" s="262">
        <v>16</v>
      </c>
      <c r="M15" s="262">
        <v>0</v>
      </c>
      <c r="N15" s="262">
        <v>0</v>
      </c>
      <c r="O15" s="262">
        <v>0</v>
      </c>
      <c r="P15" s="262">
        <v>0</v>
      </c>
      <c r="Q15" s="262">
        <v>0</v>
      </c>
      <c r="R15" s="262">
        <v>6</v>
      </c>
      <c r="S15" s="262">
        <v>4</v>
      </c>
      <c r="T15" s="196"/>
      <c r="U15" s="262">
        <v>0</v>
      </c>
      <c r="V15" s="262">
        <v>0</v>
      </c>
      <c r="W15" s="262">
        <v>0</v>
      </c>
      <c r="X15" s="262">
        <v>0</v>
      </c>
      <c r="Y15" s="262">
        <v>6</v>
      </c>
      <c r="Z15" s="196">
        <f t="shared" si="0"/>
        <v>170</v>
      </c>
    </row>
    <row r="16" spans="1:26" x14ac:dyDescent="0.3">
      <c r="A16" s="257">
        <v>15</v>
      </c>
      <c r="B16" s="247">
        <v>17</v>
      </c>
      <c r="C16" s="258">
        <v>64</v>
      </c>
      <c r="D16" s="259" t="s">
        <v>538</v>
      </c>
      <c r="E16" s="196"/>
      <c r="F16" s="260">
        <v>468</v>
      </c>
      <c r="G16" s="247" t="s">
        <v>73</v>
      </c>
      <c r="H16" s="259" t="s">
        <v>253</v>
      </c>
      <c r="I16" s="261">
        <v>410</v>
      </c>
      <c r="J16" s="262">
        <v>165</v>
      </c>
      <c r="K16" s="262">
        <v>34</v>
      </c>
      <c r="L16" s="262">
        <v>19</v>
      </c>
      <c r="M16" s="262">
        <v>1</v>
      </c>
      <c r="N16" s="262">
        <v>2</v>
      </c>
      <c r="O16" s="262">
        <v>0</v>
      </c>
      <c r="P16" s="262">
        <v>1</v>
      </c>
      <c r="Q16" s="262">
        <v>4</v>
      </c>
      <c r="R16" s="262">
        <v>0</v>
      </c>
      <c r="S16" s="262">
        <v>15</v>
      </c>
      <c r="T16" s="196"/>
      <c r="U16" s="262">
        <v>0</v>
      </c>
      <c r="V16" s="262">
        <v>5</v>
      </c>
      <c r="W16" s="262">
        <v>0</v>
      </c>
      <c r="X16" s="262">
        <v>0</v>
      </c>
      <c r="Y16" s="262">
        <v>2</v>
      </c>
      <c r="Z16" s="196">
        <f t="shared" si="0"/>
        <v>248</v>
      </c>
    </row>
    <row r="17" spans="1:26" x14ac:dyDescent="0.3">
      <c r="A17" s="257">
        <v>16</v>
      </c>
      <c r="B17" s="247">
        <v>17</v>
      </c>
      <c r="C17" s="258">
        <v>75</v>
      </c>
      <c r="D17" s="259" t="s">
        <v>539</v>
      </c>
      <c r="E17" s="196"/>
      <c r="F17" s="260">
        <v>668</v>
      </c>
      <c r="G17" s="247" t="s">
        <v>73</v>
      </c>
      <c r="H17" s="259" t="s">
        <v>253</v>
      </c>
      <c r="I17" s="261">
        <v>449</v>
      </c>
      <c r="J17" s="262">
        <v>39</v>
      </c>
      <c r="K17" s="262">
        <v>60</v>
      </c>
      <c r="L17" s="262">
        <v>30</v>
      </c>
      <c r="M17" s="262">
        <v>9</v>
      </c>
      <c r="N17" s="262">
        <v>21</v>
      </c>
      <c r="O17" s="262">
        <v>3</v>
      </c>
      <c r="P17" s="262">
        <v>1</v>
      </c>
      <c r="Q17" s="262">
        <v>6</v>
      </c>
      <c r="R17" s="262">
        <v>4</v>
      </c>
      <c r="S17" s="262">
        <v>37</v>
      </c>
      <c r="T17" s="196"/>
      <c r="U17" s="262">
        <v>7</v>
      </c>
      <c r="V17" s="262">
        <v>2</v>
      </c>
      <c r="W17" s="262">
        <v>1</v>
      </c>
      <c r="X17" s="262">
        <v>0</v>
      </c>
      <c r="Y17" s="262">
        <v>10</v>
      </c>
      <c r="Z17" s="196">
        <f t="shared" si="0"/>
        <v>230</v>
      </c>
    </row>
    <row r="18" spans="1:26" x14ac:dyDescent="0.3">
      <c r="A18" s="257">
        <v>17</v>
      </c>
      <c r="B18" s="247">
        <v>17</v>
      </c>
      <c r="C18" s="258">
        <v>75</v>
      </c>
      <c r="D18" s="259" t="s">
        <v>539</v>
      </c>
      <c r="E18" s="196"/>
      <c r="F18" s="260">
        <v>668</v>
      </c>
      <c r="G18" s="247" t="s">
        <v>73</v>
      </c>
      <c r="H18" s="259" t="s">
        <v>20</v>
      </c>
      <c r="I18" s="261">
        <v>448</v>
      </c>
      <c r="J18" s="262">
        <v>35</v>
      </c>
      <c r="K18" s="262">
        <v>44</v>
      </c>
      <c r="L18" s="262">
        <v>39</v>
      </c>
      <c r="M18" s="262">
        <v>10</v>
      </c>
      <c r="N18" s="262">
        <v>18</v>
      </c>
      <c r="O18" s="262">
        <v>3</v>
      </c>
      <c r="P18" s="262">
        <v>7</v>
      </c>
      <c r="Q18" s="262">
        <v>6</v>
      </c>
      <c r="R18" s="262">
        <v>3</v>
      </c>
      <c r="S18" s="262">
        <v>37</v>
      </c>
      <c r="T18" s="196"/>
      <c r="U18" s="262">
        <v>9</v>
      </c>
      <c r="V18" s="262">
        <v>6</v>
      </c>
      <c r="W18" s="262">
        <v>1</v>
      </c>
      <c r="X18" s="262">
        <v>1</v>
      </c>
      <c r="Y18" s="262">
        <v>9</v>
      </c>
      <c r="Z18" s="196">
        <f t="shared" si="0"/>
        <v>228</v>
      </c>
    </row>
    <row r="19" spans="1:26" x14ac:dyDescent="0.3">
      <c r="A19" s="257">
        <v>18</v>
      </c>
      <c r="B19" s="247">
        <v>17</v>
      </c>
      <c r="C19" s="258">
        <v>109</v>
      </c>
      <c r="D19" s="259" t="s">
        <v>540</v>
      </c>
      <c r="E19" s="196"/>
      <c r="F19" s="260">
        <v>792</v>
      </c>
      <c r="G19" s="247" t="s">
        <v>73</v>
      </c>
      <c r="H19" s="259" t="s">
        <v>253</v>
      </c>
      <c r="I19" s="261">
        <v>585</v>
      </c>
      <c r="J19" s="262">
        <v>10</v>
      </c>
      <c r="K19" s="262">
        <v>137</v>
      </c>
      <c r="L19" s="262">
        <v>198</v>
      </c>
      <c r="M19" s="262">
        <v>1</v>
      </c>
      <c r="N19" s="262">
        <v>7</v>
      </c>
      <c r="O19" s="262">
        <v>4</v>
      </c>
      <c r="P19" s="262">
        <v>4</v>
      </c>
      <c r="Q19" s="262">
        <v>1</v>
      </c>
      <c r="R19" s="262">
        <v>1</v>
      </c>
      <c r="S19" s="262">
        <v>57</v>
      </c>
      <c r="T19" s="196"/>
      <c r="U19" s="262">
        <v>1</v>
      </c>
      <c r="V19" s="262">
        <v>3</v>
      </c>
      <c r="W19" s="262">
        <v>2</v>
      </c>
      <c r="X19" s="262">
        <v>0</v>
      </c>
      <c r="Y19" s="262">
        <v>15</v>
      </c>
      <c r="Z19" s="196">
        <f t="shared" si="0"/>
        <v>441</v>
      </c>
    </row>
    <row r="20" spans="1:26" x14ac:dyDescent="0.3">
      <c r="A20" s="257">
        <v>19</v>
      </c>
      <c r="B20" s="247">
        <v>17</v>
      </c>
      <c r="C20" s="258">
        <v>109</v>
      </c>
      <c r="D20" s="259" t="s">
        <v>540</v>
      </c>
      <c r="E20" s="196"/>
      <c r="F20" s="260">
        <v>792</v>
      </c>
      <c r="G20" s="247" t="s">
        <v>73</v>
      </c>
      <c r="H20" s="259" t="s">
        <v>20</v>
      </c>
      <c r="I20" s="261">
        <v>584</v>
      </c>
      <c r="J20" s="262">
        <v>7</v>
      </c>
      <c r="K20" s="262">
        <v>128</v>
      </c>
      <c r="L20" s="262">
        <v>252</v>
      </c>
      <c r="M20" s="262">
        <v>7</v>
      </c>
      <c r="N20" s="262">
        <v>6</v>
      </c>
      <c r="O20" s="262">
        <v>1</v>
      </c>
      <c r="P20" s="262">
        <v>1</v>
      </c>
      <c r="Q20" s="262">
        <v>5</v>
      </c>
      <c r="R20" s="262">
        <v>0</v>
      </c>
      <c r="S20" s="262">
        <v>61</v>
      </c>
      <c r="T20" s="263"/>
      <c r="U20" s="262">
        <v>1</v>
      </c>
      <c r="V20" s="262">
        <v>1</v>
      </c>
      <c r="W20" s="262">
        <v>4</v>
      </c>
      <c r="X20" s="262">
        <v>0</v>
      </c>
      <c r="Y20" s="262">
        <v>16</v>
      </c>
      <c r="Z20" s="196">
        <f t="shared" si="0"/>
        <v>490</v>
      </c>
    </row>
    <row r="21" spans="1:26" x14ac:dyDescent="0.3">
      <c r="A21" s="257">
        <v>20</v>
      </c>
      <c r="B21" s="247">
        <v>17</v>
      </c>
      <c r="C21" s="258">
        <v>109</v>
      </c>
      <c r="D21" s="259" t="s">
        <v>540</v>
      </c>
      <c r="E21" s="196"/>
      <c r="F21" s="260">
        <v>793</v>
      </c>
      <c r="G21" s="247" t="s">
        <v>73</v>
      </c>
      <c r="H21" s="259" t="s">
        <v>253</v>
      </c>
      <c r="I21" s="261">
        <v>558</v>
      </c>
      <c r="J21" s="262">
        <v>8</v>
      </c>
      <c r="K21" s="262">
        <v>103</v>
      </c>
      <c r="L21" s="262">
        <v>221</v>
      </c>
      <c r="M21" s="262">
        <v>2</v>
      </c>
      <c r="N21" s="262">
        <v>5</v>
      </c>
      <c r="O21" s="262">
        <v>4</v>
      </c>
      <c r="P21" s="262">
        <v>6</v>
      </c>
      <c r="Q21" s="262">
        <v>0</v>
      </c>
      <c r="R21" s="262">
        <v>6</v>
      </c>
      <c r="S21" s="262">
        <v>78</v>
      </c>
      <c r="T21" s="196"/>
      <c r="U21" s="262">
        <v>1</v>
      </c>
      <c r="V21" s="262">
        <v>4</v>
      </c>
      <c r="W21" s="262">
        <v>2</v>
      </c>
      <c r="X21" s="262">
        <v>0</v>
      </c>
      <c r="Y21" s="262">
        <v>17</v>
      </c>
      <c r="Z21" s="196">
        <f t="shared" si="0"/>
        <v>457</v>
      </c>
    </row>
    <row r="22" spans="1:26" x14ac:dyDescent="0.3">
      <c r="A22" s="257">
        <v>21</v>
      </c>
      <c r="B22" s="247">
        <v>17</v>
      </c>
      <c r="C22" s="258">
        <v>109</v>
      </c>
      <c r="D22" s="259" t="s">
        <v>540</v>
      </c>
      <c r="E22" s="196"/>
      <c r="F22" s="260">
        <v>793</v>
      </c>
      <c r="G22" s="247" t="s">
        <v>73</v>
      </c>
      <c r="H22" s="259" t="s">
        <v>20</v>
      </c>
      <c r="I22" s="261">
        <v>558</v>
      </c>
      <c r="J22" s="262">
        <v>6</v>
      </c>
      <c r="K22" s="262">
        <v>108</v>
      </c>
      <c r="L22" s="262">
        <v>239</v>
      </c>
      <c r="M22" s="262">
        <v>2</v>
      </c>
      <c r="N22" s="262">
        <v>5</v>
      </c>
      <c r="O22" s="262">
        <v>4</v>
      </c>
      <c r="P22" s="262">
        <v>4</v>
      </c>
      <c r="Q22" s="262">
        <v>3</v>
      </c>
      <c r="R22" s="262">
        <v>1</v>
      </c>
      <c r="S22" s="262">
        <v>67</v>
      </c>
      <c r="T22" s="196"/>
      <c r="U22" s="262">
        <v>1</v>
      </c>
      <c r="V22" s="262">
        <v>1</v>
      </c>
      <c r="W22" s="262">
        <v>0</v>
      </c>
      <c r="X22" s="262">
        <v>0</v>
      </c>
      <c r="Y22" s="262">
        <v>23</v>
      </c>
      <c r="Z22" s="196">
        <f t="shared" si="0"/>
        <v>464</v>
      </c>
    </row>
    <row r="23" spans="1:26" x14ac:dyDescent="0.3">
      <c r="A23" s="257">
        <v>22</v>
      </c>
      <c r="B23" s="247">
        <v>17</v>
      </c>
      <c r="C23" s="258">
        <v>114</v>
      </c>
      <c r="D23" s="259" t="s">
        <v>541</v>
      </c>
      <c r="E23" s="196"/>
      <c r="F23" s="260">
        <v>803</v>
      </c>
      <c r="G23" s="247" t="s">
        <v>73</v>
      </c>
      <c r="H23" s="259" t="s">
        <v>253</v>
      </c>
      <c r="I23" s="261">
        <v>510</v>
      </c>
      <c r="J23" s="262">
        <v>196</v>
      </c>
      <c r="K23" s="262">
        <v>62</v>
      </c>
      <c r="L23" s="262">
        <v>20</v>
      </c>
      <c r="M23" s="262">
        <v>3</v>
      </c>
      <c r="N23" s="262">
        <v>2</v>
      </c>
      <c r="O23" s="262">
        <v>0</v>
      </c>
      <c r="P23" s="262">
        <v>1</v>
      </c>
      <c r="Q23" s="262">
        <v>1</v>
      </c>
      <c r="R23" s="262">
        <v>0</v>
      </c>
      <c r="S23" s="262">
        <v>27</v>
      </c>
      <c r="T23" s="196"/>
      <c r="U23" s="262">
        <v>0</v>
      </c>
      <c r="V23" s="262">
        <v>10</v>
      </c>
      <c r="W23" s="262">
        <v>2</v>
      </c>
      <c r="X23" s="262">
        <v>0</v>
      </c>
      <c r="Y23" s="262">
        <v>8</v>
      </c>
      <c r="Z23" s="196">
        <f t="shared" si="0"/>
        <v>332</v>
      </c>
    </row>
    <row r="24" spans="1:26" x14ac:dyDescent="0.3">
      <c r="A24" s="257">
        <v>23</v>
      </c>
      <c r="B24" s="247">
        <v>17</v>
      </c>
      <c r="C24" s="258">
        <v>117</v>
      </c>
      <c r="D24" s="259" t="s">
        <v>542</v>
      </c>
      <c r="E24" s="196"/>
      <c r="F24" s="260">
        <v>809</v>
      </c>
      <c r="G24" s="247" t="s">
        <v>73</v>
      </c>
      <c r="H24" s="259" t="s">
        <v>253</v>
      </c>
      <c r="I24" s="261">
        <v>723</v>
      </c>
      <c r="J24" s="262">
        <v>51</v>
      </c>
      <c r="K24" s="262">
        <v>63</v>
      </c>
      <c r="L24" s="262">
        <v>18</v>
      </c>
      <c r="M24" s="262">
        <v>10</v>
      </c>
      <c r="N24" s="262">
        <v>10</v>
      </c>
      <c r="O24" s="262">
        <v>3</v>
      </c>
      <c r="P24" s="262">
        <v>0</v>
      </c>
      <c r="Q24" s="262">
        <v>3</v>
      </c>
      <c r="R24" s="262">
        <v>0</v>
      </c>
      <c r="S24" s="262">
        <v>11</v>
      </c>
      <c r="T24" s="196"/>
      <c r="U24" s="262">
        <v>0</v>
      </c>
      <c r="V24" s="262">
        <v>3</v>
      </c>
      <c r="W24" s="262">
        <v>3</v>
      </c>
      <c r="X24" s="262">
        <v>0</v>
      </c>
      <c r="Y24" s="262">
        <v>17</v>
      </c>
      <c r="Z24" s="196">
        <f t="shared" si="0"/>
        <v>192</v>
      </c>
    </row>
    <row r="25" spans="1:26" x14ac:dyDescent="0.3">
      <c r="A25" s="257">
        <v>24</v>
      </c>
      <c r="B25" s="247">
        <v>17</v>
      </c>
      <c r="C25" s="258">
        <v>117</v>
      </c>
      <c r="D25" s="259" t="s">
        <v>542</v>
      </c>
      <c r="E25" s="196"/>
      <c r="F25" s="260">
        <v>809</v>
      </c>
      <c r="G25" s="247" t="s">
        <v>73</v>
      </c>
      <c r="H25" s="259" t="s">
        <v>20</v>
      </c>
      <c r="I25" s="261">
        <v>722</v>
      </c>
      <c r="J25" s="262">
        <v>63</v>
      </c>
      <c r="K25" s="262">
        <v>73</v>
      </c>
      <c r="L25" s="262">
        <v>17</v>
      </c>
      <c r="M25" s="262">
        <v>10</v>
      </c>
      <c r="N25" s="262">
        <v>8</v>
      </c>
      <c r="O25" s="262">
        <v>2</v>
      </c>
      <c r="P25" s="262">
        <v>0</v>
      </c>
      <c r="Q25" s="262">
        <v>5</v>
      </c>
      <c r="R25" s="262">
        <v>2</v>
      </c>
      <c r="S25" s="262">
        <v>6</v>
      </c>
      <c r="T25" s="196"/>
      <c r="U25" s="262">
        <v>1</v>
      </c>
      <c r="V25" s="262">
        <v>5</v>
      </c>
      <c r="W25" s="262">
        <v>0</v>
      </c>
      <c r="X25" s="262">
        <v>0</v>
      </c>
      <c r="Y25" s="262">
        <v>10</v>
      </c>
      <c r="Z25" s="196">
        <f t="shared" si="0"/>
        <v>202</v>
      </c>
    </row>
    <row r="26" spans="1:26" x14ac:dyDescent="0.3">
      <c r="A26" s="257">
        <v>25</v>
      </c>
      <c r="B26" s="247">
        <v>17</v>
      </c>
      <c r="C26" s="258">
        <v>117</v>
      </c>
      <c r="D26" s="259" t="s">
        <v>542</v>
      </c>
      <c r="E26" s="196"/>
      <c r="F26" s="260">
        <v>809</v>
      </c>
      <c r="G26" s="247" t="s">
        <v>73</v>
      </c>
      <c r="H26" s="259" t="s">
        <v>22</v>
      </c>
      <c r="I26" s="261">
        <v>722</v>
      </c>
      <c r="J26" s="262">
        <v>75</v>
      </c>
      <c r="K26" s="262">
        <v>60</v>
      </c>
      <c r="L26" s="262">
        <v>14</v>
      </c>
      <c r="M26" s="262">
        <v>8</v>
      </c>
      <c r="N26" s="262">
        <v>7</v>
      </c>
      <c r="O26" s="262">
        <v>3</v>
      </c>
      <c r="P26" s="262">
        <v>2</v>
      </c>
      <c r="Q26" s="262">
        <v>0</v>
      </c>
      <c r="R26" s="262">
        <v>0</v>
      </c>
      <c r="S26" s="262">
        <v>8</v>
      </c>
      <c r="T26" s="196"/>
      <c r="U26" s="262">
        <v>8</v>
      </c>
      <c r="V26" s="262">
        <v>6</v>
      </c>
      <c r="W26" s="262">
        <v>0</v>
      </c>
      <c r="X26" s="262">
        <v>0</v>
      </c>
      <c r="Y26" s="262">
        <v>14</v>
      </c>
      <c r="Z26" s="196">
        <f t="shared" si="0"/>
        <v>205</v>
      </c>
    </row>
    <row r="27" spans="1:26" x14ac:dyDescent="0.3">
      <c r="A27" s="257">
        <v>26</v>
      </c>
      <c r="B27" s="247">
        <v>17</v>
      </c>
      <c r="C27" s="258">
        <v>122</v>
      </c>
      <c r="D27" s="259" t="s">
        <v>543</v>
      </c>
      <c r="E27" s="196"/>
      <c r="F27" s="260">
        <v>820</v>
      </c>
      <c r="G27" s="247" t="s">
        <v>73</v>
      </c>
      <c r="H27" s="259" t="s">
        <v>253</v>
      </c>
      <c r="I27" s="261">
        <v>376</v>
      </c>
      <c r="J27" s="262">
        <v>53</v>
      </c>
      <c r="K27" s="262">
        <v>109</v>
      </c>
      <c r="L27" s="262">
        <v>8</v>
      </c>
      <c r="M27" s="262">
        <v>2</v>
      </c>
      <c r="N27" s="262">
        <v>5</v>
      </c>
      <c r="O27" s="262">
        <v>2</v>
      </c>
      <c r="P27" s="262">
        <v>2</v>
      </c>
      <c r="Q27" s="262">
        <v>2</v>
      </c>
      <c r="R27" s="262">
        <v>0</v>
      </c>
      <c r="S27" s="262">
        <v>18</v>
      </c>
      <c r="T27" s="196"/>
      <c r="U27" s="262">
        <v>0</v>
      </c>
      <c r="V27" s="262">
        <v>1</v>
      </c>
      <c r="W27" s="262">
        <v>5</v>
      </c>
      <c r="X27" s="262">
        <v>0</v>
      </c>
      <c r="Y27" s="262">
        <v>4</v>
      </c>
      <c r="Z27" s="196">
        <f t="shared" si="0"/>
        <v>211</v>
      </c>
    </row>
    <row r="28" spans="1:26" x14ac:dyDescent="0.3">
      <c r="A28" s="257">
        <v>27</v>
      </c>
      <c r="B28" s="247">
        <v>17</v>
      </c>
      <c r="C28" s="258">
        <v>122</v>
      </c>
      <c r="D28" s="259" t="s">
        <v>543</v>
      </c>
      <c r="E28" s="196"/>
      <c r="F28" s="260">
        <v>820</v>
      </c>
      <c r="G28" s="247" t="s">
        <v>73</v>
      </c>
      <c r="H28" s="259" t="s">
        <v>20</v>
      </c>
      <c r="I28" s="261">
        <v>375</v>
      </c>
      <c r="J28" s="262">
        <v>63</v>
      </c>
      <c r="K28" s="262">
        <v>83</v>
      </c>
      <c r="L28" s="262">
        <v>5</v>
      </c>
      <c r="M28" s="262">
        <v>2</v>
      </c>
      <c r="N28" s="262">
        <v>1</v>
      </c>
      <c r="O28" s="262">
        <v>0</v>
      </c>
      <c r="P28" s="262">
        <v>0</v>
      </c>
      <c r="Q28" s="262">
        <v>4</v>
      </c>
      <c r="R28" s="262">
        <v>0</v>
      </c>
      <c r="S28" s="262">
        <v>25</v>
      </c>
      <c r="T28" s="196"/>
      <c r="U28" s="262">
        <v>0</v>
      </c>
      <c r="V28" s="262">
        <v>3</v>
      </c>
      <c r="W28" s="262">
        <v>2</v>
      </c>
      <c r="X28" s="262">
        <v>0</v>
      </c>
      <c r="Y28" s="262">
        <v>6</v>
      </c>
      <c r="Z28" s="196">
        <f t="shared" si="0"/>
        <v>194</v>
      </c>
    </row>
    <row r="29" spans="1:26" x14ac:dyDescent="0.3">
      <c r="A29" s="257">
        <v>28</v>
      </c>
      <c r="B29" s="247">
        <v>17</v>
      </c>
      <c r="C29" s="258">
        <v>122</v>
      </c>
      <c r="D29" s="259" t="s">
        <v>543</v>
      </c>
      <c r="E29" s="196"/>
      <c r="F29" s="260">
        <v>821</v>
      </c>
      <c r="G29" s="247" t="s">
        <v>73</v>
      </c>
      <c r="H29" s="259" t="s">
        <v>253</v>
      </c>
      <c r="I29" s="261">
        <v>457</v>
      </c>
      <c r="J29" s="262">
        <v>66</v>
      </c>
      <c r="K29" s="262">
        <v>100</v>
      </c>
      <c r="L29" s="262">
        <v>4</v>
      </c>
      <c r="M29" s="262">
        <v>2</v>
      </c>
      <c r="N29" s="262">
        <v>1</v>
      </c>
      <c r="O29" s="262">
        <v>0</v>
      </c>
      <c r="P29" s="262">
        <v>0</v>
      </c>
      <c r="Q29" s="262">
        <v>1</v>
      </c>
      <c r="R29" s="262">
        <v>0</v>
      </c>
      <c r="S29" s="262">
        <v>3</v>
      </c>
      <c r="T29" s="196"/>
      <c r="U29" s="262">
        <v>0</v>
      </c>
      <c r="V29" s="262">
        <v>0</v>
      </c>
      <c r="W29" s="262">
        <v>0</v>
      </c>
      <c r="X29" s="262">
        <v>0</v>
      </c>
      <c r="Y29" s="262">
        <v>10</v>
      </c>
      <c r="Z29" s="196">
        <f t="shared" si="0"/>
        <v>187</v>
      </c>
    </row>
    <row r="30" spans="1:26" x14ac:dyDescent="0.3">
      <c r="A30" s="257">
        <v>29</v>
      </c>
      <c r="B30" s="247">
        <v>17</v>
      </c>
      <c r="C30" s="258">
        <v>122</v>
      </c>
      <c r="D30" s="259" t="s">
        <v>543</v>
      </c>
      <c r="E30" s="196"/>
      <c r="F30" s="260">
        <v>821</v>
      </c>
      <c r="G30" s="247" t="s">
        <v>73</v>
      </c>
      <c r="H30" s="259" t="s">
        <v>20</v>
      </c>
      <c r="I30" s="261">
        <v>457</v>
      </c>
      <c r="J30" s="262">
        <v>124</v>
      </c>
      <c r="K30" s="262">
        <v>134</v>
      </c>
      <c r="L30" s="262">
        <v>4</v>
      </c>
      <c r="M30" s="262">
        <v>4</v>
      </c>
      <c r="N30" s="262">
        <v>2</v>
      </c>
      <c r="O30" s="262">
        <v>0</v>
      </c>
      <c r="P30" s="262">
        <v>1</v>
      </c>
      <c r="Q30" s="262">
        <v>0</v>
      </c>
      <c r="R30" s="262">
        <v>0</v>
      </c>
      <c r="S30" s="262">
        <v>1</v>
      </c>
      <c r="T30" s="196"/>
      <c r="U30" s="262">
        <v>0</v>
      </c>
      <c r="V30" s="262">
        <v>17</v>
      </c>
      <c r="W30" s="262">
        <v>6</v>
      </c>
      <c r="X30" s="262">
        <v>0</v>
      </c>
      <c r="Y30" s="262">
        <v>12</v>
      </c>
      <c r="Z30" s="196">
        <f t="shared" si="0"/>
        <v>305</v>
      </c>
    </row>
    <row r="31" spans="1:26" x14ac:dyDescent="0.3">
      <c r="A31" s="257">
        <v>30</v>
      </c>
      <c r="B31" s="247">
        <v>17</v>
      </c>
      <c r="C31" s="258">
        <v>122</v>
      </c>
      <c r="D31" s="259" t="s">
        <v>543</v>
      </c>
      <c r="E31" s="196"/>
      <c r="F31" s="260">
        <v>822</v>
      </c>
      <c r="G31" s="247" t="s">
        <v>73</v>
      </c>
      <c r="H31" s="259" t="s">
        <v>253</v>
      </c>
      <c r="I31" s="261">
        <v>302</v>
      </c>
      <c r="J31" s="262">
        <v>33</v>
      </c>
      <c r="K31" s="262">
        <v>14</v>
      </c>
      <c r="L31" s="262">
        <v>3</v>
      </c>
      <c r="M31" s="262">
        <v>1</v>
      </c>
      <c r="N31" s="262">
        <v>3</v>
      </c>
      <c r="O31" s="262">
        <v>1</v>
      </c>
      <c r="P31" s="262">
        <v>0</v>
      </c>
      <c r="Q31" s="262">
        <v>0</v>
      </c>
      <c r="R31" s="262">
        <v>0</v>
      </c>
      <c r="S31" s="262">
        <v>4</v>
      </c>
      <c r="T31" s="196"/>
      <c r="U31" s="262">
        <v>0</v>
      </c>
      <c r="V31" s="262">
        <v>6</v>
      </c>
      <c r="W31" s="262">
        <v>0</v>
      </c>
      <c r="X31" s="262">
        <v>0</v>
      </c>
      <c r="Y31" s="262">
        <v>14</v>
      </c>
      <c r="Z31" s="196">
        <f t="shared" si="0"/>
        <v>79</v>
      </c>
    </row>
    <row r="32" spans="1:26" x14ac:dyDescent="0.3">
      <c r="A32" s="257">
        <v>31</v>
      </c>
      <c r="B32" s="247">
        <v>17</v>
      </c>
      <c r="C32" s="258">
        <v>122</v>
      </c>
      <c r="D32" s="259" t="s">
        <v>543</v>
      </c>
      <c r="E32" s="196"/>
      <c r="F32" s="260">
        <v>823</v>
      </c>
      <c r="G32" s="247" t="s">
        <v>73</v>
      </c>
      <c r="H32" s="259" t="s">
        <v>253</v>
      </c>
      <c r="I32" s="261">
        <v>588</v>
      </c>
      <c r="J32" s="262">
        <v>6</v>
      </c>
      <c r="K32" s="262">
        <v>6</v>
      </c>
      <c r="L32" s="262">
        <v>103</v>
      </c>
      <c r="M32" s="262">
        <v>1</v>
      </c>
      <c r="N32" s="262">
        <v>1</v>
      </c>
      <c r="O32" s="262">
        <v>1</v>
      </c>
      <c r="P32" s="262">
        <v>1</v>
      </c>
      <c r="Q32" s="262">
        <v>0</v>
      </c>
      <c r="R32" s="262">
        <v>1</v>
      </c>
      <c r="S32" s="262">
        <v>15</v>
      </c>
      <c r="T32" s="263"/>
      <c r="U32" s="262">
        <v>0</v>
      </c>
      <c r="V32" s="262">
        <v>7</v>
      </c>
      <c r="W32" s="262">
        <v>0</v>
      </c>
      <c r="X32" s="262">
        <v>0</v>
      </c>
      <c r="Y32" s="262">
        <v>4</v>
      </c>
      <c r="Z32" s="196">
        <f t="shared" si="0"/>
        <v>146</v>
      </c>
    </row>
    <row r="33" spans="1:26" x14ac:dyDescent="0.3">
      <c r="A33" s="257">
        <v>32</v>
      </c>
      <c r="B33" s="247">
        <v>17</v>
      </c>
      <c r="C33" s="258">
        <v>122</v>
      </c>
      <c r="D33" s="259" t="s">
        <v>543</v>
      </c>
      <c r="E33" s="196"/>
      <c r="F33" s="260">
        <v>823</v>
      </c>
      <c r="G33" s="247" t="s">
        <v>73</v>
      </c>
      <c r="H33" s="259" t="s">
        <v>21</v>
      </c>
      <c r="I33" s="261">
        <v>243</v>
      </c>
      <c r="J33" s="262">
        <v>74</v>
      </c>
      <c r="K33" s="262">
        <v>5</v>
      </c>
      <c r="L33" s="262">
        <v>72</v>
      </c>
      <c r="M33" s="262">
        <v>0</v>
      </c>
      <c r="N33" s="262">
        <v>7</v>
      </c>
      <c r="O33" s="262">
        <v>0</v>
      </c>
      <c r="P33" s="262">
        <v>0</v>
      </c>
      <c r="Q33" s="262">
        <v>0</v>
      </c>
      <c r="R33" s="262">
        <v>0</v>
      </c>
      <c r="S33" s="262">
        <v>2</v>
      </c>
      <c r="T33" s="196"/>
      <c r="U33" s="262">
        <v>0</v>
      </c>
      <c r="V33" s="262">
        <v>4</v>
      </c>
      <c r="W33" s="262">
        <v>0</v>
      </c>
      <c r="X33" s="262">
        <v>0</v>
      </c>
      <c r="Y33" s="262">
        <v>4</v>
      </c>
      <c r="Z33" s="196">
        <f t="shared" si="0"/>
        <v>168</v>
      </c>
    </row>
    <row r="34" spans="1:26" x14ac:dyDescent="0.3">
      <c r="A34" s="257">
        <v>33</v>
      </c>
      <c r="B34" s="247">
        <v>17</v>
      </c>
      <c r="C34" s="258">
        <v>122</v>
      </c>
      <c r="D34" s="259" t="s">
        <v>543</v>
      </c>
      <c r="E34" s="196"/>
      <c r="F34" s="260">
        <v>824</v>
      </c>
      <c r="G34" s="247" t="s">
        <v>73</v>
      </c>
      <c r="H34" s="259" t="s">
        <v>253</v>
      </c>
      <c r="I34" s="261">
        <v>665</v>
      </c>
      <c r="J34" s="262">
        <v>66</v>
      </c>
      <c r="K34" s="262">
        <v>33</v>
      </c>
      <c r="L34" s="262">
        <v>127</v>
      </c>
      <c r="M34" s="262">
        <v>10</v>
      </c>
      <c r="N34" s="262">
        <v>36</v>
      </c>
      <c r="O34" s="262">
        <v>2</v>
      </c>
      <c r="P34" s="262">
        <v>0</v>
      </c>
      <c r="Q34" s="262">
        <v>3</v>
      </c>
      <c r="R34" s="262">
        <v>2</v>
      </c>
      <c r="S34" s="262">
        <v>13</v>
      </c>
      <c r="T34" s="196"/>
      <c r="U34" s="262">
        <v>0</v>
      </c>
      <c r="V34" s="262">
        <v>11</v>
      </c>
      <c r="W34" s="262">
        <v>2</v>
      </c>
      <c r="X34" s="262">
        <v>0</v>
      </c>
      <c r="Y34" s="262">
        <v>16</v>
      </c>
      <c r="Z34" s="196">
        <f t="shared" si="0"/>
        <v>321</v>
      </c>
    </row>
    <row r="35" spans="1:26" x14ac:dyDescent="0.3">
      <c r="A35" s="257">
        <v>34</v>
      </c>
      <c r="B35" s="247">
        <v>17</v>
      </c>
      <c r="C35" s="258">
        <v>122</v>
      </c>
      <c r="D35" s="259" t="s">
        <v>543</v>
      </c>
      <c r="E35" s="196"/>
      <c r="F35" s="260">
        <v>824</v>
      </c>
      <c r="G35" s="247" t="s">
        <v>73</v>
      </c>
      <c r="H35" s="259" t="s">
        <v>21</v>
      </c>
      <c r="I35" s="261">
        <v>415</v>
      </c>
      <c r="J35" s="262">
        <v>36</v>
      </c>
      <c r="K35" s="262">
        <v>137</v>
      </c>
      <c r="L35" s="262">
        <v>29</v>
      </c>
      <c r="M35" s="262">
        <v>6</v>
      </c>
      <c r="N35" s="262">
        <v>5</v>
      </c>
      <c r="O35" s="262">
        <v>0</v>
      </c>
      <c r="P35" s="262">
        <v>1</v>
      </c>
      <c r="Q35" s="262">
        <v>1</v>
      </c>
      <c r="R35" s="262">
        <v>0</v>
      </c>
      <c r="S35" s="262">
        <v>9</v>
      </c>
      <c r="T35" s="196"/>
      <c r="U35" s="262">
        <v>1</v>
      </c>
      <c r="V35" s="262">
        <v>1</v>
      </c>
      <c r="W35" s="262">
        <v>1</v>
      </c>
      <c r="X35" s="262">
        <v>0</v>
      </c>
      <c r="Y35" s="262">
        <v>5</v>
      </c>
      <c r="Z35" s="196">
        <f t="shared" si="0"/>
        <v>232</v>
      </c>
    </row>
    <row r="36" spans="1:26" x14ac:dyDescent="0.3">
      <c r="A36" s="257">
        <v>35</v>
      </c>
      <c r="B36" s="247">
        <v>17</v>
      </c>
      <c r="C36" s="258">
        <v>122</v>
      </c>
      <c r="D36" s="259" t="s">
        <v>543</v>
      </c>
      <c r="E36" s="196"/>
      <c r="F36" s="260">
        <v>825</v>
      </c>
      <c r="G36" s="247" t="s">
        <v>73</v>
      </c>
      <c r="H36" s="259" t="s">
        <v>253</v>
      </c>
      <c r="I36" s="261">
        <v>296</v>
      </c>
      <c r="J36" s="262">
        <v>67</v>
      </c>
      <c r="K36" s="262">
        <v>74</v>
      </c>
      <c r="L36" s="262">
        <v>12</v>
      </c>
      <c r="M36" s="262">
        <v>13</v>
      </c>
      <c r="N36" s="262">
        <v>3</v>
      </c>
      <c r="O36" s="262">
        <v>0</v>
      </c>
      <c r="P36" s="262">
        <v>0</v>
      </c>
      <c r="Q36" s="262">
        <v>4</v>
      </c>
      <c r="R36" s="262">
        <v>1</v>
      </c>
      <c r="S36" s="262">
        <v>16</v>
      </c>
      <c r="T36" s="196"/>
      <c r="U36" s="262">
        <v>0</v>
      </c>
      <c r="V36" s="262">
        <v>1</v>
      </c>
      <c r="W36" s="262">
        <v>0</v>
      </c>
      <c r="X36" s="262">
        <v>0</v>
      </c>
      <c r="Y36" s="262">
        <v>3</v>
      </c>
      <c r="Z36" s="196">
        <f t="shared" si="0"/>
        <v>194</v>
      </c>
    </row>
    <row r="37" spans="1:26" x14ac:dyDescent="0.3">
      <c r="A37" s="257">
        <v>36</v>
      </c>
      <c r="B37" s="247">
        <v>17</v>
      </c>
      <c r="C37" s="258">
        <v>122</v>
      </c>
      <c r="D37" s="259" t="s">
        <v>543</v>
      </c>
      <c r="E37" s="196"/>
      <c r="F37" s="260">
        <v>825</v>
      </c>
      <c r="G37" s="247" t="s">
        <v>73</v>
      </c>
      <c r="H37" s="259" t="s">
        <v>21</v>
      </c>
      <c r="I37" s="261">
        <v>120</v>
      </c>
      <c r="J37" s="262">
        <v>25</v>
      </c>
      <c r="K37" s="262">
        <v>7</v>
      </c>
      <c r="L37" s="262">
        <v>24</v>
      </c>
      <c r="M37" s="262">
        <v>3</v>
      </c>
      <c r="N37" s="262">
        <v>0</v>
      </c>
      <c r="O37" s="262">
        <v>2</v>
      </c>
      <c r="P37" s="262">
        <v>0</v>
      </c>
      <c r="Q37" s="262">
        <v>1</v>
      </c>
      <c r="R37" s="262">
        <v>0</v>
      </c>
      <c r="S37" s="262">
        <v>18</v>
      </c>
      <c r="T37" s="196"/>
      <c r="U37" s="262">
        <v>1</v>
      </c>
      <c r="V37" s="262">
        <v>3</v>
      </c>
      <c r="W37" s="262">
        <v>0</v>
      </c>
      <c r="X37" s="262">
        <v>0</v>
      </c>
      <c r="Y37" s="262">
        <v>2</v>
      </c>
      <c r="Z37" s="196">
        <f t="shared" si="0"/>
        <v>86</v>
      </c>
    </row>
    <row r="38" spans="1:26" x14ac:dyDescent="0.3">
      <c r="A38" s="257">
        <v>37</v>
      </c>
      <c r="B38" s="247">
        <v>17</v>
      </c>
      <c r="C38" s="258">
        <v>122</v>
      </c>
      <c r="D38" s="259" t="s">
        <v>543</v>
      </c>
      <c r="E38" s="196"/>
      <c r="F38" s="260">
        <v>826</v>
      </c>
      <c r="G38" s="247" t="s">
        <v>73</v>
      </c>
      <c r="H38" s="259" t="s">
        <v>253</v>
      </c>
      <c r="I38" s="261">
        <v>220</v>
      </c>
      <c r="J38" s="262">
        <v>33</v>
      </c>
      <c r="K38" s="262">
        <v>31</v>
      </c>
      <c r="L38" s="262">
        <v>12</v>
      </c>
      <c r="M38" s="262">
        <v>1</v>
      </c>
      <c r="N38" s="262">
        <v>14</v>
      </c>
      <c r="O38" s="262">
        <v>0</v>
      </c>
      <c r="P38" s="262">
        <v>0</v>
      </c>
      <c r="Q38" s="262">
        <v>5</v>
      </c>
      <c r="R38" s="262">
        <v>3</v>
      </c>
      <c r="S38" s="262">
        <v>8</v>
      </c>
      <c r="T38" s="196"/>
      <c r="U38" s="262">
        <v>0</v>
      </c>
      <c r="V38" s="262">
        <v>0</v>
      </c>
      <c r="W38" s="262">
        <v>0</v>
      </c>
      <c r="X38" s="262">
        <v>0</v>
      </c>
      <c r="Y38" s="262">
        <v>8</v>
      </c>
      <c r="Z38" s="196">
        <f t="shared" si="0"/>
        <v>115</v>
      </c>
    </row>
    <row r="39" spans="1:26" x14ac:dyDescent="0.3">
      <c r="A39" s="257">
        <v>38</v>
      </c>
      <c r="B39" s="247">
        <v>17</v>
      </c>
      <c r="C39" s="258">
        <v>122</v>
      </c>
      <c r="D39" s="259" t="s">
        <v>543</v>
      </c>
      <c r="E39" s="196"/>
      <c r="F39" s="260">
        <v>826</v>
      </c>
      <c r="G39" s="247" t="s">
        <v>73</v>
      </c>
      <c r="H39" s="259" t="s">
        <v>21</v>
      </c>
      <c r="I39" s="261"/>
      <c r="J39" s="568" t="s">
        <v>1670</v>
      </c>
      <c r="K39" s="569"/>
      <c r="L39" s="569"/>
      <c r="M39" s="569"/>
      <c r="N39" s="569"/>
      <c r="O39" s="569"/>
      <c r="P39" s="569"/>
      <c r="Q39" s="569"/>
      <c r="R39" s="569"/>
      <c r="S39" s="569"/>
      <c r="T39" s="569"/>
      <c r="U39" s="569"/>
      <c r="V39" s="569"/>
      <c r="W39" s="569"/>
      <c r="X39" s="569"/>
      <c r="Y39" s="569"/>
      <c r="Z39" s="570"/>
    </row>
    <row r="40" spans="1:26" x14ac:dyDescent="0.3">
      <c r="A40" s="257">
        <v>39</v>
      </c>
      <c r="B40" s="247">
        <v>17</v>
      </c>
      <c r="C40" s="258">
        <v>122</v>
      </c>
      <c r="D40" s="259" t="s">
        <v>543</v>
      </c>
      <c r="E40" s="196"/>
      <c r="F40" s="260">
        <v>827</v>
      </c>
      <c r="G40" s="247" t="s">
        <v>73</v>
      </c>
      <c r="H40" s="259" t="s">
        <v>253</v>
      </c>
      <c r="I40" s="261">
        <v>335</v>
      </c>
      <c r="J40" s="262">
        <v>104</v>
      </c>
      <c r="K40" s="262">
        <v>60</v>
      </c>
      <c r="L40" s="262">
        <v>15</v>
      </c>
      <c r="M40" s="262">
        <v>3</v>
      </c>
      <c r="N40" s="262">
        <v>0</v>
      </c>
      <c r="O40" s="262">
        <v>0</v>
      </c>
      <c r="P40" s="262">
        <v>0</v>
      </c>
      <c r="Q40" s="262">
        <v>1</v>
      </c>
      <c r="R40" s="262">
        <v>1</v>
      </c>
      <c r="S40" s="262">
        <v>7</v>
      </c>
      <c r="T40" s="196"/>
      <c r="U40" s="262">
        <v>0</v>
      </c>
      <c r="V40" s="262">
        <v>7</v>
      </c>
      <c r="W40" s="262">
        <v>1</v>
      </c>
      <c r="X40" s="262">
        <v>0</v>
      </c>
      <c r="Y40" s="262">
        <v>7</v>
      </c>
      <c r="Z40" s="196">
        <f t="shared" ref="Z40:Z52" si="1">SUM(J40:Y40)</f>
        <v>206</v>
      </c>
    </row>
    <row r="41" spans="1:26" x14ac:dyDescent="0.3">
      <c r="A41" s="257">
        <v>40</v>
      </c>
      <c r="B41" s="247">
        <v>17</v>
      </c>
      <c r="C41" s="258">
        <v>122</v>
      </c>
      <c r="D41" s="259" t="s">
        <v>543</v>
      </c>
      <c r="E41" s="196"/>
      <c r="F41" s="260">
        <v>827</v>
      </c>
      <c r="G41" s="247" t="s">
        <v>73</v>
      </c>
      <c r="H41" s="259" t="s">
        <v>21</v>
      </c>
      <c r="I41" s="261">
        <v>181</v>
      </c>
      <c r="J41" s="262">
        <v>38</v>
      </c>
      <c r="K41" s="262">
        <v>38</v>
      </c>
      <c r="L41" s="262">
        <v>4</v>
      </c>
      <c r="M41" s="262">
        <v>0</v>
      </c>
      <c r="N41" s="262">
        <v>1</v>
      </c>
      <c r="O41" s="262">
        <v>0</v>
      </c>
      <c r="P41" s="262">
        <v>0</v>
      </c>
      <c r="Q41" s="262">
        <v>2</v>
      </c>
      <c r="R41" s="262">
        <v>1</v>
      </c>
      <c r="S41" s="262">
        <v>12</v>
      </c>
      <c r="T41" s="196"/>
      <c r="U41" s="262">
        <v>0</v>
      </c>
      <c r="V41" s="262">
        <v>0</v>
      </c>
      <c r="W41" s="262">
        <v>1</v>
      </c>
      <c r="X41" s="262">
        <v>0</v>
      </c>
      <c r="Y41" s="262">
        <v>4</v>
      </c>
      <c r="Z41" s="196">
        <f t="shared" si="1"/>
        <v>101</v>
      </c>
    </row>
    <row r="42" spans="1:26" x14ac:dyDescent="0.3">
      <c r="A42" s="257">
        <v>41</v>
      </c>
      <c r="B42" s="247">
        <v>17</v>
      </c>
      <c r="C42" s="258">
        <v>122</v>
      </c>
      <c r="D42" s="259" t="s">
        <v>543</v>
      </c>
      <c r="E42" s="196"/>
      <c r="F42" s="260">
        <v>828</v>
      </c>
      <c r="G42" s="247" t="s">
        <v>73</v>
      </c>
      <c r="H42" s="259" t="s">
        <v>253</v>
      </c>
      <c r="I42" s="261">
        <v>522</v>
      </c>
      <c r="J42" s="262">
        <v>102</v>
      </c>
      <c r="K42" s="262">
        <v>63</v>
      </c>
      <c r="L42" s="262">
        <v>50</v>
      </c>
      <c r="M42" s="262">
        <v>6</v>
      </c>
      <c r="N42" s="262">
        <v>9</v>
      </c>
      <c r="O42" s="262">
        <v>1</v>
      </c>
      <c r="P42" s="262">
        <v>1</v>
      </c>
      <c r="Q42" s="262">
        <v>8</v>
      </c>
      <c r="R42" s="262">
        <v>2</v>
      </c>
      <c r="S42" s="262">
        <v>46</v>
      </c>
      <c r="T42" s="196"/>
      <c r="U42" s="262">
        <v>1</v>
      </c>
      <c r="V42" s="262">
        <v>3</v>
      </c>
      <c r="W42" s="262">
        <v>0</v>
      </c>
      <c r="X42" s="262">
        <v>0</v>
      </c>
      <c r="Y42" s="262">
        <v>12</v>
      </c>
      <c r="Z42" s="196">
        <f t="shared" si="1"/>
        <v>304</v>
      </c>
    </row>
    <row r="43" spans="1:26" x14ac:dyDescent="0.3">
      <c r="A43" s="257">
        <v>42</v>
      </c>
      <c r="B43" s="247">
        <v>17</v>
      </c>
      <c r="C43" s="258">
        <v>122</v>
      </c>
      <c r="D43" s="259" t="s">
        <v>543</v>
      </c>
      <c r="E43" s="196"/>
      <c r="F43" s="260">
        <v>829</v>
      </c>
      <c r="G43" s="247" t="s">
        <v>73</v>
      </c>
      <c r="H43" s="259" t="s">
        <v>253</v>
      </c>
      <c r="I43" s="261">
        <v>443</v>
      </c>
      <c r="J43" s="262">
        <v>130</v>
      </c>
      <c r="K43" s="262">
        <v>28</v>
      </c>
      <c r="L43" s="262">
        <v>12</v>
      </c>
      <c r="M43" s="262">
        <v>0</v>
      </c>
      <c r="N43" s="262">
        <v>1</v>
      </c>
      <c r="O43" s="262">
        <v>0</v>
      </c>
      <c r="P43" s="262">
        <v>0</v>
      </c>
      <c r="Q43" s="262">
        <v>2</v>
      </c>
      <c r="R43" s="262">
        <v>1</v>
      </c>
      <c r="S43" s="262">
        <v>11</v>
      </c>
      <c r="T43" s="196"/>
      <c r="U43" s="262">
        <v>0</v>
      </c>
      <c r="V43" s="262">
        <v>2</v>
      </c>
      <c r="W43" s="262">
        <v>1</v>
      </c>
      <c r="X43" s="262">
        <v>0</v>
      </c>
      <c r="Y43" s="262">
        <v>9</v>
      </c>
      <c r="Z43" s="196">
        <f t="shared" si="1"/>
        <v>197</v>
      </c>
    </row>
    <row r="44" spans="1:26" x14ac:dyDescent="0.3">
      <c r="A44" s="257">
        <v>43</v>
      </c>
      <c r="B44" s="247">
        <v>17</v>
      </c>
      <c r="C44" s="258">
        <v>122</v>
      </c>
      <c r="D44" s="259" t="s">
        <v>543</v>
      </c>
      <c r="E44" s="196"/>
      <c r="F44" s="260">
        <v>829</v>
      </c>
      <c r="G44" s="247" t="s">
        <v>73</v>
      </c>
      <c r="H44" s="259" t="s">
        <v>21</v>
      </c>
      <c r="I44" s="261">
        <v>448</v>
      </c>
      <c r="J44" s="262">
        <v>173</v>
      </c>
      <c r="K44" s="262">
        <v>34</v>
      </c>
      <c r="L44" s="262">
        <v>40</v>
      </c>
      <c r="M44" s="262">
        <v>2</v>
      </c>
      <c r="N44" s="262">
        <v>2</v>
      </c>
      <c r="O44" s="262">
        <v>0</v>
      </c>
      <c r="P44" s="262">
        <v>0</v>
      </c>
      <c r="Q44" s="262">
        <v>2</v>
      </c>
      <c r="R44" s="262">
        <v>1</v>
      </c>
      <c r="S44" s="262">
        <v>21</v>
      </c>
      <c r="T44" s="196"/>
      <c r="U44" s="262">
        <v>0</v>
      </c>
      <c r="V44" s="262">
        <v>11</v>
      </c>
      <c r="W44" s="262">
        <v>1</v>
      </c>
      <c r="X44" s="262">
        <v>0</v>
      </c>
      <c r="Y44" s="262">
        <v>4</v>
      </c>
      <c r="Z44" s="196">
        <f t="shared" si="1"/>
        <v>291</v>
      </c>
    </row>
    <row r="45" spans="1:26" x14ac:dyDescent="0.3">
      <c r="A45" s="257">
        <v>44</v>
      </c>
      <c r="B45" s="247">
        <v>17</v>
      </c>
      <c r="C45" s="258">
        <v>122</v>
      </c>
      <c r="D45" s="259" t="s">
        <v>543</v>
      </c>
      <c r="E45" s="196"/>
      <c r="F45" s="260">
        <v>829</v>
      </c>
      <c r="G45" s="247" t="s">
        <v>73</v>
      </c>
      <c r="H45" s="259" t="s">
        <v>236</v>
      </c>
      <c r="I45" s="261">
        <v>317</v>
      </c>
      <c r="J45" s="262">
        <v>154</v>
      </c>
      <c r="K45" s="262">
        <v>19</v>
      </c>
      <c r="L45" s="262">
        <v>24</v>
      </c>
      <c r="M45" s="262">
        <v>3</v>
      </c>
      <c r="N45" s="262">
        <v>4</v>
      </c>
      <c r="O45" s="262">
        <v>0</v>
      </c>
      <c r="P45" s="262">
        <v>0</v>
      </c>
      <c r="Q45" s="262">
        <v>6</v>
      </c>
      <c r="R45" s="262">
        <v>1</v>
      </c>
      <c r="S45" s="262">
        <v>14</v>
      </c>
      <c r="T45" s="196"/>
      <c r="U45" s="262">
        <v>0</v>
      </c>
      <c r="V45" s="262">
        <v>9</v>
      </c>
      <c r="W45" s="262">
        <v>0</v>
      </c>
      <c r="X45" s="262">
        <v>0</v>
      </c>
      <c r="Y45" s="262">
        <v>3</v>
      </c>
      <c r="Z45" s="196">
        <f t="shared" si="1"/>
        <v>237</v>
      </c>
    </row>
    <row r="46" spans="1:26" x14ac:dyDescent="0.3">
      <c r="A46" s="257">
        <v>45</v>
      </c>
      <c r="B46" s="247">
        <v>17</v>
      </c>
      <c r="C46" s="258">
        <v>128</v>
      </c>
      <c r="D46" s="259" t="s">
        <v>544</v>
      </c>
      <c r="E46" s="196"/>
      <c r="F46" s="260">
        <v>841</v>
      </c>
      <c r="G46" s="247" t="s">
        <v>73</v>
      </c>
      <c r="H46" s="259" t="s">
        <v>253</v>
      </c>
      <c r="I46" s="261">
        <v>616</v>
      </c>
      <c r="J46" s="262">
        <v>26</v>
      </c>
      <c r="K46" s="262">
        <v>61</v>
      </c>
      <c r="L46" s="262">
        <v>30</v>
      </c>
      <c r="M46" s="262">
        <v>12</v>
      </c>
      <c r="N46" s="262">
        <v>42</v>
      </c>
      <c r="O46" s="262">
        <v>1</v>
      </c>
      <c r="P46" s="262">
        <v>0</v>
      </c>
      <c r="Q46" s="262">
        <v>0</v>
      </c>
      <c r="R46" s="262">
        <v>1</v>
      </c>
      <c r="S46" s="262">
        <v>53</v>
      </c>
      <c r="T46" s="196"/>
      <c r="U46" s="262">
        <v>1</v>
      </c>
      <c r="V46" s="262">
        <v>1</v>
      </c>
      <c r="W46" s="262">
        <v>2</v>
      </c>
      <c r="X46" s="262">
        <v>0</v>
      </c>
      <c r="Y46" s="262">
        <v>15</v>
      </c>
      <c r="Z46" s="196">
        <f t="shared" si="1"/>
        <v>245</v>
      </c>
    </row>
    <row r="47" spans="1:26" x14ac:dyDescent="0.3">
      <c r="A47" s="257">
        <v>46</v>
      </c>
      <c r="B47" s="247">
        <v>17</v>
      </c>
      <c r="C47" s="258">
        <v>128</v>
      </c>
      <c r="D47" s="259" t="s">
        <v>544</v>
      </c>
      <c r="E47" s="196"/>
      <c r="F47" s="260">
        <v>841</v>
      </c>
      <c r="G47" s="247" t="s">
        <v>73</v>
      </c>
      <c r="H47" s="259" t="s">
        <v>20</v>
      </c>
      <c r="I47" s="261">
        <v>616</v>
      </c>
      <c r="J47" s="262">
        <v>43</v>
      </c>
      <c r="K47" s="262">
        <v>43</v>
      </c>
      <c r="L47" s="262">
        <v>48</v>
      </c>
      <c r="M47" s="262">
        <v>10</v>
      </c>
      <c r="N47" s="262">
        <v>50</v>
      </c>
      <c r="O47" s="262">
        <v>1</v>
      </c>
      <c r="P47" s="262">
        <v>2</v>
      </c>
      <c r="Q47" s="262">
        <v>7</v>
      </c>
      <c r="R47" s="262">
        <v>2</v>
      </c>
      <c r="S47" s="262">
        <v>37</v>
      </c>
      <c r="T47" s="196"/>
      <c r="U47" s="262">
        <v>0</v>
      </c>
      <c r="V47" s="262">
        <v>0</v>
      </c>
      <c r="W47" s="262">
        <v>2</v>
      </c>
      <c r="X47" s="262">
        <v>0</v>
      </c>
      <c r="Y47" s="262">
        <v>17</v>
      </c>
      <c r="Z47" s="196">
        <f t="shared" si="1"/>
        <v>262</v>
      </c>
    </row>
    <row r="48" spans="1:26" x14ac:dyDescent="0.3">
      <c r="A48" s="257">
        <v>47</v>
      </c>
      <c r="B48" s="247">
        <v>17</v>
      </c>
      <c r="C48" s="258">
        <v>128</v>
      </c>
      <c r="D48" s="259" t="s">
        <v>544</v>
      </c>
      <c r="E48" s="196"/>
      <c r="F48" s="260">
        <v>841</v>
      </c>
      <c r="G48" s="247" t="s">
        <v>73</v>
      </c>
      <c r="H48" s="259" t="s">
        <v>22</v>
      </c>
      <c r="I48" s="261">
        <v>616</v>
      </c>
      <c r="J48" s="262">
        <v>24</v>
      </c>
      <c r="K48" s="262">
        <v>65</v>
      </c>
      <c r="L48" s="262">
        <v>36</v>
      </c>
      <c r="M48" s="262">
        <v>9</v>
      </c>
      <c r="N48" s="262">
        <v>58</v>
      </c>
      <c r="O48" s="262">
        <v>2</v>
      </c>
      <c r="P48" s="262">
        <v>3</v>
      </c>
      <c r="Q48" s="262">
        <v>5</v>
      </c>
      <c r="R48" s="262">
        <v>4</v>
      </c>
      <c r="S48" s="262">
        <v>40</v>
      </c>
      <c r="T48" s="263"/>
      <c r="U48" s="262">
        <v>1</v>
      </c>
      <c r="V48" s="262">
        <v>1</v>
      </c>
      <c r="W48" s="262">
        <v>2</v>
      </c>
      <c r="X48" s="262">
        <v>0</v>
      </c>
      <c r="Y48" s="262">
        <v>12</v>
      </c>
      <c r="Z48" s="196">
        <f t="shared" si="1"/>
        <v>262</v>
      </c>
    </row>
    <row r="49" spans="1:26" x14ac:dyDescent="0.3">
      <c r="A49" s="257">
        <v>48</v>
      </c>
      <c r="B49" s="247">
        <v>17</v>
      </c>
      <c r="C49" s="258">
        <v>128</v>
      </c>
      <c r="D49" s="259" t="s">
        <v>544</v>
      </c>
      <c r="E49" s="196"/>
      <c r="F49" s="260">
        <v>842</v>
      </c>
      <c r="G49" s="247" t="s">
        <v>73</v>
      </c>
      <c r="H49" s="259" t="s">
        <v>253</v>
      </c>
      <c r="I49" s="261">
        <v>682</v>
      </c>
      <c r="J49" s="262">
        <v>43</v>
      </c>
      <c r="K49" s="262">
        <v>58</v>
      </c>
      <c r="L49" s="262">
        <v>38</v>
      </c>
      <c r="M49" s="262">
        <v>10</v>
      </c>
      <c r="N49" s="262">
        <v>66</v>
      </c>
      <c r="O49" s="262">
        <v>2</v>
      </c>
      <c r="P49" s="262">
        <v>0</v>
      </c>
      <c r="Q49" s="262">
        <v>4</v>
      </c>
      <c r="R49" s="262">
        <v>2</v>
      </c>
      <c r="S49" s="262">
        <v>40</v>
      </c>
      <c r="T49" s="196"/>
      <c r="U49" s="262">
        <v>2</v>
      </c>
      <c r="V49" s="262">
        <v>4</v>
      </c>
      <c r="W49" s="262">
        <v>1</v>
      </c>
      <c r="X49" s="262">
        <v>0</v>
      </c>
      <c r="Y49" s="262">
        <v>20</v>
      </c>
      <c r="Z49" s="196">
        <f t="shared" si="1"/>
        <v>290</v>
      </c>
    </row>
    <row r="50" spans="1:26" x14ac:dyDescent="0.3">
      <c r="A50" s="257">
        <v>49</v>
      </c>
      <c r="B50" s="247">
        <v>17</v>
      </c>
      <c r="C50" s="258">
        <v>128</v>
      </c>
      <c r="D50" s="259" t="s">
        <v>544</v>
      </c>
      <c r="E50" s="196"/>
      <c r="F50" s="260">
        <v>842</v>
      </c>
      <c r="G50" s="247" t="s">
        <v>73</v>
      </c>
      <c r="H50" s="259" t="s">
        <v>20</v>
      </c>
      <c r="I50" s="261">
        <v>682</v>
      </c>
      <c r="J50" s="262">
        <v>37</v>
      </c>
      <c r="K50" s="262">
        <v>55</v>
      </c>
      <c r="L50" s="262">
        <v>36</v>
      </c>
      <c r="M50" s="262">
        <v>15</v>
      </c>
      <c r="N50" s="262">
        <v>80</v>
      </c>
      <c r="O50" s="262">
        <v>1</v>
      </c>
      <c r="P50" s="262">
        <v>2</v>
      </c>
      <c r="Q50" s="262">
        <v>2</v>
      </c>
      <c r="R50" s="262">
        <v>1</v>
      </c>
      <c r="S50" s="262">
        <v>39</v>
      </c>
      <c r="T50" s="196"/>
      <c r="U50" s="262">
        <v>2</v>
      </c>
      <c r="V50" s="262">
        <v>1</v>
      </c>
      <c r="W50" s="262">
        <v>0</v>
      </c>
      <c r="X50" s="262">
        <v>0</v>
      </c>
      <c r="Y50" s="262">
        <v>20</v>
      </c>
      <c r="Z50" s="196">
        <f t="shared" si="1"/>
        <v>291</v>
      </c>
    </row>
    <row r="51" spans="1:26" x14ac:dyDescent="0.3">
      <c r="A51" s="257">
        <v>50</v>
      </c>
      <c r="B51" s="247">
        <v>17</v>
      </c>
      <c r="C51" s="258">
        <v>128</v>
      </c>
      <c r="D51" s="259" t="s">
        <v>544</v>
      </c>
      <c r="E51" s="196"/>
      <c r="F51" s="260">
        <v>842</v>
      </c>
      <c r="G51" s="247" t="s">
        <v>73</v>
      </c>
      <c r="H51" s="259" t="s">
        <v>22</v>
      </c>
      <c r="I51" s="261">
        <v>682</v>
      </c>
      <c r="J51" s="262">
        <v>43</v>
      </c>
      <c r="K51" s="262">
        <v>65</v>
      </c>
      <c r="L51" s="262">
        <v>35</v>
      </c>
      <c r="M51" s="262">
        <v>11</v>
      </c>
      <c r="N51" s="262">
        <v>84</v>
      </c>
      <c r="O51" s="262">
        <v>0</v>
      </c>
      <c r="P51" s="262">
        <v>4</v>
      </c>
      <c r="Q51" s="262">
        <v>7</v>
      </c>
      <c r="R51" s="262">
        <v>0</v>
      </c>
      <c r="S51" s="262">
        <v>36</v>
      </c>
      <c r="T51" s="196"/>
      <c r="U51" s="262">
        <v>0</v>
      </c>
      <c r="V51" s="262">
        <v>2</v>
      </c>
      <c r="W51" s="262">
        <v>0</v>
      </c>
      <c r="X51" s="262">
        <v>0</v>
      </c>
      <c r="Y51" s="262">
        <v>17</v>
      </c>
      <c r="Z51" s="196">
        <f t="shared" si="1"/>
        <v>304</v>
      </c>
    </row>
    <row r="52" spans="1:26" x14ac:dyDescent="0.3">
      <c r="A52" s="257">
        <v>51</v>
      </c>
      <c r="B52" s="247">
        <v>17</v>
      </c>
      <c r="C52" s="258">
        <v>128</v>
      </c>
      <c r="D52" s="259" t="s">
        <v>544</v>
      </c>
      <c r="E52" s="196"/>
      <c r="F52" s="260">
        <v>842</v>
      </c>
      <c r="G52" s="247" t="s">
        <v>73</v>
      </c>
      <c r="H52" s="259" t="s">
        <v>24</v>
      </c>
      <c r="I52" s="261">
        <v>682</v>
      </c>
      <c r="J52" s="262">
        <v>36</v>
      </c>
      <c r="K52" s="262">
        <v>82</v>
      </c>
      <c r="L52" s="262">
        <v>46</v>
      </c>
      <c r="M52" s="262">
        <v>5</v>
      </c>
      <c r="N52" s="262">
        <v>72</v>
      </c>
      <c r="O52" s="262">
        <v>1</v>
      </c>
      <c r="P52" s="262">
        <v>1</v>
      </c>
      <c r="Q52" s="262">
        <v>4</v>
      </c>
      <c r="R52" s="262">
        <v>3</v>
      </c>
      <c r="S52" s="262">
        <v>52</v>
      </c>
      <c r="T52" s="196"/>
      <c r="U52" s="262">
        <v>1</v>
      </c>
      <c r="V52" s="262">
        <v>0</v>
      </c>
      <c r="W52" s="262">
        <v>0</v>
      </c>
      <c r="X52" s="262">
        <v>7</v>
      </c>
      <c r="Y52" s="262">
        <v>5</v>
      </c>
      <c r="Z52" s="196">
        <f t="shared" si="1"/>
        <v>315</v>
      </c>
    </row>
    <row r="53" spans="1:26" x14ac:dyDescent="0.3">
      <c r="A53" s="257">
        <v>52</v>
      </c>
      <c r="B53" s="247">
        <v>17</v>
      </c>
      <c r="C53" s="258">
        <v>128</v>
      </c>
      <c r="D53" s="259" t="s">
        <v>544</v>
      </c>
      <c r="E53" s="196"/>
      <c r="F53" s="260">
        <v>843</v>
      </c>
      <c r="G53" s="247" t="s">
        <v>73</v>
      </c>
      <c r="H53" s="259" t="s">
        <v>253</v>
      </c>
      <c r="I53" s="261">
        <v>512</v>
      </c>
      <c r="J53" s="568" t="s">
        <v>545</v>
      </c>
      <c r="K53" s="569"/>
      <c r="L53" s="569"/>
      <c r="M53" s="569"/>
      <c r="N53" s="569"/>
      <c r="O53" s="569"/>
      <c r="P53" s="569"/>
      <c r="Q53" s="569"/>
      <c r="R53" s="569"/>
      <c r="S53" s="569"/>
      <c r="T53" s="569"/>
      <c r="U53" s="569"/>
      <c r="V53" s="569"/>
      <c r="W53" s="569"/>
      <c r="X53" s="569"/>
      <c r="Y53" s="569"/>
      <c r="Z53" s="570"/>
    </row>
    <row r="54" spans="1:26" x14ac:dyDescent="0.3">
      <c r="A54" s="257">
        <v>53</v>
      </c>
      <c r="B54" s="247">
        <v>17</v>
      </c>
      <c r="C54" s="258">
        <v>128</v>
      </c>
      <c r="D54" s="259" t="s">
        <v>544</v>
      </c>
      <c r="E54" s="196"/>
      <c r="F54" s="260">
        <v>843</v>
      </c>
      <c r="G54" s="247" t="s">
        <v>73</v>
      </c>
      <c r="H54" s="259" t="s">
        <v>20</v>
      </c>
      <c r="I54" s="261">
        <v>511</v>
      </c>
      <c r="J54" s="568" t="s">
        <v>545</v>
      </c>
      <c r="K54" s="569"/>
      <c r="L54" s="569"/>
      <c r="M54" s="569"/>
      <c r="N54" s="569"/>
      <c r="O54" s="569"/>
      <c r="P54" s="569"/>
      <c r="Q54" s="569"/>
      <c r="R54" s="569"/>
      <c r="S54" s="569"/>
      <c r="T54" s="569"/>
      <c r="U54" s="569"/>
      <c r="V54" s="569"/>
      <c r="W54" s="569"/>
      <c r="X54" s="569"/>
      <c r="Y54" s="569"/>
      <c r="Z54" s="570"/>
    </row>
    <row r="55" spans="1:26" x14ac:dyDescent="0.3">
      <c r="A55" s="257">
        <v>54</v>
      </c>
      <c r="B55" s="247">
        <v>17</v>
      </c>
      <c r="C55" s="258">
        <v>128</v>
      </c>
      <c r="D55" s="259" t="s">
        <v>544</v>
      </c>
      <c r="E55" s="196"/>
      <c r="F55" s="260">
        <v>843</v>
      </c>
      <c r="G55" s="247" t="s">
        <v>73</v>
      </c>
      <c r="H55" s="259" t="s">
        <v>22</v>
      </c>
      <c r="I55" s="261">
        <v>511</v>
      </c>
      <c r="J55" s="568" t="s">
        <v>545</v>
      </c>
      <c r="K55" s="569"/>
      <c r="L55" s="569"/>
      <c r="M55" s="569"/>
      <c r="N55" s="569"/>
      <c r="O55" s="569"/>
      <c r="P55" s="569"/>
      <c r="Q55" s="569"/>
      <c r="R55" s="569"/>
      <c r="S55" s="569"/>
      <c r="T55" s="569"/>
      <c r="U55" s="569"/>
      <c r="V55" s="569"/>
      <c r="W55" s="569"/>
      <c r="X55" s="569"/>
      <c r="Y55" s="569"/>
      <c r="Z55" s="570"/>
    </row>
    <row r="56" spans="1:26" x14ac:dyDescent="0.3">
      <c r="A56" s="257">
        <v>55</v>
      </c>
      <c r="B56" s="247">
        <v>17</v>
      </c>
      <c r="C56" s="258">
        <v>128</v>
      </c>
      <c r="D56" s="259" t="s">
        <v>544</v>
      </c>
      <c r="E56" s="196"/>
      <c r="F56" s="260">
        <v>844</v>
      </c>
      <c r="G56" s="247" t="s">
        <v>73</v>
      </c>
      <c r="H56" s="259" t="s">
        <v>253</v>
      </c>
      <c r="I56" s="261">
        <v>485</v>
      </c>
      <c r="J56" s="262">
        <v>68</v>
      </c>
      <c r="K56" s="262">
        <v>61</v>
      </c>
      <c r="L56" s="262">
        <v>14</v>
      </c>
      <c r="M56" s="262">
        <v>9</v>
      </c>
      <c r="N56" s="262">
        <v>12</v>
      </c>
      <c r="O56" s="262">
        <v>10</v>
      </c>
      <c r="P56" s="262">
        <v>1</v>
      </c>
      <c r="Q56" s="262">
        <v>1</v>
      </c>
      <c r="R56" s="262">
        <v>4</v>
      </c>
      <c r="S56" s="262">
        <v>40</v>
      </c>
      <c r="T56" s="196"/>
      <c r="U56" s="262">
        <v>0</v>
      </c>
      <c r="V56" s="262">
        <v>1</v>
      </c>
      <c r="W56" s="262">
        <v>1</v>
      </c>
      <c r="X56" s="262">
        <v>0</v>
      </c>
      <c r="Y56" s="262">
        <v>4</v>
      </c>
      <c r="Z56" s="196">
        <f>SUM(J56:Y56)</f>
        <v>226</v>
      </c>
    </row>
    <row r="57" spans="1:26" x14ac:dyDescent="0.3">
      <c r="A57" s="257">
        <v>56</v>
      </c>
      <c r="B57" s="247">
        <v>17</v>
      </c>
      <c r="C57" s="258">
        <v>128</v>
      </c>
      <c r="D57" s="259" t="s">
        <v>544</v>
      </c>
      <c r="E57" s="196"/>
      <c r="F57" s="260">
        <v>845</v>
      </c>
      <c r="G57" s="247" t="s">
        <v>73</v>
      </c>
      <c r="H57" s="259" t="s">
        <v>253</v>
      </c>
      <c r="I57" s="261">
        <v>530</v>
      </c>
      <c r="J57" s="568" t="s">
        <v>545</v>
      </c>
      <c r="K57" s="569"/>
      <c r="L57" s="569"/>
      <c r="M57" s="569"/>
      <c r="N57" s="569"/>
      <c r="O57" s="569"/>
      <c r="P57" s="569"/>
      <c r="Q57" s="569"/>
      <c r="R57" s="569"/>
      <c r="S57" s="569"/>
      <c r="T57" s="569"/>
      <c r="U57" s="569"/>
      <c r="V57" s="569"/>
      <c r="W57" s="569"/>
      <c r="X57" s="569"/>
      <c r="Y57" s="569"/>
      <c r="Z57" s="570"/>
    </row>
    <row r="58" spans="1:26" x14ac:dyDescent="0.3">
      <c r="A58" s="257">
        <v>57</v>
      </c>
      <c r="B58" s="247">
        <v>17</v>
      </c>
      <c r="C58" s="258">
        <v>128</v>
      </c>
      <c r="D58" s="259" t="s">
        <v>544</v>
      </c>
      <c r="E58" s="196"/>
      <c r="F58" s="260">
        <v>845</v>
      </c>
      <c r="G58" s="247" t="s">
        <v>73</v>
      </c>
      <c r="H58" s="259" t="s">
        <v>20</v>
      </c>
      <c r="I58" s="261">
        <v>529</v>
      </c>
      <c r="J58" s="568" t="s">
        <v>545</v>
      </c>
      <c r="K58" s="569"/>
      <c r="L58" s="569"/>
      <c r="M58" s="569"/>
      <c r="N58" s="569"/>
      <c r="O58" s="569"/>
      <c r="P58" s="569"/>
      <c r="Q58" s="569"/>
      <c r="R58" s="569"/>
      <c r="S58" s="569"/>
      <c r="T58" s="569"/>
      <c r="U58" s="569"/>
      <c r="V58" s="569"/>
      <c r="W58" s="569"/>
      <c r="X58" s="569"/>
      <c r="Y58" s="569"/>
      <c r="Z58" s="570"/>
    </row>
    <row r="59" spans="1:26" x14ac:dyDescent="0.3">
      <c r="A59" s="257">
        <v>58</v>
      </c>
      <c r="B59" s="247">
        <v>17</v>
      </c>
      <c r="C59" s="258">
        <v>143</v>
      </c>
      <c r="D59" s="259" t="s">
        <v>546</v>
      </c>
      <c r="E59" s="196"/>
      <c r="F59" s="260">
        <v>894</v>
      </c>
      <c r="G59" s="247" t="s">
        <v>73</v>
      </c>
      <c r="H59" s="259" t="s">
        <v>253</v>
      </c>
      <c r="I59" s="261">
        <v>470</v>
      </c>
      <c r="J59" s="262">
        <v>37</v>
      </c>
      <c r="K59" s="262">
        <v>53</v>
      </c>
      <c r="L59" s="262">
        <v>6</v>
      </c>
      <c r="M59" s="262">
        <v>6</v>
      </c>
      <c r="N59" s="262">
        <v>10</v>
      </c>
      <c r="O59" s="262">
        <v>0</v>
      </c>
      <c r="P59" s="262">
        <v>2</v>
      </c>
      <c r="Q59" s="262">
        <v>4</v>
      </c>
      <c r="R59" s="262">
        <v>1</v>
      </c>
      <c r="S59" s="262">
        <v>24</v>
      </c>
      <c r="T59" s="196"/>
      <c r="U59" s="262">
        <v>0</v>
      </c>
      <c r="V59" s="262">
        <v>0</v>
      </c>
      <c r="W59" s="262">
        <v>2</v>
      </c>
      <c r="X59" s="262">
        <v>0</v>
      </c>
      <c r="Y59" s="262">
        <v>43</v>
      </c>
      <c r="Z59" s="196">
        <f t="shared" ref="Z59:Z90" si="2">SUM(J59:Y59)</f>
        <v>188</v>
      </c>
    </row>
    <row r="60" spans="1:26" x14ac:dyDescent="0.3">
      <c r="A60" s="257">
        <v>59</v>
      </c>
      <c r="B60" s="247">
        <v>17</v>
      </c>
      <c r="C60" s="258">
        <v>143</v>
      </c>
      <c r="D60" s="259" t="s">
        <v>546</v>
      </c>
      <c r="E60" s="196"/>
      <c r="F60" s="260">
        <v>894</v>
      </c>
      <c r="G60" s="247" t="s">
        <v>73</v>
      </c>
      <c r="H60" s="259" t="s">
        <v>20</v>
      </c>
      <c r="I60" s="261">
        <v>469</v>
      </c>
      <c r="J60" s="262">
        <v>29</v>
      </c>
      <c r="K60" s="262">
        <v>48</v>
      </c>
      <c r="L60" s="262">
        <v>12</v>
      </c>
      <c r="M60" s="262">
        <v>5</v>
      </c>
      <c r="N60" s="262">
        <v>16</v>
      </c>
      <c r="O60" s="262">
        <v>1</v>
      </c>
      <c r="P60" s="262">
        <v>3</v>
      </c>
      <c r="Q60" s="262">
        <v>4</v>
      </c>
      <c r="R60" s="262">
        <v>5</v>
      </c>
      <c r="S60" s="262">
        <v>17</v>
      </c>
      <c r="T60" s="263"/>
      <c r="U60" s="262">
        <v>0</v>
      </c>
      <c r="V60" s="262">
        <v>0</v>
      </c>
      <c r="W60" s="262">
        <v>1</v>
      </c>
      <c r="X60" s="262">
        <v>0</v>
      </c>
      <c r="Y60" s="262">
        <v>47</v>
      </c>
      <c r="Z60" s="196">
        <f t="shared" si="2"/>
        <v>188</v>
      </c>
    </row>
    <row r="61" spans="1:26" x14ac:dyDescent="0.3">
      <c r="A61" s="257">
        <v>60</v>
      </c>
      <c r="B61" s="247">
        <v>17</v>
      </c>
      <c r="C61" s="258">
        <v>143</v>
      </c>
      <c r="D61" s="259" t="s">
        <v>546</v>
      </c>
      <c r="E61" s="196"/>
      <c r="F61" s="260">
        <v>895</v>
      </c>
      <c r="G61" s="247" t="s">
        <v>73</v>
      </c>
      <c r="H61" s="259" t="s">
        <v>253</v>
      </c>
      <c r="I61" s="261">
        <v>719</v>
      </c>
      <c r="J61" s="262">
        <v>8</v>
      </c>
      <c r="K61" s="262">
        <v>40</v>
      </c>
      <c r="L61" s="262">
        <v>5</v>
      </c>
      <c r="M61" s="262">
        <v>9</v>
      </c>
      <c r="N61" s="262">
        <v>19</v>
      </c>
      <c r="O61" s="262">
        <v>1</v>
      </c>
      <c r="P61" s="262">
        <v>0</v>
      </c>
      <c r="Q61" s="262">
        <v>6</v>
      </c>
      <c r="R61" s="262">
        <v>3</v>
      </c>
      <c r="S61" s="262">
        <v>97</v>
      </c>
      <c r="T61" s="196"/>
      <c r="U61" s="262">
        <v>2</v>
      </c>
      <c r="V61" s="262">
        <v>0</v>
      </c>
      <c r="W61" s="262">
        <v>1</v>
      </c>
      <c r="X61" s="262">
        <v>0</v>
      </c>
      <c r="Y61" s="262">
        <v>57</v>
      </c>
      <c r="Z61" s="196">
        <f t="shared" si="2"/>
        <v>248</v>
      </c>
    </row>
    <row r="62" spans="1:26" x14ac:dyDescent="0.3">
      <c r="A62" s="257">
        <v>61</v>
      </c>
      <c r="B62" s="247">
        <v>17</v>
      </c>
      <c r="C62" s="258">
        <v>159</v>
      </c>
      <c r="D62" s="259" t="s">
        <v>547</v>
      </c>
      <c r="E62" s="196"/>
      <c r="F62" s="260">
        <v>931</v>
      </c>
      <c r="G62" s="247" t="s">
        <v>73</v>
      </c>
      <c r="H62" s="259" t="s">
        <v>253</v>
      </c>
      <c r="I62" s="261">
        <v>576</v>
      </c>
      <c r="J62" s="262">
        <v>25</v>
      </c>
      <c r="K62" s="262">
        <v>111</v>
      </c>
      <c r="L62" s="262">
        <v>20</v>
      </c>
      <c r="M62" s="262">
        <v>8</v>
      </c>
      <c r="N62" s="262">
        <v>5</v>
      </c>
      <c r="O62" s="262">
        <v>3</v>
      </c>
      <c r="P62" s="262">
        <v>2</v>
      </c>
      <c r="Q62" s="262">
        <v>2</v>
      </c>
      <c r="R62" s="262">
        <v>3</v>
      </c>
      <c r="S62" s="262">
        <v>53</v>
      </c>
      <c r="T62" s="196"/>
      <c r="U62" s="262">
        <v>1</v>
      </c>
      <c r="V62" s="262">
        <v>3</v>
      </c>
      <c r="W62" s="262">
        <v>4</v>
      </c>
      <c r="X62" s="262">
        <v>0</v>
      </c>
      <c r="Y62" s="262">
        <v>11</v>
      </c>
      <c r="Z62" s="196">
        <f t="shared" si="2"/>
        <v>251</v>
      </c>
    </row>
    <row r="63" spans="1:26" x14ac:dyDescent="0.3">
      <c r="A63" s="257">
        <v>62</v>
      </c>
      <c r="B63" s="247">
        <v>17</v>
      </c>
      <c r="C63" s="258">
        <v>159</v>
      </c>
      <c r="D63" s="259" t="s">
        <v>547</v>
      </c>
      <c r="E63" s="196"/>
      <c r="F63" s="260">
        <v>931</v>
      </c>
      <c r="G63" s="247" t="s">
        <v>73</v>
      </c>
      <c r="H63" s="259" t="s">
        <v>20</v>
      </c>
      <c r="I63" s="261">
        <v>575</v>
      </c>
      <c r="J63" s="262">
        <v>19</v>
      </c>
      <c r="K63" s="262">
        <v>120</v>
      </c>
      <c r="L63" s="262">
        <v>22</v>
      </c>
      <c r="M63" s="262">
        <v>9</v>
      </c>
      <c r="N63" s="262">
        <v>9</v>
      </c>
      <c r="O63" s="262">
        <v>2</v>
      </c>
      <c r="P63" s="262">
        <v>1</v>
      </c>
      <c r="Q63" s="262">
        <v>3</v>
      </c>
      <c r="R63" s="262">
        <v>1</v>
      </c>
      <c r="S63" s="262">
        <v>43</v>
      </c>
      <c r="T63" s="196"/>
      <c r="U63" s="262">
        <v>1</v>
      </c>
      <c r="V63" s="262">
        <v>4</v>
      </c>
      <c r="W63" s="262">
        <v>0</v>
      </c>
      <c r="X63" s="262">
        <v>0</v>
      </c>
      <c r="Y63" s="262">
        <v>15</v>
      </c>
      <c r="Z63" s="196">
        <f t="shared" si="2"/>
        <v>249</v>
      </c>
    </row>
    <row r="64" spans="1:26" x14ac:dyDescent="0.3">
      <c r="A64" s="257">
        <v>63</v>
      </c>
      <c r="B64" s="247">
        <v>17</v>
      </c>
      <c r="C64" s="258">
        <v>161</v>
      </c>
      <c r="D64" s="259" t="s">
        <v>548</v>
      </c>
      <c r="E64" s="196"/>
      <c r="F64" s="260">
        <v>934</v>
      </c>
      <c r="G64" s="247" t="s">
        <v>73</v>
      </c>
      <c r="H64" s="259" t="s">
        <v>253</v>
      </c>
      <c r="I64" s="261">
        <v>562</v>
      </c>
      <c r="J64" s="262">
        <v>22</v>
      </c>
      <c r="K64" s="262">
        <v>62</v>
      </c>
      <c r="L64" s="262">
        <v>23</v>
      </c>
      <c r="M64" s="262">
        <v>3</v>
      </c>
      <c r="N64" s="262">
        <v>14</v>
      </c>
      <c r="O64" s="262">
        <v>4</v>
      </c>
      <c r="P64" s="262">
        <v>1</v>
      </c>
      <c r="Q64" s="262">
        <v>2</v>
      </c>
      <c r="R64" s="262">
        <v>4</v>
      </c>
      <c r="S64" s="262">
        <v>80</v>
      </c>
      <c r="T64" s="196"/>
      <c r="U64" s="262">
        <v>8</v>
      </c>
      <c r="V64" s="262">
        <v>2</v>
      </c>
      <c r="W64" s="262">
        <v>3</v>
      </c>
      <c r="X64" s="262">
        <v>0</v>
      </c>
      <c r="Y64" s="262">
        <v>10</v>
      </c>
      <c r="Z64" s="196">
        <f t="shared" si="2"/>
        <v>238</v>
      </c>
    </row>
    <row r="65" spans="1:26" x14ac:dyDescent="0.3">
      <c r="A65" s="257">
        <v>64</v>
      </c>
      <c r="B65" s="247">
        <v>17</v>
      </c>
      <c r="C65" s="258">
        <v>161</v>
      </c>
      <c r="D65" s="259" t="s">
        <v>548</v>
      </c>
      <c r="E65" s="196"/>
      <c r="F65" s="260">
        <v>934</v>
      </c>
      <c r="G65" s="247" t="s">
        <v>73</v>
      </c>
      <c r="H65" s="259" t="s">
        <v>20</v>
      </c>
      <c r="I65" s="261">
        <v>562</v>
      </c>
      <c r="J65" s="262">
        <v>21</v>
      </c>
      <c r="K65" s="262">
        <v>50</v>
      </c>
      <c r="L65" s="262">
        <v>31</v>
      </c>
      <c r="M65" s="262">
        <v>3</v>
      </c>
      <c r="N65" s="262">
        <v>14</v>
      </c>
      <c r="O65" s="262">
        <v>0</v>
      </c>
      <c r="P65" s="262">
        <v>5</v>
      </c>
      <c r="Q65" s="262">
        <v>2</v>
      </c>
      <c r="R65" s="262">
        <v>2</v>
      </c>
      <c r="S65" s="262">
        <v>73</v>
      </c>
      <c r="T65" s="196"/>
      <c r="U65" s="262">
        <v>6</v>
      </c>
      <c r="V65" s="262">
        <v>0</v>
      </c>
      <c r="W65" s="262">
        <v>2</v>
      </c>
      <c r="X65" s="262">
        <v>0</v>
      </c>
      <c r="Y65" s="262">
        <v>8</v>
      </c>
      <c r="Z65" s="196">
        <f t="shared" si="2"/>
        <v>217</v>
      </c>
    </row>
    <row r="66" spans="1:26" x14ac:dyDescent="0.3">
      <c r="A66" s="257">
        <v>65</v>
      </c>
      <c r="B66" s="247">
        <v>17</v>
      </c>
      <c r="C66" s="258">
        <v>161</v>
      </c>
      <c r="D66" s="259" t="s">
        <v>548</v>
      </c>
      <c r="E66" s="196"/>
      <c r="F66" s="260">
        <v>935</v>
      </c>
      <c r="G66" s="247" t="s">
        <v>73</v>
      </c>
      <c r="H66" s="259" t="s">
        <v>253</v>
      </c>
      <c r="I66" s="261">
        <v>381</v>
      </c>
      <c r="J66" s="262">
        <v>14</v>
      </c>
      <c r="K66" s="262">
        <v>51</v>
      </c>
      <c r="L66" s="262">
        <v>15</v>
      </c>
      <c r="M66" s="262">
        <v>3</v>
      </c>
      <c r="N66" s="262">
        <v>13</v>
      </c>
      <c r="O66" s="262">
        <v>0</v>
      </c>
      <c r="P66" s="262">
        <v>1</v>
      </c>
      <c r="Q66" s="262">
        <v>2</v>
      </c>
      <c r="R66" s="262">
        <v>2</v>
      </c>
      <c r="S66" s="262">
        <v>37</v>
      </c>
      <c r="T66" s="196"/>
      <c r="U66" s="262">
        <v>1</v>
      </c>
      <c r="V66" s="262">
        <v>0</v>
      </c>
      <c r="W66" s="262">
        <v>1</v>
      </c>
      <c r="X66" s="262">
        <v>0</v>
      </c>
      <c r="Y66" s="262">
        <v>6</v>
      </c>
      <c r="Z66" s="196">
        <f t="shared" si="2"/>
        <v>146</v>
      </c>
    </row>
    <row r="67" spans="1:26" x14ac:dyDescent="0.3">
      <c r="A67" s="257">
        <v>66</v>
      </c>
      <c r="B67" s="247">
        <v>17</v>
      </c>
      <c r="C67" s="258">
        <v>161</v>
      </c>
      <c r="D67" s="259" t="s">
        <v>548</v>
      </c>
      <c r="E67" s="196"/>
      <c r="F67" s="260">
        <v>935</v>
      </c>
      <c r="G67" s="247" t="s">
        <v>73</v>
      </c>
      <c r="H67" s="259" t="s">
        <v>20</v>
      </c>
      <c r="I67" s="261">
        <v>381</v>
      </c>
      <c r="J67" s="262">
        <v>18</v>
      </c>
      <c r="K67" s="262">
        <v>53</v>
      </c>
      <c r="L67" s="262">
        <v>12</v>
      </c>
      <c r="M67" s="262">
        <v>3</v>
      </c>
      <c r="N67" s="262">
        <v>8</v>
      </c>
      <c r="O67" s="262">
        <v>0</v>
      </c>
      <c r="P67" s="262">
        <v>4</v>
      </c>
      <c r="Q67" s="262">
        <v>2</v>
      </c>
      <c r="R67" s="262">
        <v>1</v>
      </c>
      <c r="S67" s="262">
        <v>26</v>
      </c>
      <c r="T67" s="196"/>
      <c r="U67" s="262">
        <v>2</v>
      </c>
      <c r="V67" s="262">
        <v>0</v>
      </c>
      <c r="W67" s="262">
        <v>1</v>
      </c>
      <c r="X67" s="262">
        <v>0</v>
      </c>
      <c r="Y67" s="262">
        <v>7</v>
      </c>
      <c r="Z67" s="196">
        <f t="shared" si="2"/>
        <v>137</v>
      </c>
    </row>
    <row r="68" spans="1:26" x14ac:dyDescent="0.3">
      <c r="A68" s="257">
        <v>67</v>
      </c>
      <c r="B68" s="247">
        <v>17</v>
      </c>
      <c r="C68" s="258">
        <v>161</v>
      </c>
      <c r="D68" s="259" t="s">
        <v>548</v>
      </c>
      <c r="E68" s="196"/>
      <c r="F68" s="260">
        <v>936</v>
      </c>
      <c r="G68" s="247" t="s">
        <v>73</v>
      </c>
      <c r="H68" s="259" t="s">
        <v>253</v>
      </c>
      <c r="I68" s="261">
        <v>631</v>
      </c>
      <c r="J68" s="262">
        <v>61</v>
      </c>
      <c r="K68" s="262">
        <v>105</v>
      </c>
      <c r="L68" s="262">
        <v>20</v>
      </c>
      <c r="M68" s="262">
        <v>9</v>
      </c>
      <c r="N68" s="262">
        <v>8</v>
      </c>
      <c r="O68" s="262">
        <v>4</v>
      </c>
      <c r="P68" s="262">
        <v>4</v>
      </c>
      <c r="Q68" s="262">
        <v>7</v>
      </c>
      <c r="R68" s="262">
        <v>2</v>
      </c>
      <c r="S68" s="262">
        <v>42</v>
      </c>
      <c r="T68" s="196"/>
      <c r="U68" s="262">
        <v>13</v>
      </c>
      <c r="V68" s="262">
        <v>4</v>
      </c>
      <c r="W68" s="262">
        <v>0</v>
      </c>
      <c r="X68" s="262">
        <v>1</v>
      </c>
      <c r="Y68" s="262">
        <v>14</v>
      </c>
      <c r="Z68" s="196">
        <f t="shared" si="2"/>
        <v>294</v>
      </c>
    </row>
    <row r="69" spans="1:26" x14ac:dyDescent="0.3">
      <c r="A69" s="257">
        <v>68</v>
      </c>
      <c r="B69" s="247">
        <v>17</v>
      </c>
      <c r="C69" s="258">
        <v>161</v>
      </c>
      <c r="D69" s="259" t="s">
        <v>548</v>
      </c>
      <c r="E69" s="196"/>
      <c r="F69" s="260">
        <v>936</v>
      </c>
      <c r="G69" s="247" t="s">
        <v>73</v>
      </c>
      <c r="H69" s="259" t="s">
        <v>20</v>
      </c>
      <c r="I69" s="261">
        <v>631</v>
      </c>
      <c r="J69" s="262">
        <v>63</v>
      </c>
      <c r="K69" s="262">
        <v>104</v>
      </c>
      <c r="L69" s="262">
        <v>25</v>
      </c>
      <c r="M69" s="262">
        <v>10</v>
      </c>
      <c r="N69" s="262">
        <v>10</v>
      </c>
      <c r="O69" s="262">
        <v>5</v>
      </c>
      <c r="P69" s="262">
        <v>6</v>
      </c>
      <c r="Q69" s="262">
        <v>7</v>
      </c>
      <c r="R69" s="262">
        <v>6</v>
      </c>
      <c r="S69" s="262">
        <v>41</v>
      </c>
      <c r="T69" s="196"/>
      <c r="U69" s="262">
        <v>8</v>
      </c>
      <c r="V69" s="262">
        <v>2</v>
      </c>
      <c r="W69" s="262">
        <v>3</v>
      </c>
      <c r="X69" s="262">
        <v>0</v>
      </c>
      <c r="Y69" s="262">
        <v>12</v>
      </c>
      <c r="Z69" s="196">
        <f t="shared" si="2"/>
        <v>302</v>
      </c>
    </row>
    <row r="70" spans="1:26" x14ac:dyDescent="0.3">
      <c r="A70" s="257">
        <v>69</v>
      </c>
      <c r="B70" s="247">
        <v>17</v>
      </c>
      <c r="C70" s="258">
        <v>161</v>
      </c>
      <c r="D70" s="259" t="s">
        <v>548</v>
      </c>
      <c r="E70" s="196"/>
      <c r="F70" s="260">
        <v>937</v>
      </c>
      <c r="G70" s="247" t="s">
        <v>73</v>
      </c>
      <c r="H70" s="259" t="s">
        <v>253</v>
      </c>
      <c r="I70" s="261">
        <v>446</v>
      </c>
      <c r="J70" s="262">
        <v>37</v>
      </c>
      <c r="K70" s="262">
        <v>70</v>
      </c>
      <c r="L70" s="262">
        <v>18</v>
      </c>
      <c r="M70" s="262">
        <v>6</v>
      </c>
      <c r="N70" s="262">
        <v>13</v>
      </c>
      <c r="O70" s="262">
        <v>1</v>
      </c>
      <c r="P70" s="262">
        <v>1</v>
      </c>
      <c r="Q70" s="262">
        <v>2</v>
      </c>
      <c r="R70" s="262">
        <v>2</v>
      </c>
      <c r="S70" s="262">
        <v>37</v>
      </c>
      <c r="T70" s="196"/>
      <c r="U70" s="262">
        <v>2</v>
      </c>
      <c r="V70" s="262">
        <v>2</v>
      </c>
      <c r="W70" s="262">
        <v>7</v>
      </c>
      <c r="X70" s="262">
        <v>0</v>
      </c>
      <c r="Y70" s="262">
        <v>15</v>
      </c>
      <c r="Z70" s="196">
        <f t="shared" si="2"/>
        <v>213</v>
      </c>
    </row>
    <row r="71" spans="1:26" x14ac:dyDescent="0.3">
      <c r="A71" s="257">
        <v>70</v>
      </c>
      <c r="B71" s="247">
        <v>17</v>
      </c>
      <c r="C71" s="258">
        <v>161</v>
      </c>
      <c r="D71" s="259" t="s">
        <v>548</v>
      </c>
      <c r="E71" s="196"/>
      <c r="F71" s="260">
        <v>937</v>
      </c>
      <c r="G71" s="247" t="s">
        <v>73</v>
      </c>
      <c r="H71" s="259" t="s">
        <v>20</v>
      </c>
      <c r="I71" s="261">
        <v>446</v>
      </c>
      <c r="J71" s="262">
        <v>37</v>
      </c>
      <c r="K71" s="262">
        <v>88</v>
      </c>
      <c r="L71" s="262">
        <v>17</v>
      </c>
      <c r="M71" s="262">
        <v>10</v>
      </c>
      <c r="N71" s="262">
        <v>5</v>
      </c>
      <c r="O71" s="262">
        <v>4</v>
      </c>
      <c r="P71" s="262">
        <v>7</v>
      </c>
      <c r="Q71" s="262">
        <v>5</v>
      </c>
      <c r="R71" s="262">
        <v>0</v>
      </c>
      <c r="S71" s="262">
        <v>30</v>
      </c>
      <c r="T71" s="196"/>
      <c r="U71" s="262">
        <v>1</v>
      </c>
      <c r="V71" s="262">
        <v>2</v>
      </c>
      <c r="W71" s="262">
        <v>3</v>
      </c>
      <c r="X71" s="262">
        <v>0</v>
      </c>
      <c r="Y71" s="262">
        <v>12</v>
      </c>
      <c r="Z71" s="196">
        <f t="shared" si="2"/>
        <v>221</v>
      </c>
    </row>
    <row r="72" spans="1:26" x14ac:dyDescent="0.3">
      <c r="A72" s="257">
        <v>71</v>
      </c>
      <c r="B72" s="247">
        <v>17</v>
      </c>
      <c r="C72" s="258">
        <v>168</v>
      </c>
      <c r="D72" s="259" t="s">
        <v>549</v>
      </c>
      <c r="E72" s="196"/>
      <c r="F72" s="260">
        <v>955</v>
      </c>
      <c r="G72" s="247" t="s">
        <v>73</v>
      </c>
      <c r="H72" s="259" t="s">
        <v>253</v>
      </c>
      <c r="I72" s="261">
        <v>633</v>
      </c>
      <c r="J72" s="262">
        <v>39</v>
      </c>
      <c r="K72" s="262">
        <v>138</v>
      </c>
      <c r="L72" s="262">
        <v>9</v>
      </c>
      <c r="M72" s="262">
        <v>6</v>
      </c>
      <c r="N72" s="262">
        <v>7</v>
      </c>
      <c r="O72" s="262">
        <v>7</v>
      </c>
      <c r="P72" s="262">
        <v>6</v>
      </c>
      <c r="Q72" s="262">
        <v>7</v>
      </c>
      <c r="R72" s="262">
        <v>9</v>
      </c>
      <c r="S72" s="262">
        <v>30</v>
      </c>
      <c r="T72" s="263"/>
      <c r="U72" s="262">
        <v>0</v>
      </c>
      <c r="V72" s="262">
        <v>1</v>
      </c>
      <c r="W72" s="262">
        <v>1</v>
      </c>
      <c r="X72" s="262">
        <v>0</v>
      </c>
      <c r="Y72" s="262">
        <v>19</v>
      </c>
      <c r="Z72" s="196">
        <f t="shared" si="2"/>
        <v>279</v>
      </c>
    </row>
    <row r="73" spans="1:26" x14ac:dyDescent="0.3">
      <c r="A73" s="257">
        <v>72</v>
      </c>
      <c r="B73" s="247">
        <v>17</v>
      </c>
      <c r="C73" s="258">
        <v>168</v>
      </c>
      <c r="D73" s="259" t="s">
        <v>549</v>
      </c>
      <c r="E73" s="196"/>
      <c r="F73" s="260">
        <v>955</v>
      </c>
      <c r="G73" s="247" t="s">
        <v>73</v>
      </c>
      <c r="H73" s="259" t="s">
        <v>20</v>
      </c>
      <c r="I73" s="261">
        <v>633</v>
      </c>
      <c r="J73" s="262">
        <v>49</v>
      </c>
      <c r="K73" s="262">
        <v>121</v>
      </c>
      <c r="L73" s="262">
        <v>15</v>
      </c>
      <c r="M73" s="262">
        <v>8</v>
      </c>
      <c r="N73" s="262">
        <v>14</v>
      </c>
      <c r="O73" s="262">
        <v>6</v>
      </c>
      <c r="P73" s="262">
        <v>6</v>
      </c>
      <c r="Q73" s="262">
        <v>5</v>
      </c>
      <c r="R73" s="262">
        <v>7</v>
      </c>
      <c r="S73" s="262">
        <v>32</v>
      </c>
      <c r="T73" s="196"/>
      <c r="U73" s="262">
        <v>3</v>
      </c>
      <c r="V73" s="262">
        <v>1</v>
      </c>
      <c r="W73" s="262">
        <v>0</v>
      </c>
      <c r="X73" s="262">
        <v>0</v>
      </c>
      <c r="Y73" s="262">
        <v>15</v>
      </c>
      <c r="Z73" s="196">
        <f t="shared" si="2"/>
        <v>282</v>
      </c>
    </row>
    <row r="74" spans="1:26" x14ac:dyDescent="0.3">
      <c r="A74" s="257">
        <v>73</v>
      </c>
      <c r="B74" s="247">
        <v>17</v>
      </c>
      <c r="C74" s="258">
        <v>168</v>
      </c>
      <c r="D74" s="259" t="s">
        <v>549</v>
      </c>
      <c r="E74" s="196"/>
      <c r="F74" s="260">
        <v>956</v>
      </c>
      <c r="G74" s="247" t="s">
        <v>73</v>
      </c>
      <c r="H74" s="259" t="s">
        <v>253</v>
      </c>
      <c r="I74" s="261">
        <v>675</v>
      </c>
      <c r="J74" s="262">
        <v>39</v>
      </c>
      <c r="K74" s="262">
        <v>137</v>
      </c>
      <c r="L74" s="262">
        <v>30</v>
      </c>
      <c r="M74" s="262">
        <v>18</v>
      </c>
      <c r="N74" s="262">
        <v>17</v>
      </c>
      <c r="O74" s="262">
        <v>6</v>
      </c>
      <c r="P74" s="262">
        <v>11</v>
      </c>
      <c r="Q74" s="262">
        <v>15</v>
      </c>
      <c r="R74" s="262">
        <v>7</v>
      </c>
      <c r="S74" s="262">
        <v>50</v>
      </c>
      <c r="T74" s="196"/>
      <c r="U74" s="262">
        <v>3</v>
      </c>
      <c r="V74" s="262">
        <v>1</v>
      </c>
      <c r="W74" s="262">
        <v>1</v>
      </c>
      <c r="X74" s="262">
        <v>0</v>
      </c>
      <c r="Y74" s="262">
        <v>26</v>
      </c>
      <c r="Z74" s="196">
        <f t="shared" si="2"/>
        <v>361</v>
      </c>
    </row>
    <row r="75" spans="1:26" x14ac:dyDescent="0.3">
      <c r="A75" s="257">
        <v>74</v>
      </c>
      <c r="B75" s="247">
        <v>17</v>
      </c>
      <c r="C75" s="258">
        <v>168</v>
      </c>
      <c r="D75" s="259" t="s">
        <v>549</v>
      </c>
      <c r="E75" s="196"/>
      <c r="F75" s="260">
        <v>957</v>
      </c>
      <c r="G75" s="247" t="s">
        <v>73</v>
      </c>
      <c r="H75" s="259" t="s">
        <v>253</v>
      </c>
      <c r="I75" s="261">
        <v>344</v>
      </c>
      <c r="J75" s="262">
        <v>14</v>
      </c>
      <c r="K75" s="262">
        <v>22</v>
      </c>
      <c r="L75" s="262">
        <v>10</v>
      </c>
      <c r="M75" s="262">
        <v>14</v>
      </c>
      <c r="N75" s="262">
        <v>18</v>
      </c>
      <c r="O75" s="262">
        <v>2</v>
      </c>
      <c r="P75" s="262">
        <v>1</v>
      </c>
      <c r="Q75" s="262">
        <v>9</v>
      </c>
      <c r="R75" s="262">
        <v>5</v>
      </c>
      <c r="S75" s="262">
        <v>35</v>
      </c>
      <c r="T75" s="196"/>
      <c r="U75" s="262">
        <v>4</v>
      </c>
      <c r="V75" s="262">
        <v>0</v>
      </c>
      <c r="W75" s="262">
        <v>0</v>
      </c>
      <c r="X75" s="262">
        <v>0</v>
      </c>
      <c r="Y75" s="262">
        <v>13</v>
      </c>
      <c r="Z75" s="196">
        <f t="shared" si="2"/>
        <v>147</v>
      </c>
    </row>
    <row r="76" spans="1:26" x14ac:dyDescent="0.3">
      <c r="A76" s="257">
        <v>75</v>
      </c>
      <c r="B76" s="247">
        <v>17</v>
      </c>
      <c r="C76" s="258">
        <v>168</v>
      </c>
      <c r="D76" s="259" t="s">
        <v>549</v>
      </c>
      <c r="E76" s="196"/>
      <c r="F76" s="260">
        <v>957</v>
      </c>
      <c r="G76" s="247" t="s">
        <v>73</v>
      </c>
      <c r="H76" s="259" t="s">
        <v>21</v>
      </c>
      <c r="I76" s="261">
        <v>534</v>
      </c>
      <c r="J76" s="262">
        <v>9</v>
      </c>
      <c r="K76" s="262">
        <v>8</v>
      </c>
      <c r="L76" s="262">
        <v>15</v>
      </c>
      <c r="M76" s="262">
        <v>3</v>
      </c>
      <c r="N76" s="262">
        <v>10</v>
      </c>
      <c r="O76" s="262">
        <v>5</v>
      </c>
      <c r="P76" s="262">
        <v>1</v>
      </c>
      <c r="Q76" s="262">
        <v>9</v>
      </c>
      <c r="R76" s="262">
        <v>8</v>
      </c>
      <c r="S76" s="262">
        <v>184</v>
      </c>
      <c r="T76" s="196"/>
      <c r="U76" s="262">
        <v>2</v>
      </c>
      <c r="V76" s="262">
        <v>1</v>
      </c>
      <c r="W76" s="262">
        <v>0</v>
      </c>
      <c r="X76" s="262">
        <v>0</v>
      </c>
      <c r="Y76" s="262">
        <v>22</v>
      </c>
      <c r="Z76" s="196">
        <f t="shared" si="2"/>
        <v>277</v>
      </c>
    </row>
    <row r="77" spans="1:26" x14ac:dyDescent="0.3">
      <c r="A77" s="257">
        <v>76</v>
      </c>
      <c r="B77" s="247">
        <v>17</v>
      </c>
      <c r="C77" s="258">
        <v>195</v>
      </c>
      <c r="D77" s="259" t="s">
        <v>550</v>
      </c>
      <c r="E77" s="196"/>
      <c r="F77" s="260">
        <v>1133</v>
      </c>
      <c r="G77" s="247" t="s">
        <v>73</v>
      </c>
      <c r="H77" s="259" t="s">
        <v>253</v>
      </c>
      <c r="I77" s="261">
        <v>521</v>
      </c>
      <c r="J77" s="262">
        <v>15</v>
      </c>
      <c r="K77" s="262">
        <v>104</v>
      </c>
      <c r="L77" s="262">
        <v>13</v>
      </c>
      <c r="M77" s="262">
        <v>19</v>
      </c>
      <c r="N77" s="262">
        <v>6</v>
      </c>
      <c r="O77" s="262">
        <v>0</v>
      </c>
      <c r="P77" s="262">
        <v>1</v>
      </c>
      <c r="Q77" s="262">
        <v>4</v>
      </c>
      <c r="R77" s="262">
        <v>3</v>
      </c>
      <c r="S77" s="262">
        <v>12</v>
      </c>
      <c r="T77" s="196"/>
      <c r="U77" s="262">
        <v>0</v>
      </c>
      <c r="V77" s="262">
        <v>1</v>
      </c>
      <c r="W77" s="262">
        <v>2</v>
      </c>
      <c r="X77" s="262">
        <v>0</v>
      </c>
      <c r="Y77" s="262">
        <v>11</v>
      </c>
      <c r="Z77" s="196">
        <f t="shared" si="2"/>
        <v>191</v>
      </c>
    </row>
    <row r="78" spans="1:26" x14ac:dyDescent="0.3">
      <c r="A78" s="257">
        <v>77</v>
      </c>
      <c r="B78" s="247">
        <v>17</v>
      </c>
      <c r="C78" s="258">
        <v>195</v>
      </c>
      <c r="D78" s="259" t="s">
        <v>550</v>
      </c>
      <c r="E78" s="196"/>
      <c r="F78" s="260">
        <v>1133</v>
      </c>
      <c r="G78" s="247" t="s">
        <v>73</v>
      </c>
      <c r="H78" s="259" t="s">
        <v>20</v>
      </c>
      <c r="I78" s="261">
        <v>521</v>
      </c>
      <c r="J78" s="262">
        <v>19</v>
      </c>
      <c r="K78" s="262">
        <v>115</v>
      </c>
      <c r="L78" s="262">
        <v>11</v>
      </c>
      <c r="M78" s="262">
        <v>21</v>
      </c>
      <c r="N78" s="262">
        <v>12</v>
      </c>
      <c r="O78" s="262">
        <v>0</v>
      </c>
      <c r="P78" s="262">
        <v>1</v>
      </c>
      <c r="Q78" s="262">
        <v>2</v>
      </c>
      <c r="R78" s="262">
        <v>4</v>
      </c>
      <c r="S78" s="262">
        <v>14</v>
      </c>
      <c r="T78" s="196"/>
      <c r="U78" s="262">
        <v>0</v>
      </c>
      <c r="V78" s="262">
        <v>1</v>
      </c>
      <c r="W78" s="262">
        <v>5</v>
      </c>
      <c r="X78" s="262">
        <v>0</v>
      </c>
      <c r="Y78" s="262">
        <v>6</v>
      </c>
      <c r="Z78" s="196">
        <f t="shared" si="2"/>
        <v>211</v>
      </c>
    </row>
    <row r="79" spans="1:26" x14ac:dyDescent="0.3">
      <c r="A79" s="257">
        <v>78</v>
      </c>
      <c r="B79" s="247">
        <v>17</v>
      </c>
      <c r="C79" s="258">
        <v>198</v>
      </c>
      <c r="D79" s="259" t="s">
        <v>551</v>
      </c>
      <c r="E79" s="196"/>
      <c r="F79" s="260">
        <v>1137</v>
      </c>
      <c r="G79" s="247" t="s">
        <v>73</v>
      </c>
      <c r="H79" s="259" t="s">
        <v>253</v>
      </c>
      <c r="I79" s="261">
        <v>717</v>
      </c>
      <c r="J79" s="262">
        <v>30</v>
      </c>
      <c r="K79" s="262">
        <v>110</v>
      </c>
      <c r="L79" s="262">
        <v>12</v>
      </c>
      <c r="M79" s="262">
        <v>10</v>
      </c>
      <c r="N79" s="262">
        <v>24</v>
      </c>
      <c r="O79" s="262">
        <v>1</v>
      </c>
      <c r="P79" s="262">
        <v>5</v>
      </c>
      <c r="Q79" s="262">
        <v>5</v>
      </c>
      <c r="R79" s="262">
        <v>2</v>
      </c>
      <c r="S79" s="262">
        <v>38</v>
      </c>
      <c r="T79" s="196"/>
      <c r="U79" s="262">
        <v>11</v>
      </c>
      <c r="V79" s="262">
        <v>0</v>
      </c>
      <c r="W79" s="262">
        <v>2</v>
      </c>
      <c r="X79" s="262">
        <v>0</v>
      </c>
      <c r="Y79" s="262">
        <v>10</v>
      </c>
      <c r="Z79" s="196">
        <f t="shared" si="2"/>
        <v>260</v>
      </c>
    </row>
    <row r="80" spans="1:26" x14ac:dyDescent="0.3">
      <c r="A80" s="257">
        <v>79</v>
      </c>
      <c r="B80" s="247">
        <v>17</v>
      </c>
      <c r="C80" s="258">
        <v>198</v>
      </c>
      <c r="D80" s="259" t="s">
        <v>551</v>
      </c>
      <c r="E80" s="196"/>
      <c r="F80" s="260">
        <v>1137</v>
      </c>
      <c r="G80" s="247" t="s">
        <v>73</v>
      </c>
      <c r="H80" s="259" t="s">
        <v>20</v>
      </c>
      <c r="I80" s="261">
        <v>716</v>
      </c>
      <c r="J80" s="262">
        <v>26</v>
      </c>
      <c r="K80" s="262">
        <v>95</v>
      </c>
      <c r="L80" s="262">
        <v>14</v>
      </c>
      <c r="M80" s="262">
        <v>4</v>
      </c>
      <c r="N80" s="262">
        <v>22</v>
      </c>
      <c r="O80" s="262">
        <v>2</v>
      </c>
      <c r="P80" s="262">
        <v>6</v>
      </c>
      <c r="Q80" s="262">
        <v>3</v>
      </c>
      <c r="R80" s="262">
        <v>2</v>
      </c>
      <c r="S80" s="262">
        <v>34</v>
      </c>
      <c r="T80" s="196"/>
      <c r="U80" s="262">
        <v>9</v>
      </c>
      <c r="V80" s="262">
        <v>3</v>
      </c>
      <c r="W80" s="262">
        <v>1</v>
      </c>
      <c r="X80" s="262">
        <v>0</v>
      </c>
      <c r="Y80" s="262">
        <v>10</v>
      </c>
      <c r="Z80" s="196">
        <f t="shared" si="2"/>
        <v>231</v>
      </c>
    </row>
    <row r="81" spans="1:26" x14ac:dyDescent="0.3">
      <c r="A81" s="257">
        <v>80</v>
      </c>
      <c r="B81" s="247">
        <v>17</v>
      </c>
      <c r="C81" s="258">
        <v>198</v>
      </c>
      <c r="D81" s="259" t="s">
        <v>551</v>
      </c>
      <c r="E81" s="196"/>
      <c r="F81" s="260">
        <v>1138</v>
      </c>
      <c r="G81" s="247" t="s">
        <v>73</v>
      </c>
      <c r="H81" s="259" t="s">
        <v>253</v>
      </c>
      <c r="I81" s="261">
        <v>472</v>
      </c>
      <c r="J81" s="262">
        <v>38</v>
      </c>
      <c r="K81" s="262">
        <v>53</v>
      </c>
      <c r="L81" s="262">
        <v>10</v>
      </c>
      <c r="M81" s="262">
        <v>5</v>
      </c>
      <c r="N81" s="262">
        <v>15</v>
      </c>
      <c r="O81" s="262">
        <v>0</v>
      </c>
      <c r="P81" s="262">
        <v>2</v>
      </c>
      <c r="Q81" s="262">
        <v>3</v>
      </c>
      <c r="R81" s="262">
        <v>0</v>
      </c>
      <c r="S81" s="262">
        <v>35</v>
      </c>
      <c r="T81" s="196"/>
      <c r="U81" s="262">
        <v>9</v>
      </c>
      <c r="V81" s="262">
        <v>0</v>
      </c>
      <c r="W81" s="262">
        <v>0</v>
      </c>
      <c r="X81" s="262">
        <v>0</v>
      </c>
      <c r="Y81" s="262">
        <v>8</v>
      </c>
      <c r="Z81" s="196">
        <f t="shared" si="2"/>
        <v>178</v>
      </c>
    </row>
    <row r="82" spans="1:26" x14ac:dyDescent="0.3">
      <c r="A82" s="257">
        <v>81</v>
      </c>
      <c r="B82" s="247">
        <v>17</v>
      </c>
      <c r="C82" s="258">
        <v>198</v>
      </c>
      <c r="D82" s="259" t="s">
        <v>551</v>
      </c>
      <c r="E82" s="196"/>
      <c r="F82" s="260">
        <v>1138</v>
      </c>
      <c r="G82" s="247" t="s">
        <v>73</v>
      </c>
      <c r="H82" s="259" t="s">
        <v>20</v>
      </c>
      <c r="I82" s="261">
        <v>471</v>
      </c>
      <c r="J82" s="262">
        <v>21</v>
      </c>
      <c r="K82" s="262">
        <v>55</v>
      </c>
      <c r="L82" s="262">
        <v>13</v>
      </c>
      <c r="M82" s="262">
        <v>6</v>
      </c>
      <c r="N82" s="262">
        <v>9</v>
      </c>
      <c r="O82" s="262">
        <v>0</v>
      </c>
      <c r="P82" s="262">
        <v>5</v>
      </c>
      <c r="Q82" s="262">
        <v>2</v>
      </c>
      <c r="R82" s="262">
        <v>1</v>
      </c>
      <c r="S82" s="262">
        <v>42</v>
      </c>
      <c r="T82" s="196"/>
      <c r="U82" s="262">
        <v>4</v>
      </c>
      <c r="V82" s="262">
        <v>0</v>
      </c>
      <c r="W82" s="262">
        <v>0</v>
      </c>
      <c r="X82" s="262">
        <v>0</v>
      </c>
      <c r="Y82" s="262">
        <v>4</v>
      </c>
      <c r="Z82" s="196">
        <f t="shared" si="2"/>
        <v>162</v>
      </c>
    </row>
    <row r="83" spans="1:26" x14ac:dyDescent="0.3">
      <c r="A83" s="257">
        <v>82</v>
      </c>
      <c r="B83" s="247">
        <v>17</v>
      </c>
      <c r="C83" s="258">
        <v>204</v>
      </c>
      <c r="D83" s="259" t="s">
        <v>552</v>
      </c>
      <c r="E83" s="196"/>
      <c r="F83" s="260">
        <v>1172</v>
      </c>
      <c r="G83" s="247" t="s">
        <v>73</v>
      </c>
      <c r="H83" s="259" t="s">
        <v>253</v>
      </c>
      <c r="I83" s="261">
        <v>737</v>
      </c>
      <c r="J83" s="262">
        <v>148</v>
      </c>
      <c r="K83" s="262">
        <v>223</v>
      </c>
      <c r="L83" s="262">
        <v>10</v>
      </c>
      <c r="M83" s="262">
        <v>13</v>
      </c>
      <c r="N83" s="262">
        <v>31</v>
      </c>
      <c r="O83" s="262">
        <v>3</v>
      </c>
      <c r="P83" s="262">
        <v>4</v>
      </c>
      <c r="Q83" s="262">
        <v>5</v>
      </c>
      <c r="R83" s="262">
        <v>1</v>
      </c>
      <c r="S83" s="262">
        <v>12</v>
      </c>
      <c r="T83" s="196"/>
      <c r="U83" s="262">
        <v>1</v>
      </c>
      <c r="V83" s="262">
        <v>1</v>
      </c>
      <c r="W83" s="262">
        <v>2</v>
      </c>
      <c r="X83" s="262">
        <v>0</v>
      </c>
      <c r="Y83" s="262">
        <v>28</v>
      </c>
      <c r="Z83" s="196">
        <f t="shared" si="2"/>
        <v>482</v>
      </c>
    </row>
    <row r="84" spans="1:26" x14ac:dyDescent="0.3">
      <c r="A84" s="257">
        <v>83</v>
      </c>
      <c r="B84" s="247">
        <v>17</v>
      </c>
      <c r="C84" s="258">
        <v>204</v>
      </c>
      <c r="D84" s="259" t="s">
        <v>552</v>
      </c>
      <c r="E84" s="196"/>
      <c r="F84" s="260">
        <v>1173</v>
      </c>
      <c r="G84" s="247" t="s">
        <v>73</v>
      </c>
      <c r="H84" s="259" t="s">
        <v>253</v>
      </c>
      <c r="I84" s="261">
        <v>467</v>
      </c>
      <c r="J84" s="262">
        <v>58</v>
      </c>
      <c r="K84" s="262">
        <v>46</v>
      </c>
      <c r="L84" s="262">
        <v>6</v>
      </c>
      <c r="M84" s="262">
        <v>2</v>
      </c>
      <c r="N84" s="262">
        <v>105</v>
      </c>
      <c r="O84" s="262">
        <v>1</v>
      </c>
      <c r="P84" s="262">
        <v>2</v>
      </c>
      <c r="Q84" s="262">
        <v>2</v>
      </c>
      <c r="R84" s="262">
        <v>0</v>
      </c>
      <c r="S84" s="262">
        <v>26</v>
      </c>
      <c r="T84" s="263"/>
      <c r="U84" s="262">
        <v>0</v>
      </c>
      <c r="V84" s="262">
        <v>1</v>
      </c>
      <c r="W84" s="262">
        <v>1</v>
      </c>
      <c r="X84" s="262">
        <v>0</v>
      </c>
      <c r="Y84" s="262">
        <v>6</v>
      </c>
      <c r="Z84" s="196">
        <f t="shared" si="2"/>
        <v>256</v>
      </c>
    </row>
    <row r="85" spans="1:26" x14ac:dyDescent="0.3">
      <c r="A85" s="257">
        <v>84</v>
      </c>
      <c r="B85" s="247">
        <v>17</v>
      </c>
      <c r="C85" s="258">
        <v>204</v>
      </c>
      <c r="D85" s="259" t="s">
        <v>552</v>
      </c>
      <c r="E85" s="196"/>
      <c r="F85" s="260">
        <v>1174</v>
      </c>
      <c r="G85" s="247" t="s">
        <v>73</v>
      </c>
      <c r="H85" s="259" t="s">
        <v>253</v>
      </c>
      <c r="I85" s="261">
        <v>543</v>
      </c>
      <c r="J85" s="262">
        <v>74</v>
      </c>
      <c r="K85" s="262">
        <v>19</v>
      </c>
      <c r="L85" s="262">
        <v>13</v>
      </c>
      <c r="M85" s="262">
        <v>4</v>
      </c>
      <c r="N85" s="262">
        <v>217</v>
      </c>
      <c r="O85" s="262">
        <v>3</v>
      </c>
      <c r="P85" s="262">
        <v>1</v>
      </c>
      <c r="Q85" s="262">
        <v>3</v>
      </c>
      <c r="R85" s="262">
        <v>8</v>
      </c>
      <c r="S85" s="262">
        <v>14</v>
      </c>
      <c r="T85" s="196"/>
      <c r="U85" s="262">
        <v>0</v>
      </c>
      <c r="V85" s="262">
        <v>0</v>
      </c>
      <c r="W85" s="262">
        <v>0</v>
      </c>
      <c r="X85" s="262">
        <v>0</v>
      </c>
      <c r="Y85" s="262">
        <v>14</v>
      </c>
      <c r="Z85" s="196">
        <f t="shared" si="2"/>
        <v>370</v>
      </c>
    </row>
    <row r="86" spans="1:26" x14ac:dyDescent="0.3">
      <c r="A86" s="257">
        <v>85</v>
      </c>
      <c r="B86" s="247">
        <v>17</v>
      </c>
      <c r="C86" s="258">
        <v>204</v>
      </c>
      <c r="D86" s="259" t="s">
        <v>552</v>
      </c>
      <c r="E86" s="196"/>
      <c r="F86" s="260">
        <v>1175</v>
      </c>
      <c r="G86" s="247" t="s">
        <v>73</v>
      </c>
      <c r="H86" s="259" t="s">
        <v>253</v>
      </c>
      <c r="I86" s="261">
        <v>445</v>
      </c>
      <c r="J86" s="262">
        <v>28</v>
      </c>
      <c r="K86" s="262">
        <v>48</v>
      </c>
      <c r="L86" s="262">
        <v>9</v>
      </c>
      <c r="M86" s="262">
        <v>7</v>
      </c>
      <c r="N86" s="262">
        <v>102</v>
      </c>
      <c r="O86" s="262">
        <v>0</v>
      </c>
      <c r="P86" s="262">
        <v>1</v>
      </c>
      <c r="Q86" s="262">
        <v>3</v>
      </c>
      <c r="R86" s="262">
        <v>1</v>
      </c>
      <c r="S86" s="262">
        <v>2</v>
      </c>
      <c r="T86" s="196"/>
      <c r="U86" s="262">
        <v>0</v>
      </c>
      <c r="V86" s="262">
        <v>0</v>
      </c>
      <c r="W86" s="262">
        <v>0</v>
      </c>
      <c r="X86" s="262">
        <v>0</v>
      </c>
      <c r="Y86" s="262">
        <v>11</v>
      </c>
      <c r="Z86" s="196">
        <f t="shared" si="2"/>
        <v>212</v>
      </c>
    </row>
    <row r="87" spans="1:26" x14ac:dyDescent="0.3">
      <c r="A87" s="257">
        <v>86</v>
      </c>
      <c r="B87" s="247">
        <v>17</v>
      </c>
      <c r="C87" s="258">
        <v>205</v>
      </c>
      <c r="D87" s="259" t="s">
        <v>553</v>
      </c>
      <c r="E87" s="196"/>
      <c r="F87" s="260">
        <v>1176</v>
      </c>
      <c r="G87" s="247" t="s">
        <v>73</v>
      </c>
      <c r="H87" s="259" t="s">
        <v>253</v>
      </c>
      <c r="I87" s="261">
        <v>539</v>
      </c>
      <c r="J87" s="262">
        <v>56</v>
      </c>
      <c r="K87" s="262">
        <v>153</v>
      </c>
      <c r="L87" s="262">
        <v>29</v>
      </c>
      <c r="M87" s="262">
        <v>1</v>
      </c>
      <c r="N87" s="262">
        <v>4</v>
      </c>
      <c r="O87" s="262">
        <v>1</v>
      </c>
      <c r="P87" s="262">
        <v>0</v>
      </c>
      <c r="Q87" s="262">
        <v>1</v>
      </c>
      <c r="R87" s="262">
        <v>15</v>
      </c>
      <c r="S87" s="262">
        <v>34</v>
      </c>
      <c r="T87" s="196"/>
      <c r="U87" s="262">
        <v>1</v>
      </c>
      <c r="V87" s="262">
        <v>3</v>
      </c>
      <c r="W87" s="262">
        <v>0</v>
      </c>
      <c r="X87" s="262">
        <v>0</v>
      </c>
      <c r="Y87" s="262">
        <v>3</v>
      </c>
      <c r="Z87" s="196">
        <f t="shared" si="2"/>
        <v>301</v>
      </c>
    </row>
    <row r="88" spans="1:26" x14ac:dyDescent="0.3">
      <c r="A88" s="257">
        <v>87</v>
      </c>
      <c r="B88" s="247">
        <v>17</v>
      </c>
      <c r="C88" s="258">
        <v>219</v>
      </c>
      <c r="D88" s="259" t="s">
        <v>554</v>
      </c>
      <c r="E88" s="196"/>
      <c r="F88" s="260">
        <v>1226</v>
      </c>
      <c r="G88" s="247" t="s">
        <v>73</v>
      </c>
      <c r="H88" s="259" t="s">
        <v>253</v>
      </c>
      <c r="I88" s="261">
        <v>557</v>
      </c>
      <c r="J88" s="262">
        <v>37</v>
      </c>
      <c r="K88" s="262">
        <v>68</v>
      </c>
      <c r="L88" s="262">
        <v>11</v>
      </c>
      <c r="M88" s="262">
        <v>8</v>
      </c>
      <c r="N88" s="262">
        <v>11</v>
      </c>
      <c r="O88" s="262">
        <v>0</v>
      </c>
      <c r="P88" s="262">
        <v>3</v>
      </c>
      <c r="Q88" s="262">
        <v>3</v>
      </c>
      <c r="R88" s="262">
        <v>1</v>
      </c>
      <c r="S88" s="262">
        <v>26</v>
      </c>
      <c r="T88" s="196"/>
      <c r="U88" s="262">
        <v>1</v>
      </c>
      <c r="V88" s="262">
        <v>4</v>
      </c>
      <c r="W88" s="262">
        <v>7</v>
      </c>
      <c r="X88" s="262">
        <v>0</v>
      </c>
      <c r="Y88" s="262">
        <v>10</v>
      </c>
      <c r="Z88" s="196">
        <f t="shared" si="2"/>
        <v>190</v>
      </c>
    </row>
    <row r="89" spans="1:26" x14ac:dyDescent="0.3">
      <c r="A89" s="257">
        <v>88</v>
      </c>
      <c r="B89" s="247">
        <v>17</v>
      </c>
      <c r="C89" s="258">
        <v>219</v>
      </c>
      <c r="D89" s="259" t="s">
        <v>554</v>
      </c>
      <c r="E89" s="196"/>
      <c r="F89" s="260">
        <v>1226</v>
      </c>
      <c r="G89" s="247" t="s">
        <v>73</v>
      </c>
      <c r="H89" s="259" t="s">
        <v>20</v>
      </c>
      <c r="I89" s="261">
        <v>557</v>
      </c>
      <c r="J89" s="262">
        <v>37</v>
      </c>
      <c r="K89" s="262">
        <v>82</v>
      </c>
      <c r="L89" s="262">
        <v>19</v>
      </c>
      <c r="M89" s="262">
        <v>9</v>
      </c>
      <c r="N89" s="262">
        <v>15</v>
      </c>
      <c r="O89" s="262">
        <v>5</v>
      </c>
      <c r="P89" s="262">
        <v>1</v>
      </c>
      <c r="Q89" s="262">
        <v>2</v>
      </c>
      <c r="R89" s="262">
        <v>5</v>
      </c>
      <c r="S89" s="262">
        <v>17</v>
      </c>
      <c r="T89" s="196"/>
      <c r="U89" s="262">
        <v>0</v>
      </c>
      <c r="V89" s="262">
        <v>6</v>
      </c>
      <c r="W89" s="262">
        <v>5</v>
      </c>
      <c r="X89" s="262">
        <v>0</v>
      </c>
      <c r="Y89" s="262">
        <v>20</v>
      </c>
      <c r="Z89" s="196">
        <f t="shared" si="2"/>
        <v>223</v>
      </c>
    </row>
    <row r="90" spans="1:26" x14ac:dyDescent="0.3">
      <c r="A90" s="257">
        <v>89</v>
      </c>
      <c r="B90" s="247">
        <v>17</v>
      </c>
      <c r="C90" s="258">
        <v>219</v>
      </c>
      <c r="D90" s="259" t="s">
        <v>554</v>
      </c>
      <c r="E90" s="196"/>
      <c r="F90" s="260">
        <v>1227</v>
      </c>
      <c r="G90" s="247" t="s">
        <v>73</v>
      </c>
      <c r="H90" s="259" t="s">
        <v>253</v>
      </c>
      <c r="I90" s="261">
        <v>439</v>
      </c>
      <c r="J90" s="262">
        <v>42</v>
      </c>
      <c r="K90" s="262">
        <v>60</v>
      </c>
      <c r="L90" s="262">
        <v>20</v>
      </c>
      <c r="M90" s="262">
        <v>9</v>
      </c>
      <c r="N90" s="262">
        <v>15</v>
      </c>
      <c r="O90" s="262">
        <v>4</v>
      </c>
      <c r="P90" s="262">
        <v>4</v>
      </c>
      <c r="Q90" s="262">
        <v>6</v>
      </c>
      <c r="R90" s="262">
        <v>2</v>
      </c>
      <c r="S90" s="262">
        <v>22</v>
      </c>
      <c r="T90" s="196"/>
      <c r="U90" s="262">
        <v>2</v>
      </c>
      <c r="V90" s="262">
        <v>4</v>
      </c>
      <c r="W90" s="262">
        <v>4</v>
      </c>
      <c r="X90" s="262">
        <v>0</v>
      </c>
      <c r="Y90" s="262">
        <v>18</v>
      </c>
      <c r="Z90" s="196">
        <f t="shared" si="2"/>
        <v>212</v>
      </c>
    </row>
    <row r="91" spans="1:26" x14ac:dyDescent="0.3">
      <c r="A91" s="257">
        <v>90</v>
      </c>
      <c r="B91" s="247">
        <v>17</v>
      </c>
      <c r="C91" s="258">
        <v>219</v>
      </c>
      <c r="D91" s="259" t="s">
        <v>554</v>
      </c>
      <c r="E91" s="196"/>
      <c r="F91" s="260">
        <v>1227</v>
      </c>
      <c r="G91" s="247" t="s">
        <v>73</v>
      </c>
      <c r="H91" s="259" t="s">
        <v>20</v>
      </c>
      <c r="I91" s="261">
        <v>439</v>
      </c>
      <c r="J91" s="262">
        <v>28</v>
      </c>
      <c r="K91" s="262">
        <v>65</v>
      </c>
      <c r="L91" s="262">
        <v>24</v>
      </c>
      <c r="M91" s="262">
        <v>7</v>
      </c>
      <c r="N91" s="262">
        <v>15</v>
      </c>
      <c r="O91" s="262">
        <v>0</v>
      </c>
      <c r="P91" s="262">
        <v>6</v>
      </c>
      <c r="Q91" s="262">
        <v>8</v>
      </c>
      <c r="R91" s="262">
        <v>2</v>
      </c>
      <c r="S91" s="262">
        <v>16</v>
      </c>
      <c r="T91" s="196"/>
      <c r="U91" s="262">
        <v>1</v>
      </c>
      <c r="V91" s="262">
        <v>3</v>
      </c>
      <c r="W91" s="262">
        <v>5</v>
      </c>
      <c r="X91" s="262">
        <v>0</v>
      </c>
      <c r="Y91" s="262">
        <v>19</v>
      </c>
      <c r="Z91" s="196">
        <f t="shared" ref="Z91:Z122" si="3">SUM(J91:Y91)</f>
        <v>199</v>
      </c>
    </row>
    <row r="92" spans="1:26" x14ac:dyDescent="0.3">
      <c r="A92" s="257">
        <v>91</v>
      </c>
      <c r="B92" s="247">
        <v>17</v>
      </c>
      <c r="C92" s="258">
        <v>226</v>
      </c>
      <c r="D92" s="259" t="s">
        <v>555</v>
      </c>
      <c r="E92" s="196"/>
      <c r="F92" s="260">
        <v>1241</v>
      </c>
      <c r="G92" s="247" t="s">
        <v>73</v>
      </c>
      <c r="H92" s="259" t="s">
        <v>253</v>
      </c>
      <c r="I92" s="261">
        <v>699</v>
      </c>
      <c r="J92" s="262">
        <v>42</v>
      </c>
      <c r="K92" s="262">
        <v>105</v>
      </c>
      <c r="L92" s="262">
        <v>12</v>
      </c>
      <c r="M92" s="262">
        <v>5</v>
      </c>
      <c r="N92" s="262">
        <v>59</v>
      </c>
      <c r="O92" s="262">
        <v>1</v>
      </c>
      <c r="P92" s="262">
        <v>1</v>
      </c>
      <c r="Q92" s="262">
        <v>5</v>
      </c>
      <c r="R92" s="262">
        <v>5</v>
      </c>
      <c r="S92" s="262">
        <v>18</v>
      </c>
      <c r="T92" s="196"/>
      <c r="U92" s="262">
        <v>9</v>
      </c>
      <c r="V92" s="262">
        <v>0</v>
      </c>
      <c r="W92" s="262">
        <v>0</v>
      </c>
      <c r="X92" s="262">
        <v>0</v>
      </c>
      <c r="Y92" s="262">
        <v>19</v>
      </c>
      <c r="Z92" s="196">
        <f t="shared" si="3"/>
        <v>281</v>
      </c>
    </row>
    <row r="93" spans="1:26" x14ac:dyDescent="0.3">
      <c r="A93" s="257">
        <v>92</v>
      </c>
      <c r="B93" s="247">
        <v>17</v>
      </c>
      <c r="C93" s="258">
        <v>226</v>
      </c>
      <c r="D93" s="259" t="s">
        <v>555</v>
      </c>
      <c r="E93" s="196"/>
      <c r="F93" s="260">
        <v>1241</v>
      </c>
      <c r="G93" s="247" t="s">
        <v>73</v>
      </c>
      <c r="H93" s="259" t="s">
        <v>20</v>
      </c>
      <c r="I93" s="261">
        <v>698</v>
      </c>
      <c r="J93" s="262">
        <v>37</v>
      </c>
      <c r="K93" s="262">
        <v>118</v>
      </c>
      <c r="L93" s="262">
        <v>9</v>
      </c>
      <c r="M93" s="262">
        <v>11</v>
      </c>
      <c r="N93" s="262">
        <v>68</v>
      </c>
      <c r="O93" s="262">
        <v>1</v>
      </c>
      <c r="P93" s="262">
        <v>2</v>
      </c>
      <c r="Q93" s="262">
        <v>7</v>
      </c>
      <c r="R93" s="262">
        <v>5</v>
      </c>
      <c r="S93" s="262">
        <v>34</v>
      </c>
      <c r="T93" s="196"/>
      <c r="U93" s="262">
        <v>9</v>
      </c>
      <c r="V93" s="262">
        <v>0</v>
      </c>
      <c r="W93" s="262">
        <v>3</v>
      </c>
      <c r="X93" s="262">
        <v>0</v>
      </c>
      <c r="Y93" s="262">
        <v>10</v>
      </c>
      <c r="Z93" s="196">
        <f t="shared" si="3"/>
        <v>314</v>
      </c>
    </row>
    <row r="94" spans="1:26" x14ac:dyDescent="0.3">
      <c r="A94" s="257">
        <v>93</v>
      </c>
      <c r="B94" s="247">
        <v>17</v>
      </c>
      <c r="C94" s="258">
        <v>226</v>
      </c>
      <c r="D94" s="259" t="s">
        <v>555</v>
      </c>
      <c r="E94" s="196"/>
      <c r="F94" s="260">
        <v>1241</v>
      </c>
      <c r="G94" s="247" t="s">
        <v>73</v>
      </c>
      <c r="H94" s="259" t="s">
        <v>21</v>
      </c>
      <c r="I94" s="261">
        <v>274</v>
      </c>
      <c r="J94" s="262">
        <v>3</v>
      </c>
      <c r="K94" s="262">
        <v>14</v>
      </c>
      <c r="L94" s="262">
        <v>4</v>
      </c>
      <c r="M94" s="262">
        <v>4</v>
      </c>
      <c r="N94" s="262">
        <v>2</v>
      </c>
      <c r="O94" s="262">
        <v>1</v>
      </c>
      <c r="P94" s="262">
        <v>0</v>
      </c>
      <c r="Q94" s="262">
        <v>2</v>
      </c>
      <c r="R94" s="262">
        <v>122</v>
      </c>
      <c r="S94" s="262">
        <v>1</v>
      </c>
      <c r="T94" s="196"/>
      <c r="U94" s="262">
        <v>0</v>
      </c>
      <c r="V94" s="262">
        <v>1</v>
      </c>
      <c r="W94" s="262">
        <v>0</v>
      </c>
      <c r="X94" s="262">
        <v>0</v>
      </c>
      <c r="Y94" s="262">
        <v>8</v>
      </c>
      <c r="Z94" s="196">
        <f t="shared" si="3"/>
        <v>162</v>
      </c>
    </row>
    <row r="95" spans="1:26" x14ac:dyDescent="0.3">
      <c r="A95" s="257">
        <v>94</v>
      </c>
      <c r="B95" s="247">
        <v>17</v>
      </c>
      <c r="C95" s="258">
        <v>226</v>
      </c>
      <c r="D95" s="259" t="s">
        <v>555</v>
      </c>
      <c r="E95" s="196"/>
      <c r="F95" s="260">
        <v>1242</v>
      </c>
      <c r="G95" s="247" t="s">
        <v>73</v>
      </c>
      <c r="H95" s="259" t="s">
        <v>253</v>
      </c>
      <c r="I95" s="261">
        <v>366</v>
      </c>
      <c r="J95" s="262">
        <v>32</v>
      </c>
      <c r="K95" s="262">
        <v>74</v>
      </c>
      <c r="L95" s="262">
        <v>11</v>
      </c>
      <c r="M95" s="262">
        <v>4</v>
      </c>
      <c r="N95" s="262">
        <v>18</v>
      </c>
      <c r="O95" s="262">
        <v>2</v>
      </c>
      <c r="P95" s="262">
        <v>0</v>
      </c>
      <c r="Q95" s="262">
        <v>6</v>
      </c>
      <c r="R95" s="262">
        <v>7</v>
      </c>
      <c r="S95" s="262">
        <v>2</v>
      </c>
      <c r="T95" s="196"/>
      <c r="U95" s="262">
        <v>0</v>
      </c>
      <c r="V95" s="262">
        <v>0</v>
      </c>
      <c r="W95" s="262">
        <v>0</v>
      </c>
      <c r="X95" s="262">
        <v>0</v>
      </c>
      <c r="Y95" s="262">
        <v>7</v>
      </c>
      <c r="Z95" s="196">
        <f t="shared" si="3"/>
        <v>163</v>
      </c>
    </row>
    <row r="96" spans="1:26" x14ac:dyDescent="0.3">
      <c r="A96" s="257">
        <v>95</v>
      </c>
      <c r="B96" s="247">
        <v>17</v>
      </c>
      <c r="C96" s="258">
        <v>233</v>
      </c>
      <c r="D96" s="259" t="s">
        <v>556</v>
      </c>
      <c r="E96" s="196"/>
      <c r="F96" s="260">
        <v>1266</v>
      </c>
      <c r="G96" s="247" t="s">
        <v>73</v>
      </c>
      <c r="H96" s="259" t="s">
        <v>253</v>
      </c>
      <c r="I96" s="261">
        <v>728</v>
      </c>
      <c r="J96" s="262">
        <v>43</v>
      </c>
      <c r="K96" s="262">
        <v>82</v>
      </c>
      <c r="L96" s="262">
        <v>11</v>
      </c>
      <c r="M96" s="262">
        <v>8</v>
      </c>
      <c r="N96" s="262">
        <v>103</v>
      </c>
      <c r="O96" s="262">
        <v>2</v>
      </c>
      <c r="P96" s="262">
        <v>1</v>
      </c>
      <c r="Q96" s="262">
        <v>3</v>
      </c>
      <c r="R96" s="262">
        <v>2</v>
      </c>
      <c r="S96" s="262">
        <v>15</v>
      </c>
      <c r="T96" s="263"/>
      <c r="U96" s="262">
        <v>0</v>
      </c>
      <c r="V96" s="262">
        <v>1</v>
      </c>
      <c r="W96" s="262">
        <v>1</v>
      </c>
      <c r="X96" s="262">
        <v>0</v>
      </c>
      <c r="Y96" s="262">
        <v>9</v>
      </c>
      <c r="Z96" s="196">
        <f t="shared" si="3"/>
        <v>281</v>
      </c>
    </row>
    <row r="97" spans="1:26" x14ac:dyDescent="0.3">
      <c r="A97" s="257">
        <v>96</v>
      </c>
      <c r="B97" s="247">
        <v>17</v>
      </c>
      <c r="C97" s="258">
        <v>233</v>
      </c>
      <c r="D97" s="259" t="s">
        <v>556</v>
      </c>
      <c r="E97" s="196"/>
      <c r="F97" s="260">
        <v>1266</v>
      </c>
      <c r="G97" s="247" t="s">
        <v>73</v>
      </c>
      <c r="H97" s="259" t="s">
        <v>20</v>
      </c>
      <c r="I97" s="261">
        <v>727</v>
      </c>
      <c r="J97" s="262">
        <v>51</v>
      </c>
      <c r="K97" s="262">
        <v>85</v>
      </c>
      <c r="L97" s="262">
        <v>7</v>
      </c>
      <c r="M97" s="262">
        <v>4</v>
      </c>
      <c r="N97" s="262">
        <v>110</v>
      </c>
      <c r="O97" s="262">
        <v>0</v>
      </c>
      <c r="P97" s="262">
        <v>2</v>
      </c>
      <c r="Q97" s="262">
        <v>2</v>
      </c>
      <c r="R97" s="262">
        <v>2</v>
      </c>
      <c r="S97" s="262">
        <v>8</v>
      </c>
      <c r="T97" s="196"/>
      <c r="U97" s="262">
        <v>2</v>
      </c>
      <c r="V97" s="262">
        <v>1</v>
      </c>
      <c r="W97" s="262">
        <v>0</v>
      </c>
      <c r="X97" s="262">
        <v>0</v>
      </c>
      <c r="Y97" s="262">
        <v>8</v>
      </c>
      <c r="Z97" s="196">
        <f t="shared" si="3"/>
        <v>282</v>
      </c>
    </row>
    <row r="98" spans="1:26" x14ac:dyDescent="0.3">
      <c r="A98" s="257">
        <v>97</v>
      </c>
      <c r="B98" s="247">
        <v>17</v>
      </c>
      <c r="C98" s="258">
        <v>235</v>
      </c>
      <c r="D98" s="259" t="s">
        <v>557</v>
      </c>
      <c r="E98" s="196"/>
      <c r="F98" s="260">
        <v>1271</v>
      </c>
      <c r="G98" s="247" t="s">
        <v>73</v>
      </c>
      <c r="H98" s="259" t="s">
        <v>253</v>
      </c>
      <c r="I98" s="261">
        <v>470</v>
      </c>
      <c r="J98" s="262">
        <v>39</v>
      </c>
      <c r="K98" s="262">
        <v>124</v>
      </c>
      <c r="L98" s="262">
        <v>10</v>
      </c>
      <c r="M98" s="262">
        <v>2</v>
      </c>
      <c r="N98" s="262">
        <v>12</v>
      </c>
      <c r="O98" s="262">
        <v>0</v>
      </c>
      <c r="P98" s="262">
        <v>7</v>
      </c>
      <c r="Q98" s="262">
        <v>4</v>
      </c>
      <c r="R98" s="262">
        <v>1</v>
      </c>
      <c r="S98" s="262">
        <v>12</v>
      </c>
      <c r="T98" s="196"/>
      <c r="U98" s="262">
        <v>1</v>
      </c>
      <c r="V98" s="262">
        <v>0</v>
      </c>
      <c r="W98" s="262">
        <v>2</v>
      </c>
      <c r="X98" s="262">
        <v>0</v>
      </c>
      <c r="Y98" s="262">
        <v>26</v>
      </c>
      <c r="Z98" s="196">
        <f t="shared" si="3"/>
        <v>240</v>
      </c>
    </row>
    <row r="99" spans="1:26" x14ac:dyDescent="0.3">
      <c r="A99" s="257">
        <v>98</v>
      </c>
      <c r="B99" s="247">
        <v>17</v>
      </c>
      <c r="C99" s="258">
        <v>235</v>
      </c>
      <c r="D99" s="259" t="s">
        <v>557</v>
      </c>
      <c r="E99" s="196"/>
      <c r="F99" s="260">
        <v>1272</v>
      </c>
      <c r="G99" s="247" t="s">
        <v>73</v>
      </c>
      <c r="H99" s="259" t="s">
        <v>253</v>
      </c>
      <c r="I99" s="261">
        <v>539</v>
      </c>
      <c r="J99" s="262">
        <v>43</v>
      </c>
      <c r="K99" s="262">
        <v>154</v>
      </c>
      <c r="L99" s="262">
        <v>12</v>
      </c>
      <c r="M99" s="262">
        <v>16</v>
      </c>
      <c r="N99" s="262">
        <v>3</v>
      </c>
      <c r="O99" s="262">
        <v>0</v>
      </c>
      <c r="P99" s="262">
        <v>5</v>
      </c>
      <c r="Q99" s="262">
        <v>6</v>
      </c>
      <c r="R99" s="262">
        <v>3</v>
      </c>
      <c r="S99" s="262">
        <v>35</v>
      </c>
      <c r="T99" s="196"/>
      <c r="U99" s="262">
        <v>2</v>
      </c>
      <c r="V99" s="262">
        <v>1</v>
      </c>
      <c r="W99" s="262">
        <v>6</v>
      </c>
      <c r="X99" s="262">
        <v>0</v>
      </c>
      <c r="Y99" s="262">
        <v>15</v>
      </c>
      <c r="Z99" s="196">
        <f t="shared" si="3"/>
        <v>301</v>
      </c>
    </row>
    <row r="100" spans="1:26" x14ac:dyDescent="0.3">
      <c r="A100" s="257">
        <v>99</v>
      </c>
      <c r="B100" s="247">
        <v>17</v>
      </c>
      <c r="C100" s="258">
        <v>235</v>
      </c>
      <c r="D100" s="259" t="s">
        <v>557</v>
      </c>
      <c r="E100" s="196"/>
      <c r="F100" s="260">
        <v>1273</v>
      </c>
      <c r="G100" s="247" t="s">
        <v>73</v>
      </c>
      <c r="H100" s="259" t="s">
        <v>253</v>
      </c>
      <c r="I100" s="261">
        <v>410</v>
      </c>
      <c r="J100" s="262">
        <v>30</v>
      </c>
      <c r="K100" s="262">
        <v>60</v>
      </c>
      <c r="L100" s="262">
        <v>15</v>
      </c>
      <c r="M100" s="262">
        <v>12</v>
      </c>
      <c r="N100" s="262">
        <v>17</v>
      </c>
      <c r="O100" s="262">
        <v>3</v>
      </c>
      <c r="P100" s="262">
        <v>8</v>
      </c>
      <c r="Q100" s="262">
        <v>5</v>
      </c>
      <c r="R100" s="262">
        <v>0</v>
      </c>
      <c r="S100" s="262">
        <v>23</v>
      </c>
      <c r="T100" s="196"/>
      <c r="U100" s="262">
        <v>1</v>
      </c>
      <c r="V100" s="262">
        <v>0</v>
      </c>
      <c r="W100" s="262">
        <v>1</v>
      </c>
      <c r="X100" s="262">
        <v>0</v>
      </c>
      <c r="Y100" s="262">
        <v>3</v>
      </c>
      <c r="Z100" s="196">
        <f t="shared" si="3"/>
        <v>178</v>
      </c>
    </row>
    <row r="101" spans="1:26" x14ac:dyDescent="0.3">
      <c r="A101" s="257">
        <v>100</v>
      </c>
      <c r="B101" s="247">
        <v>17</v>
      </c>
      <c r="C101" s="258">
        <v>235</v>
      </c>
      <c r="D101" s="259" t="s">
        <v>557</v>
      </c>
      <c r="E101" s="196"/>
      <c r="F101" s="260">
        <v>1273</v>
      </c>
      <c r="G101" s="247" t="s">
        <v>73</v>
      </c>
      <c r="H101" s="259" t="s">
        <v>20</v>
      </c>
      <c r="I101" s="261">
        <v>409</v>
      </c>
      <c r="J101" s="262">
        <v>32</v>
      </c>
      <c r="K101" s="262">
        <v>61</v>
      </c>
      <c r="L101" s="262">
        <v>7</v>
      </c>
      <c r="M101" s="262">
        <v>10</v>
      </c>
      <c r="N101" s="262">
        <v>17</v>
      </c>
      <c r="O101" s="262">
        <v>5</v>
      </c>
      <c r="P101" s="262">
        <v>16</v>
      </c>
      <c r="Q101" s="262">
        <v>6</v>
      </c>
      <c r="R101" s="262">
        <v>4</v>
      </c>
      <c r="S101" s="262">
        <v>26</v>
      </c>
      <c r="T101" s="196"/>
      <c r="U101" s="262">
        <v>0</v>
      </c>
      <c r="V101" s="262">
        <v>1</v>
      </c>
      <c r="W101" s="262">
        <v>1</v>
      </c>
      <c r="X101" s="262">
        <v>0</v>
      </c>
      <c r="Y101" s="262">
        <v>5</v>
      </c>
      <c r="Z101" s="196">
        <f t="shared" si="3"/>
        <v>191</v>
      </c>
    </row>
    <row r="102" spans="1:26" x14ac:dyDescent="0.3">
      <c r="A102" s="257">
        <v>101</v>
      </c>
      <c r="B102" s="247">
        <v>17</v>
      </c>
      <c r="C102" s="258">
        <v>235</v>
      </c>
      <c r="D102" s="259" t="s">
        <v>557</v>
      </c>
      <c r="E102" s="196"/>
      <c r="F102" s="260">
        <v>1274</v>
      </c>
      <c r="G102" s="247" t="s">
        <v>73</v>
      </c>
      <c r="H102" s="259" t="s">
        <v>253</v>
      </c>
      <c r="I102" s="261">
        <v>427</v>
      </c>
      <c r="J102" s="262">
        <v>15</v>
      </c>
      <c r="K102" s="262">
        <v>100</v>
      </c>
      <c r="L102" s="262">
        <v>7</v>
      </c>
      <c r="M102" s="262">
        <v>7</v>
      </c>
      <c r="N102" s="262">
        <v>9</v>
      </c>
      <c r="O102" s="262">
        <v>1</v>
      </c>
      <c r="P102" s="262">
        <v>54</v>
      </c>
      <c r="Q102" s="262">
        <v>11</v>
      </c>
      <c r="R102" s="262">
        <v>3</v>
      </c>
      <c r="S102" s="262">
        <v>18</v>
      </c>
      <c r="T102" s="196"/>
      <c r="U102" s="262">
        <v>2</v>
      </c>
      <c r="V102" s="262">
        <v>0</v>
      </c>
      <c r="W102" s="262">
        <v>1</v>
      </c>
      <c r="X102" s="262">
        <v>0</v>
      </c>
      <c r="Y102" s="262">
        <v>24</v>
      </c>
      <c r="Z102" s="196">
        <f t="shared" si="3"/>
        <v>252</v>
      </c>
    </row>
    <row r="103" spans="1:26" x14ac:dyDescent="0.3">
      <c r="A103" s="257">
        <v>102</v>
      </c>
      <c r="B103" s="247">
        <v>17</v>
      </c>
      <c r="C103" s="258">
        <v>235</v>
      </c>
      <c r="D103" s="259" t="s">
        <v>557</v>
      </c>
      <c r="E103" s="196"/>
      <c r="F103" s="260">
        <v>1274</v>
      </c>
      <c r="G103" s="247" t="s">
        <v>73</v>
      </c>
      <c r="H103" s="259" t="s">
        <v>20</v>
      </c>
      <c r="I103" s="261">
        <v>427</v>
      </c>
      <c r="J103" s="262">
        <v>12</v>
      </c>
      <c r="K103" s="262">
        <v>111</v>
      </c>
      <c r="L103" s="262">
        <v>11</v>
      </c>
      <c r="M103" s="262">
        <v>6</v>
      </c>
      <c r="N103" s="262">
        <v>2</v>
      </c>
      <c r="O103" s="262">
        <v>1</v>
      </c>
      <c r="P103" s="262">
        <v>29</v>
      </c>
      <c r="Q103" s="262">
        <v>6</v>
      </c>
      <c r="R103" s="262">
        <v>1</v>
      </c>
      <c r="S103" s="262">
        <v>21</v>
      </c>
      <c r="T103" s="196"/>
      <c r="U103" s="262">
        <v>0</v>
      </c>
      <c r="V103" s="262">
        <v>0</v>
      </c>
      <c r="W103" s="262">
        <v>1</v>
      </c>
      <c r="X103" s="262">
        <v>0</v>
      </c>
      <c r="Y103" s="262">
        <v>11</v>
      </c>
      <c r="Z103" s="196">
        <f t="shared" si="3"/>
        <v>212</v>
      </c>
    </row>
    <row r="104" spans="1:26" x14ac:dyDescent="0.3">
      <c r="A104" s="257">
        <v>103</v>
      </c>
      <c r="B104" s="247">
        <v>17</v>
      </c>
      <c r="C104" s="258">
        <v>282</v>
      </c>
      <c r="D104" s="259" t="s">
        <v>558</v>
      </c>
      <c r="E104" s="196"/>
      <c r="F104" s="260">
        <v>1407</v>
      </c>
      <c r="G104" s="247" t="s">
        <v>73</v>
      </c>
      <c r="H104" s="259" t="s">
        <v>253</v>
      </c>
      <c r="I104" s="261">
        <v>506</v>
      </c>
      <c r="J104" s="262">
        <v>45</v>
      </c>
      <c r="K104" s="262">
        <v>32</v>
      </c>
      <c r="L104" s="262">
        <v>39</v>
      </c>
      <c r="M104" s="262">
        <v>4</v>
      </c>
      <c r="N104" s="262">
        <v>9</v>
      </c>
      <c r="O104" s="262">
        <v>0</v>
      </c>
      <c r="P104" s="262">
        <v>1</v>
      </c>
      <c r="Q104" s="262">
        <v>14</v>
      </c>
      <c r="R104" s="262">
        <v>1</v>
      </c>
      <c r="S104" s="262">
        <v>58</v>
      </c>
      <c r="T104" s="196"/>
      <c r="U104" s="262">
        <v>0</v>
      </c>
      <c r="V104" s="262">
        <v>4</v>
      </c>
      <c r="W104" s="262">
        <v>2</v>
      </c>
      <c r="X104" s="262">
        <v>0</v>
      </c>
      <c r="Y104" s="262">
        <v>27</v>
      </c>
      <c r="Z104" s="196">
        <f t="shared" si="3"/>
        <v>236</v>
      </c>
    </row>
    <row r="105" spans="1:26" x14ac:dyDescent="0.3">
      <c r="A105" s="257">
        <v>104</v>
      </c>
      <c r="B105" s="247">
        <v>17</v>
      </c>
      <c r="C105" s="258">
        <v>282</v>
      </c>
      <c r="D105" s="259" t="s">
        <v>558</v>
      </c>
      <c r="E105" s="196"/>
      <c r="F105" s="260">
        <v>1407</v>
      </c>
      <c r="G105" s="247" t="s">
        <v>73</v>
      </c>
      <c r="H105" s="259" t="s">
        <v>20</v>
      </c>
      <c r="I105" s="261">
        <v>506</v>
      </c>
      <c r="J105" s="262">
        <v>40</v>
      </c>
      <c r="K105" s="262">
        <v>22</v>
      </c>
      <c r="L105" s="262">
        <v>26</v>
      </c>
      <c r="M105" s="262">
        <v>4</v>
      </c>
      <c r="N105" s="262">
        <v>14</v>
      </c>
      <c r="O105" s="262">
        <v>2</v>
      </c>
      <c r="P105" s="262">
        <v>3</v>
      </c>
      <c r="Q105" s="262">
        <v>5</v>
      </c>
      <c r="R105" s="262">
        <v>1</v>
      </c>
      <c r="S105" s="262">
        <v>48</v>
      </c>
      <c r="T105" s="196"/>
      <c r="U105" s="262">
        <v>1</v>
      </c>
      <c r="V105" s="262">
        <v>2</v>
      </c>
      <c r="W105" s="262">
        <v>1</v>
      </c>
      <c r="X105" s="262">
        <v>0</v>
      </c>
      <c r="Y105" s="262">
        <v>25</v>
      </c>
      <c r="Z105" s="196">
        <f t="shared" si="3"/>
        <v>194</v>
      </c>
    </row>
    <row r="106" spans="1:26" x14ac:dyDescent="0.3">
      <c r="A106" s="257">
        <v>105</v>
      </c>
      <c r="B106" s="247">
        <v>17</v>
      </c>
      <c r="C106" s="258">
        <v>282</v>
      </c>
      <c r="D106" s="259" t="s">
        <v>558</v>
      </c>
      <c r="E106" s="196"/>
      <c r="F106" s="260">
        <v>1407</v>
      </c>
      <c r="G106" s="247" t="s">
        <v>73</v>
      </c>
      <c r="H106" s="259" t="s">
        <v>22</v>
      </c>
      <c r="I106" s="261">
        <v>506</v>
      </c>
      <c r="J106" s="262">
        <v>38</v>
      </c>
      <c r="K106" s="262">
        <v>25</v>
      </c>
      <c r="L106" s="262">
        <v>37</v>
      </c>
      <c r="M106" s="262">
        <v>3</v>
      </c>
      <c r="N106" s="262">
        <v>14</v>
      </c>
      <c r="O106" s="262">
        <v>0</v>
      </c>
      <c r="P106" s="262">
        <v>5</v>
      </c>
      <c r="Q106" s="262">
        <v>10</v>
      </c>
      <c r="R106" s="262">
        <v>3</v>
      </c>
      <c r="S106" s="262">
        <v>64</v>
      </c>
      <c r="T106" s="196"/>
      <c r="U106" s="262">
        <v>1</v>
      </c>
      <c r="V106" s="262">
        <v>5</v>
      </c>
      <c r="W106" s="262">
        <v>2</v>
      </c>
      <c r="X106" s="262">
        <v>0</v>
      </c>
      <c r="Y106" s="262">
        <v>16</v>
      </c>
      <c r="Z106" s="196">
        <f t="shared" si="3"/>
        <v>223</v>
      </c>
    </row>
    <row r="107" spans="1:26" x14ac:dyDescent="0.3">
      <c r="A107" s="257">
        <v>106</v>
      </c>
      <c r="B107" s="247">
        <v>17</v>
      </c>
      <c r="C107" s="258">
        <v>282</v>
      </c>
      <c r="D107" s="259" t="s">
        <v>558</v>
      </c>
      <c r="E107" s="196"/>
      <c r="F107" s="260">
        <v>1408</v>
      </c>
      <c r="G107" s="247" t="s">
        <v>73</v>
      </c>
      <c r="H107" s="259" t="s">
        <v>253</v>
      </c>
      <c r="I107" s="261">
        <v>713</v>
      </c>
      <c r="J107" s="262">
        <v>44</v>
      </c>
      <c r="K107" s="262">
        <v>43</v>
      </c>
      <c r="L107" s="262">
        <v>50</v>
      </c>
      <c r="M107" s="262">
        <v>7</v>
      </c>
      <c r="N107" s="262">
        <v>17</v>
      </c>
      <c r="O107" s="262">
        <v>0</v>
      </c>
      <c r="P107" s="262">
        <v>7</v>
      </c>
      <c r="Q107" s="262">
        <v>8</v>
      </c>
      <c r="R107" s="262">
        <v>10</v>
      </c>
      <c r="S107" s="262">
        <v>64</v>
      </c>
      <c r="T107" s="196"/>
      <c r="U107" s="262">
        <v>1</v>
      </c>
      <c r="V107" s="262">
        <v>0</v>
      </c>
      <c r="W107" s="262">
        <v>1</v>
      </c>
      <c r="X107" s="262">
        <v>0</v>
      </c>
      <c r="Y107" s="262">
        <v>31</v>
      </c>
      <c r="Z107" s="196">
        <f t="shared" si="3"/>
        <v>283</v>
      </c>
    </row>
    <row r="108" spans="1:26" x14ac:dyDescent="0.3">
      <c r="A108" s="257">
        <v>107</v>
      </c>
      <c r="B108" s="247">
        <v>17</v>
      </c>
      <c r="C108" s="258">
        <v>296</v>
      </c>
      <c r="D108" s="259" t="s">
        <v>559</v>
      </c>
      <c r="E108" s="196"/>
      <c r="F108" s="260">
        <v>1440</v>
      </c>
      <c r="G108" s="247" t="s">
        <v>73</v>
      </c>
      <c r="H108" s="259" t="s">
        <v>253</v>
      </c>
      <c r="I108" s="261">
        <v>605</v>
      </c>
      <c r="J108" s="262">
        <v>101</v>
      </c>
      <c r="K108" s="262">
        <v>147</v>
      </c>
      <c r="L108" s="262">
        <v>7</v>
      </c>
      <c r="M108" s="262">
        <v>51</v>
      </c>
      <c r="N108" s="262">
        <v>24</v>
      </c>
      <c r="O108" s="262">
        <v>2</v>
      </c>
      <c r="P108" s="262">
        <v>4</v>
      </c>
      <c r="Q108" s="262">
        <v>1</v>
      </c>
      <c r="R108" s="262">
        <v>4</v>
      </c>
      <c r="S108" s="262">
        <v>26</v>
      </c>
      <c r="T108" s="263"/>
      <c r="U108" s="262">
        <v>3</v>
      </c>
      <c r="V108" s="262">
        <v>3</v>
      </c>
      <c r="W108" s="262">
        <v>31</v>
      </c>
      <c r="X108" s="262">
        <v>0</v>
      </c>
      <c r="Y108" s="262">
        <v>20</v>
      </c>
      <c r="Z108" s="196">
        <f t="shared" si="3"/>
        <v>424</v>
      </c>
    </row>
    <row r="109" spans="1:26" x14ac:dyDescent="0.3">
      <c r="A109" s="257">
        <v>108</v>
      </c>
      <c r="B109" s="247">
        <v>17</v>
      </c>
      <c r="C109" s="258">
        <v>296</v>
      </c>
      <c r="D109" s="259" t="s">
        <v>559</v>
      </c>
      <c r="E109" s="196"/>
      <c r="F109" s="260">
        <v>1440</v>
      </c>
      <c r="G109" s="247" t="s">
        <v>73</v>
      </c>
      <c r="H109" s="259" t="s">
        <v>20</v>
      </c>
      <c r="I109" s="261">
        <v>604</v>
      </c>
      <c r="J109" s="262">
        <v>107</v>
      </c>
      <c r="K109" s="262">
        <v>154</v>
      </c>
      <c r="L109" s="262">
        <v>16</v>
      </c>
      <c r="M109" s="262">
        <v>57</v>
      </c>
      <c r="N109" s="262">
        <v>31</v>
      </c>
      <c r="O109" s="262">
        <v>1</v>
      </c>
      <c r="P109" s="262">
        <v>4</v>
      </c>
      <c r="Q109" s="262">
        <v>7</v>
      </c>
      <c r="R109" s="262">
        <v>4</v>
      </c>
      <c r="S109" s="262">
        <v>46</v>
      </c>
      <c r="T109" s="196"/>
      <c r="U109" s="262">
        <v>2</v>
      </c>
      <c r="V109" s="262">
        <v>1</v>
      </c>
      <c r="W109" s="262">
        <v>15</v>
      </c>
      <c r="X109" s="262">
        <v>0</v>
      </c>
      <c r="Y109" s="262">
        <v>19</v>
      </c>
      <c r="Z109" s="196">
        <f t="shared" si="3"/>
        <v>464</v>
      </c>
    </row>
    <row r="110" spans="1:26" x14ac:dyDescent="0.3">
      <c r="A110" s="257">
        <v>109</v>
      </c>
      <c r="B110" s="247">
        <v>17</v>
      </c>
      <c r="C110" s="258">
        <v>296</v>
      </c>
      <c r="D110" s="259" t="s">
        <v>559</v>
      </c>
      <c r="E110" s="196"/>
      <c r="F110" s="260">
        <v>1441</v>
      </c>
      <c r="G110" s="247" t="s">
        <v>73</v>
      </c>
      <c r="H110" s="259" t="s">
        <v>253</v>
      </c>
      <c r="I110" s="261">
        <v>501</v>
      </c>
      <c r="J110" s="262">
        <v>80</v>
      </c>
      <c r="K110" s="262">
        <v>107</v>
      </c>
      <c r="L110" s="262">
        <v>5</v>
      </c>
      <c r="M110" s="262">
        <v>30</v>
      </c>
      <c r="N110" s="262">
        <v>22</v>
      </c>
      <c r="O110" s="262">
        <v>1</v>
      </c>
      <c r="P110" s="262">
        <v>6</v>
      </c>
      <c r="Q110" s="262">
        <v>7</v>
      </c>
      <c r="R110" s="262">
        <v>3</v>
      </c>
      <c r="S110" s="262">
        <v>35</v>
      </c>
      <c r="T110" s="196"/>
      <c r="U110" s="262">
        <v>5</v>
      </c>
      <c r="V110" s="262">
        <v>3</v>
      </c>
      <c r="W110" s="262">
        <v>14</v>
      </c>
      <c r="X110" s="262">
        <v>0</v>
      </c>
      <c r="Y110" s="262">
        <v>18</v>
      </c>
      <c r="Z110" s="196">
        <f t="shared" si="3"/>
        <v>336</v>
      </c>
    </row>
    <row r="111" spans="1:26" x14ac:dyDescent="0.3">
      <c r="A111" s="257">
        <v>110</v>
      </c>
      <c r="B111" s="247">
        <v>17</v>
      </c>
      <c r="C111" s="258">
        <v>296</v>
      </c>
      <c r="D111" s="259" t="s">
        <v>559</v>
      </c>
      <c r="E111" s="196"/>
      <c r="F111" s="260">
        <v>1441</v>
      </c>
      <c r="G111" s="247" t="s">
        <v>73</v>
      </c>
      <c r="H111" s="259" t="s">
        <v>20</v>
      </c>
      <c r="I111" s="261">
        <v>500</v>
      </c>
      <c r="J111" s="262">
        <v>94</v>
      </c>
      <c r="K111" s="262">
        <v>110</v>
      </c>
      <c r="L111" s="262">
        <v>7</v>
      </c>
      <c r="M111" s="262">
        <v>46</v>
      </c>
      <c r="N111" s="262">
        <v>22</v>
      </c>
      <c r="O111" s="262">
        <v>2</v>
      </c>
      <c r="P111" s="262">
        <v>2</v>
      </c>
      <c r="Q111" s="262">
        <v>1</v>
      </c>
      <c r="R111" s="262">
        <v>3</v>
      </c>
      <c r="S111" s="262">
        <v>25</v>
      </c>
      <c r="T111" s="196"/>
      <c r="U111" s="262">
        <v>0</v>
      </c>
      <c r="V111" s="262">
        <v>3</v>
      </c>
      <c r="W111" s="262">
        <v>16</v>
      </c>
      <c r="X111" s="262">
        <v>0</v>
      </c>
      <c r="Y111" s="262">
        <v>12</v>
      </c>
      <c r="Z111" s="196">
        <f t="shared" si="3"/>
        <v>343</v>
      </c>
    </row>
    <row r="112" spans="1:26" x14ac:dyDescent="0.3">
      <c r="A112" s="257">
        <v>111</v>
      </c>
      <c r="B112" s="247">
        <v>17</v>
      </c>
      <c r="C112" s="258">
        <v>296</v>
      </c>
      <c r="D112" s="259" t="s">
        <v>559</v>
      </c>
      <c r="E112" s="196"/>
      <c r="F112" s="260">
        <v>1441</v>
      </c>
      <c r="G112" s="247" t="s">
        <v>73</v>
      </c>
      <c r="H112" s="259" t="s">
        <v>27</v>
      </c>
      <c r="I112" s="261"/>
      <c r="J112" s="262">
        <v>23</v>
      </c>
      <c r="K112" s="262">
        <v>12</v>
      </c>
      <c r="L112" s="262">
        <v>6</v>
      </c>
      <c r="M112" s="262">
        <v>3</v>
      </c>
      <c r="N112" s="262">
        <v>2</v>
      </c>
      <c r="O112" s="262">
        <v>1</v>
      </c>
      <c r="P112" s="262">
        <v>0</v>
      </c>
      <c r="Q112" s="262">
        <v>1</v>
      </c>
      <c r="R112" s="262">
        <v>2</v>
      </c>
      <c r="S112" s="262">
        <v>8</v>
      </c>
      <c r="T112" s="196"/>
      <c r="U112" s="262">
        <v>0</v>
      </c>
      <c r="V112" s="262">
        <v>0</v>
      </c>
      <c r="W112" s="262">
        <v>1</v>
      </c>
      <c r="X112" s="262">
        <v>0</v>
      </c>
      <c r="Y112" s="262">
        <v>4</v>
      </c>
      <c r="Z112" s="196">
        <f t="shared" si="3"/>
        <v>63</v>
      </c>
    </row>
    <row r="113" spans="1:26" x14ac:dyDescent="0.3">
      <c r="A113" s="257">
        <v>112</v>
      </c>
      <c r="B113" s="247">
        <v>17</v>
      </c>
      <c r="C113" s="258">
        <v>296</v>
      </c>
      <c r="D113" s="259" t="s">
        <v>559</v>
      </c>
      <c r="E113" s="196"/>
      <c r="F113" s="260">
        <v>1442</v>
      </c>
      <c r="G113" s="247" t="s">
        <v>73</v>
      </c>
      <c r="H113" s="259" t="s">
        <v>253</v>
      </c>
      <c r="I113" s="261">
        <v>712</v>
      </c>
      <c r="J113" s="262">
        <v>99</v>
      </c>
      <c r="K113" s="262">
        <v>151</v>
      </c>
      <c r="L113" s="262">
        <v>9</v>
      </c>
      <c r="M113" s="262">
        <v>40</v>
      </c>
      <c r="N113" s="262">
        <v>27</v>
      </c>
      <c r="O113" s="262">
        <v>4</v>
      </c>
      <c r="P113" s="262">
        <v>4</v>
      </c>
      <c r="Q113" s="262">
        <v>1</v>
      </c>
      <c r="R113" s="262">
        <v>24</v>
      </c>
      <c r="S113" s="262">
        <v>37</v>
      </c>
      <c r="T113" s="196"/>
      <c r="U113" s="262">
        <v>5</v>
      </c>
      <c r="V113" s="262">
        <v>3</v>
      </c>
      <c r="W113" s="262">
        <v>16</v>
      </c>
      <c r="X113" s="262">
        <v>0</v>
      </c>
      <c r="Y113" s="262">
        <v>21</v>
      </c>
      <c r="Z113" s="196">
        <f t="shared" si="3"/>
        <v>441</v>
      </c>
    </row>
    <row r="114" spans="1:26" x14ac:dyDescent="0.3">
      <c r="A114" s="257">
        <v>113</v>
      </c>
      <c r="B114" s="247">
        <v>17</v>
      </c>
      <c r="C114" s="258">
        <v>296</v>
      </c>
      <c r="D114" s="259" t="s">
        <v>559</v>
      </c>
      <c r="E114" s="196"/>
      <c r="F114" s="260">
        <v>1442</v>
      </c>
      <c r="G114" s="247" t="s">
        <v>73</v>
      </c>
      <c r="H114" s="259" t="s">
        <v>20</v>
      </c>
      <c r="I114" s="261">
        <v>711</v>
      </c>
      <c r="J114" s="262">
        <v>97</v>
      </c>
      <c r="K114" s="262">
        <v>157</v>
      </c>
      <c r="L114" s="262">
        <v>15</v>
      </c>
      <c r="M114" s="262">
        <v>48</v>
      </c>
      <c r="N114" s="262">
        <v>26</v>
      </c>
      <c r="O114" s="262">
        <v>2</v>
      </c>
      <c r="P114" s="262">
        <v>2</v>
      </c>
      <c r="Q114" s="262">
        <v>2</v>
      </c>
      <c r="R114" s="262">
        <v>27</v>
      </c>
      <c r="S114" s="262">
        <v>38</v>
      </c>
      <c r="T114" s="196"/>
      <c r="U114" s="262">
        <v>7</v>
      </c>
      <c r="V114" s="262">
        <v>4</v>
      </c>
      <c r="W114" s="262">
        <v>27</v>
      </c>
      <c r="X114" s="262">
        <v>1</v>
      </c>
      <c r="Y114" s="262">
        <v>20</v>
      </c>
      <c r="Z114" s="196">
        <f t="shared" si="3"/>
        <v>473</v>
      </c>
    </row>
    <row r="115" spans="1:26" x14ac:dyDescent="0.3">
      <c r="A115" s="257">
        <v>114</v>
      </c>
      <c r="B115" s="247">
        <v>17</v>
      </c>
      <c r="C115" s="258">
        <v>296</v>
      </c>
      <c r="D115" s="259" t="s">
        <v>559</v>
      </c>
      <c r="E115" s="196"/>
      <c r="F115" s="260">
        <v>1443</v>
      </c>
      <c r="G115" s="247" t="s">
        <v>73</v>
      </c>
      <c r="H115" s="259" t="s">
        <v>253</v>
      </c>
      <c r="I115" s="261">
        <v>714</v>
      </c>
      <c r="J115" s="262">
        <v>89</v>
      </c>
      <c r="K115" s="262">
        <v>136</v>
      </c>
      <c r="L115" s="262">
        <v>24</v>
      </c>
      <c r="M115" s="262">
        <v>40</v>
      </c>
      <c r="N115" s="262">
        <v>38</v>
      </c>
      <c r="O115" s="262">
        <v>4</v>
      </c>
      <c r="P115" s="262">
        <v>4</v>
      </c>
      <c r="Q115" s="262">
        <v>5</v>
      </c>
      <c r="R115" s="262">
        <v>9</v>
      </c>
      <c r="S115" s="262">
        <v>50</v>
      </c>
      <c r="T115" s="196"/>
      <c r="U115" s="262">
        <v>4</v>
      </c>
      <c r="V115" s="262">
        <v>14</v>
      </c>
      <c r="W115" s="262">
        <v>22</v>
      </c>
      <c r="X115" s="262">
        <v>0</v>
      </c>
      <c r="Y115" s="262">
        <v>22</v>
      </c>
      <c r="Z115" s="196">
        <f t="shared" si="3"/>
        <v>461</v>
      </c>
    </row>
    <row r="116" spans="1:26" x14ac:dyDescent="0.3">
      <c r="A116" s="257">
        <v>115</v>
      </c>
      <c r="B116" s="247">
        <v>17</v>
      </c>
      <c r="C116" s="258">
        <v>296</v>
      </c>
      <c r="D116" s="259" t="s">
        <v>559</v>
      </c>
      <c r="E116" s="196"/>
      <c r="F116" s="260">
        <v>1443</v>
      </c>
      <c r="G116" s="247" t="s">
        <v>73</v>
      </c>
      <c r="H116" s="259" t="s">
        <v>20</v>
      </c>
      <c r="I116" s="261">
        <v>714</v>
      </c>
      <c r="J116" s="262">
        <v>77</v>
      </c>
      <c r="K116" s="262">
        <v>156</v>
      </c>
      <c r="L116" s="262">
        <v>21</v>
      </c>
      <c r="M116" s="262">
        <v>69</v>
      </c>
      <c r="N116" s="262">
        <v>39</v>
      </c>
      <c r="O116" s="262">
        <v>7</v>
      </c>
      <c r="P116" s="262">
        <v>1</v>
      </c>
      <c r="Q116" s="262">
        <v>8</v>
      </c>
      <c r="R116" s="262">
        <v>11</v>
      </c>
      <c r="S116" s="262">
        <v>36</v>
      </c>
      <c r="T116" s="196"/>
      <c r="U116" s="262">
        <v>2</v>
      </c>
      <c r="V116" s="262">
        <v>4</v>
      </c>
      <c r="W116" s="262">
        <v>12</v>
      </c>
      <c r="X116" s="262">
        <v>0</v>
      </c>
      <c r="Y116" s="262">
        <v>19</v>
      </c>
      <c r="Z116" s="196">
        <f t="shared" si="3"/>
        <v>462</v>
      </c>
    </row>
    <row r="117" spans="1:26" x14ac:dyDescent="0.3">
      <c r="A117" s="257">
        <v>116</v>
      </c>
      <c r="B117" s="247">
        <v>17</v>
      </c>
      <c r="C117" s="258">
        <v>296</v>
      </c>
      <c r="D117" s="259" t="s">
        <v>559</v>
      </c>
      <c r="E117" s="196"/>
      <c r="F117" s="260">
        <v>1444</v>
      </c>
      <c r="G117" s="247" t="s">
        <v>73</v>
      </c>
      <c r="H117" s="259" t="s">
        <v>253</v>
      </c>
      <c r="I117" s="261">
        <v>697</v>
      </c>
      <c r="J117" s="262">
        <v>130</v>
      </c>
      <c r="K117" s="262">
        <v>152</v>
      </c>
      <c r="L117" s="262">
        <v>23</v>
      </c>
      <c r="M117" s="262">
        <v>38</v>
      </c>
      <c r="N117" s="262">
        <v>38</v>
      </c>
      <c r="O117" s="262">
        <v>3</v>
      </c>
      <c r="P117" s="262">
        <v>2</v>
      </c>
      <c r="Q117" s="262">
        <v>7</v>
      </c>
      <c r="R117" s="262">
        <v>4</v>
      </c>
      <c r="S117" s="262">
        <v>36</v>
      </c>
      <c r="T117" s="196"/>
      <c r="U117" s="262">
        <v>3</v>
      </c>
      <c r="V117" s="262">
        <v>0</v>
      </c>
      <c r="W117" s="262">
        <v>14</v>
      </c>
      <c r="X117" s="262">
        <v>1</v>
      </c>
      <c r="Y117" s="262">
        <v>21</v>
      </c>
      <c r="Z117" s="196">
        <f t="shared" si="3"/>
        <v>472</v>
      </c>
    </row>
    <row r="118" spans="1:26" x14ac:dyDescent="0.3">
      <c r="A118" s="257">
        <v>117</v>
      </c>
      <c r="B118" s="247">
        <v>17</v>
      </c>
      <c r="C118" s="258">
        <v>296</v>
      </c>
      <c r="D118" s="259" t="s">
        <v>559</v>
      </c>
      <c r="E118" s="196"/>
      <c r="F118" s="260">
        <v>1444</v>
      </c>
      <c r="G118" s="247" t="s">
        <v>73</v>
      </c>
      <c r="H118" s="259" t="s">
        <v>20</v>
      </c>
      <c r="I118" s="261">
        <v>697</v>
      </c>
      <c r="J118" s="262">
        <v>108</v>
      </c>
      <c r="K118" s="262">
        <v>154</v>
      </c>
      <c r="L118" s="262">
        <v>13</v>
      </c>
      <c r="M118" s="262">
        <v>35</v>
      </c>
      <c r="N118" s="262">
        <v>42</v>
      </c>
      <c r="O118" s="262">
        <v>4</v>
      </c>
      <c r="P118" s="262">
        <v>4</v>
      </c>
      <c r="Q118" s="262">
        <v>5</v>
      </c>
      <c r="R118" s="262">
        <v>5</v>
      </c>
      <c r="S118" s="262">
        <v>49</v>
      </c>
      <c r="T118" s="196"/>
      <c r="U118" s="262">
        <v>5</v>
      </c>
      <c r="V118" s="262">
        <v>3</v>
      </c>
      <c r="W118" s="262">
        <v>12</v>
      </c>
      <c r="X118" s="262">
        <v>0</v>
      </c>
      <c r="Y118" s="262">
        <v>22</v>
      </c>
      <c r="Z118" s="196">
        <f t="shared" si="3"/>
        <v>461</v>
      </c>
    </row>
    <row r="119" spans="1:26" x14ac:dyDescent="0.3">
      <c r="A119" s="257">
        <v>118</v>
      </c>
      <c r="B119" s="247">
        <v>17</v>
      </c>
      <c r="C119" s="258">
        <v>296</v>
      </c>
      <c r="D119" s="259" t="s">
        <v>559</v>
      </c>
      <c r="E119" s="196"/>
      <c r="F119" s="260">
        <v>1444</v>
      </c>
      <c r="G119" s="247" t="s">
        <v>73</v>
      </c>
      <c r="H119" s="259" t="s">
        <v>21</v>
      </c>
      <c r="I119" s="261">
        <v>492</v>
      </c>
      <c r="J119" s="262">
        <v>81</v>
      </c>
      <c r="K119" s="262">
        <v>92</v>
      </c>
      <c r="L119" s="262">
        <v>10</v>
      </c>
      <c r="M119" s="262">
        <v>5</v>
      </c>
      <c r="N119" s="262">
        <v>19</v>
      </c>
      <c r="O119" s="262">
        <v>1</v>
      </c>
      <c r="P119" s="262">
        <v>1</v>
      </c>
      <c r="Q119" s="262">
        <v>10</v>
      </c>
      <c r="R119" s="262">
        <v>2</v>
      </c>
      <c r="S119" s="262">
        <v>24</v>
      </c>
      <c r="T119" s="196"/>
      <c r="U119" s="262">
        <v>1</v>
      </c>
      <c r="V119" s="262">
        <v>2</v>
      </c>
      <c r="W119" s="262">
        <v>3</v>
      </c>
      <c r="X119" s="262">
        <v>0</v>
      </c>
      <c r="Y119" s="262">
        <v>7</v>
      </c>
      <c r="Z119" s="196">
        <f t="shared" si="3"/>
        <v>258</v>
      </c>
    </row>
    <row r="120" spans="1:26" x14ac:dyDescent="0.3">
      <c r="A120" s="257">
        <v>119</v>
      </c>
      <c r="B120" s="247">
        <v>17</v>
      </c>
      <c r="C120" s="258">
        <v>296</v>
      </c>
      <c r="D120" s="259" t="s">
        <v>559</v>
      </c>
      <c r="E120" s="196"/>
      <c r="F120" s="260">
        <v>1445</v>
      </c>
      <c r="G120" s="247" t="s">
        <v>73</v>
      </c>
      <c r="H120" s="259" t="s">
        <v>253</v>
      </c>
      <c r="I120" s="261">
        <v>330</v>
      </c>
      <c r="J120" s="262">
        <v>59</v>
      </c>
      <c r="K120" s="262">
        <v>73</v>
      </c>
      <c r="L120" s="262">
        <v>12</v>
      </c>
      <c r="M120" s="262">
        <v>5</v>
      </c>
      <c r="N120" s="262">
        <v>14</v>
      </c>
      <c r="O120" s="262">
        <v>0</v>
      </c>
      <c r="P120" s="262">
        <v>2</v>
      </c>
      <c r="Q120" s="262">
        <v>5</v>
      </c>
      <c r="R120" s="262">
        <v>0</v>
      </c>
      <c r="S120" s="262">
        <v>6</v>
      </c>
      <c r="T120" s="263"/>
      <c r="U120" s="262">
        <v>0</v>
      </c>
      <c r="V120" s="262">
        <v>3</v>
      </c>
      <c r="W120" s="262">
        <v>4</v>
      </c>
      <c r="X120" s="262">
        <v>0</v>
      </c>
      <c r="Y120" s="262">
        <v>17</v>
      </c>
      <c r="Z120" s="196">
        <f t="shared" si="3"/>
        <v>200</v>
      </c>
    </row>
    <row r="121" spans="1:26" x14ac:dyDescent="0.3">
      <c r="A121" s="257">
        <v>120</v>
      </c>
      <c r="B121" s="247">
        <v>17</v>
      </c>
      <c r="C121" s="258">
        <v>296</v>
      </c>
      <c r="D121" s="259" t="s">
        <v>559</v>
      </c>
      <c r="E121" s="196"/>
      <c r="F121" s="260">
        <v>1446</v>
      </c>
      <c r="G121" s="247" t="s">
        <v>73</v>
      </c>
      <c r="H121" s="259" t="s">
        <v>253</v>
      </c>
      <c r="I121" s="261">
        <v>496</v>
      </c>
      <c r="J121" s="262">
        <v>47</v>
      </c>
      <c r="K121" s="262">
        <v>94</v>
      </c>
      <c r="L121" s="262">
        <v>21</v>
      </c>
      <c r="M121" s="262">
        <v>16</v>
      </c>
      <c r="N121" s="262">
        <v>13</v>
      </c>
      <c r="O121" s="262">
        <v>1</v>
      </c>
      <c r="P121" s="262">
        <v>1</v>
      </c>
      <c r="Q121" s="262">
        <v>14</v>
      </c>
      <c r="R121" s="262">
        <v>3</v>
      </c>
      <c r="S121" s="262">
        <v>55</v>
      </c>
      <c r="T121" s="196"/>
      <c r="U121" s="262">
        <v>6</v>
      </c>
      <c r="V121" s="262">
        <v>5</v>
      </c>
      <c r="W121" s="262">
        <v>1</v>
      </c>
      <c r="X121" s="262">
        <v>0</v>
      </c>
      <c r="Y121" s="262">
        <v>12</v>
      </c>
      <c r="Z121" s="196">
        <f t="shared" si="3"/>
        <v>289</v>
      </c>
    </row>
    <row r="122" spans="1:26" x14ac:dyDescent="0.3">
      <c r="A122" s="257">
        <v>121</v>
      </c>
      <c r="B122" s="247">
        <v>17</v>
      </c>
      <c r="C122" s="258">
        <v>296</v>
      </c>
      <c r="D122" s="259" t="s">
        <v>559</v>
      </c>
      <c r="E122" s="196"/>
      <c r="F122" s="260">
        <v>1447</v>
      </c>
      <c r="G122" s="247" t="s">
        <v>73</v>
      </c>
      <c r="H122" s="259" t="s">
        <v>253</v>
      </c>
      <c r="I122" s="261">
        <v>513</v>
      </c>
      <c r="J122" s="262">
        <v>85</v>
      </c>
      <c r="K122" s="262">
        <v>176</v>
      </c>
      <c r="L122" s="262">
        <v>4</v>
      </c>
      <c r="M122" s="262">
        <v>23</v>
      </c>
      <c r="N122" s="262">
        <v>25</v>
      </c>
      <c r="O122" s="262">
        <v>0</v>
      </c>
      <c r="P122" s="262">
        <v>3</v>
      </c>
      <c r="Q122" s="262">
        <v>3</v>
      </c>
      <c r="R122" s="262">
        <v>14</v>
      </c>
      <c r="S122" s="262">
        <v>14</v>
      </c>
      <c r="T122" s="196"/>
      <c r="U122" s="262">
        <v>2</v>
      </c>
      <c r="V122" s="262">
        <v>2</v>
      </c>
      <c r="W122" s="262">
        <v>14</v>
      </c>
      <c r="X122" s="262">
        <v>0</v>
      </c>
      <c r="Y122" s="262">
        <v>24</v>
      </c>
      <c r="Z122" s="196">
        <f t="shared" si="3"/>
        <v>389</v>
      </c>
    </row>
    <row r="123" spans="1:26" x14ac:dyDescent="0.3">
      <c r="A123" s="257">
        <v>122</v>
      </c>
      <c r="B123" s="247">
        <v>17</v>
      </c>
      <c r="C123" s="258">
        <v>296</v>
      </c>
      <c r="D123" s="259" t="s">
        <v>559</v>
      </c>
      <c r="E123" s="196"/>
      <c r="F123" s="260">
        <v>1447</v>
      </c>
      <c r="G123" s="247" t="s">
        <v>73</v>
      </c>
      <c r="H123" s="259" t="s">
        <v>20</v>
      </c>
      <c r="I123" s="261">
        <v>512</v>
      </c>
      <c r="J123" s="262">
        <v>124</v>
      </c>
      <c r="K123" s="262">
        <v>132</v>
      </c>
      <c r="L123" s="262">
        <v>10</v>
      </c>
      <c r="M123" s="262">
        <v>22</v>
      </c>
      <c r="N123" s="262">
        <v>30</v>
      </c>
      <c r="O123" s="262">
        <v>1</v>
      </c>
      <c r="P123" s="262">
        <v>3</v>
      </c>
      <c r="Q123" s="262">
        <v>6</v>
      </c>
      <c r="R123" s="262">
        <v>10</v>
      </c>
      <c r="S123" s="262">
        <v>10</v>
      </c>
      <c r="T123" s="196"/>
      <c r="U123" s="262">
        <v>3</v>
      </c>
      <c r="V123" s="262">
        <v>1</v>
      </c>
      <c r="W123" s="262">
        <v>15</v>
      </c>
      <c r="X123" s="262">
        <v>0</v>
      </c>
      <c r="Y123" s="262">
        <v>28</v>
      </c>
      <c r="Z123" s="196">
        <f t="shared" ref="Z123:Z154" si="4">SUM(J123:Y123)</f>
        <v>395</v>
      </c>
    </row>
    <row r="124" spans="1:26" x14ac:dyDescent="0.3">
      <c r="A124" s="257">
        <v>123</v>
      </c>
      <c r="B124" s="247">
        <v>17</v>
      </c>
      <c r="C124" s="258">
        <v>314</v>
      </c>
      <c r="D124" s="259" t="s">
        <v>560</v>
      </c>
      <c r="E124" s="196"/>
      <c r="F124" s="260">
        <v>1495</v>
      </c>
      <c r="G124" s="247" t="s">
        <v>73</v>
      </c>
      <c r="H124" s="259" t="s">
        <v>253</v>
      </c>
      <c r="I124" s="261">
        <v>541</v>
      </c>
      <c r="J124" s="262">
        <v>43</v>
      </c>
      <c r="K124" s="262">
        <v>80</v>
      </c>
      <c r="L124" s="262">
        <v>25</v>
      </c>
      <c r="M124" s="262">
        <v>7</v>
      </c>
      <c r="N124" s="262">
        <v>19</v>
      </c>
      <c r="O124" s="262">
        <v>2</v>
      </c>
      <c r="P124" s="262">
        <v>16</v>
      </c>
      <c r="Q124" s="262">
        <v>2</v>
      </c>
      <c r="R124" s="262">
        <v>2</v>
      </c>
      <c r="S124" s="262">
        <v>37</v>
      </c>
      <c r="T124" s="196"/>
      <c r="U124" s="262">
        <v>1</v>
      </c>
      <c r="V124" s="262">
        <v>7</v>
      </c>
      <c r="W124" s="262">
        <v>0</v>
      </c>
      <c r="X124" s="262">
        <v>1</v>
      </c>
      <c r="Y124" s="262">
        <v>7</v>
      </c>
      <c r="Z124" s="196">
        <f t="shared" si="4"/>
        <v>249</v>
      </c>
    </row>
    <row r="125" spans="1:26" x14ac:dyDescent="0.3">
      <c r="A125" s="257">
        <v>124</v>
      </c>
      <c r="B125" s="247">
        <v>17</v>
      </c>
      <c r="C125" s="258">
        <v>323</v>
      </c>
      <c r="D125" s="259" t="s">
        <v>561</v>
      </c>
      <c r="E125" s="196"/>
      <c r="F125" s="260">
        <v>1535</v>
      </c>
      <c r="G125" s="247" t="s">
        <v>73</v>
      </c>
      <c r="H125" s="259" t="s">
        <v>253</v>
      </c>
      <c r="I125" s="261">
        <v>669</v>
      </c>
      <c r="J125" s="262">
        <v>18</v>
      </c>
      <c r="K125" s="262">
        <v>258</v>
      </c>
      <c r="L125" s="262">
        <v>11</v>
      </c>
      <c r="M125" s="262">
        <v>16</v>
      </c>
      <c r="N125" s="262">
        <v>22</v>
      </c>
      <c r="O125" s="262">
        <v>2</v>
      </c>
      <c r="P125" s="262">
        <v>0</v>
      </c>
      <c r="Q125" s="262">
        <v>6</v>
      </c>
      <c r="R125" s="262">
        <v>1</v>
      </c>
      <c r="S125" s="262">
        <v>18</v>
      </c>
      <c r="T125" s="196"/>
      <c r="U125" s="262">
        <v>0</v>
      </c>
      <c r="V125" s="262">
        <v>0</v>
      </c>
      <c r="W125" s="262">
        <v>4</v>
      </c>
      <c r="X125" s="262">
        <v>0</v>
      </c>
      <c r="Y125" s="262">
        <v>18</v>
      </c>
      <c r="Z125" s="196">
        <f t="shared" si="4"/>
        <v>374</v>
      </c>
    </row>
    <row r="126" spans="1:26" x14ac:dyDescent="0.3">
      <c r="A126" s="257">
        <v>125</v>
      </c>
      <c r="B126" s="247">
        <v>17</v>
      </c>
      <c r="C126" s="258">
        <v>323</v>
      </c>
      <c r="D126" s="259" t="s">
        <v>561</v>
      </c>
      <c r="E126" s="196"/>
      <c r="F126" s="260">
        <v>1535</v>
      </c>
      <c r="G126" s="247" t="s">
        <v>73</v>
      </c>
      <c r="H126" s="259" t="s">
        <v>21</v>
      </c>
      <c r="I126" s="261">
        <v>94</v>
      </c>
      <c r="J126" s="262">
        <v>3</v>
      </c>
      <c r="K126" s="262">
        <v>7</v>
      </c>
      <c r="L126" s="262">
        <v>3</v>
      </c>
      <c r="M126" s="262">
        <v>1</v>
      </c>
      <c r="N126" s="262">
        <v>3</v>
      </c>
      <c r="O126" s="262">
        <v>1</v>
      </c>
      <c r="P126" s="262">
        <v>0</v>
      </c>
      <c r="Q126" s="262">
        <v>1</v>
      </c>
      <c r="R126" s="262">
        <v>1</v>
      </c>
      <c r="S126" s="262">
        <v>50</v>
      </c>
      <c r="T126" s="196"/>
      <c r="U126" s="262">
        <v>0</v>
      </c>
      <c r="V126" s="262">
        <v>1</v>
      </c>
      <c r="W126" s="262">
        <v>0</v>
      </c>
      <c r="X126" s="262">
        <v>0</v>
      </c>
      <c r="Y126" s="262">
        <v>4</v>
      </c>
      <c r="Z126" s="196">
        <f t="shared" si="4"/>
        <v>75</v>
      </c>
    </row>
    <row r="127" spans="1:26" x14ac:dyDescent="0.3">
      <c r="A127" s="257">
        <v>126</v>
      </c>
      <c r="B127" s="247">
        <v>17</v>
      </c>
      <c r="C127" s="258">
        <v>323</v>
      </c>
      <c r="D127" s="259" t="s">
        <v>561</v>
      </c>
      <c r="E127" s="196"/>
      <c r="F127" s="260">
        <v>1536</v>
      </c>
      <c r="G127" s="247" t="s">
        <v>73</v>
      </c>
      <c r="H127" s="259" t="s">
        <v>253</v>
      </c>
      <c r="I127" s="261">
        <v>548</v>
      </c>
      <c r="J127" s="262">
        <v>20</v>
      </c>
      <c r="K127" s="262">
        <v>231</v>
      </c>
      <c r="L127" s="262">
        <v>6</v>
      </c>
      <c r="M127" s="262">
        <v>11</v>
      </c>
      <c r="N127" s="262">
        <v>19</v>
      </c>
      <c r="O127" s="262">
        <v>3</v>
      </c>
      <c r="P127" s="262">
        <v>2</v>
      </c>
      <c r="Q127" s="262">
        <v>2</v>
      </c>
      <c r="R127" s="262">
        <v>4</v>
      </c>
      <c r="S127" s="262">
        <v>17</v>
      </c>
      <c r="T127" s="196"/>
      <c r="U127" s="262">
        <v>0</v>
      </c>
      <c r="V127" s="262">
        <v>0</v>
      </c>
      <c r="W127" s="262">
        <v>3</v>
      </c>
      <c r="X127" s="262">
        <v>0</v>
      </c>
      <c r="Y127" s="262">
        <v>21</v>
      </c>
      <c r="Z127" s="196">
        <f t="shared" si="4"/>
        <v>339</v>
      </c>
    </row>
    <row r="128" spans="1:26" x14ac:dyDescent="0.3">
      <c r="A128" s="257">
        <v>127</v>
      </c>
      <c r="B128" s="247">
        <v>17</v>
      </c>
      <c r="C128" s="258">
        <v>323</v>
      </c>
      <c r="D128" s="259" t="s">
        <v>561</v>
      </c>
      <c r="E128" s="196"/>
      <c r="F128" s="260">
        <v>1536</v>
      </c>
      <c r="G128" s="247" t="s">
        <v>73</v>
      </c>
      <c r="H128" s="259" t="s">
        <v>20</v>
      </c>
      <c r="I128" s="261">
        <v>547</v>
      </c>
      <c r="J128" s="262">
        <v>15</v>
      </c>
      <c r="K128" s="262">
        <v>207</v>
      </c>
      <c r="L128" s="262">
        <v>10</v>
      </c>
      <c r="M128" s="262">
        <v>13</v>
      </c>
      <c r="N128" s="262">
        <v>10</v>
      </c>
      <c r="O128" s="262">
        <v>3</v>
      </c>
      <c r="P128" s="262">
        <v>1</v>
      </c>
      <c r="Q128" s="262">
        <v>8</v>
      </c>
      <c r="R128" s="262">
        <v>4</v>
      </c>
      <c r="S128" s="262">
        <v>14</v>
      </c>
      <c r="T128" s="196"/>
      <c r="U128" s="262">
        <v>1</v>
      </c>
      <c r="V128" s="262">
        <v>0</v>
      </c>
      <c r="W128" s="262">
        <v>6</v>
      </c>
      <c r="X128" s="262">
        <v>0</v>
      </c>
      <c r="Y128" s="262">
        <v>14</v>
      </c>
      <c r="Z128" s="196">
        <f t="shared" si="4"/>
        <v>306</v>
      </c>
    </row>
    <row r="129" spans="1:26" x14ac:dyDescent="0.3">
      <c r="A129" s="257">
        <v>128</v>
      </c>
      <c r="B129" s="247">
        <v>17</v>
      </c>
      <c r="C129" s="258">
        <v>323</v>
      </c>
      <c r="D129" s="259" t="s">
        <v>561</v>
      </c>
      <c r="E129" s="196"/>
      <c r="F129" s="260">
        <v>1537</v>
      </c>
      <c r="G129" s="247" t="s">
        <v>73</v>
      </c>
      <c r="H129" s="259" t="s">
        <v>253</v>
      </c>
      <c r="I129" s="261">
        <v>510</v>
      </c>
      <c r="J129" s="262">
        <v>21</v>
      </c>
      <c r="K129" s="262">
        <v>171</v>
      </c>
      <c r="L129" s="262">
        <v>9</v>
      </c>
      <c r="M129" s="262">
        <v>6</v>
      </c>
      <c r="N129" s="262">
        <v>15</v>
      </c>
      <c r="O129" s="262">
        <v>2</v>
      </c>
      <c r="P129" s="262">
        <v>3</v>
      </c>
      <c r="Q129" s="262">
        <v>0</v>
      </c>
      <c r="R129" s="262">
        <v>1</v>
      </c>
      <c r="S129" s="262">
        <v>16</v>
      </c>
      <c r="T129" s="196"/>
      <c r="U129" s="262">
        <v>0</v>
      </c>
      <c r="V129" s="262">
        <v>2</v>
      </c>
      <c r="W129" s="262">
        <v>8</v>
      </c>
      <c r="X129" s="262">
        <v>0</v>
      </c>
      <c r="Y129" s="262">
        <v>8</v>
      </c>
      <c r="Z129" s="196">
        <f t="shared" si="4"/>
        <v>262</v>
      </c>
    </row>
    <row r="130" spans="1:26" x14ac:dyDescent="0.3">
      <c r="A130" s="257">
        <v>129</v>
      </c>
      <c r="B130" s="247">
        <v>17</v>
      </c>
      <c r="C130" s="258">
        <v>323</v>
      </c>
      <c r="D130" s="259" t="s">
        <v>561</v>
      </c>
      <c r="E130" s="196"/>
      <c r="F130" s="260">
        <v>1537</v>
      </c>
      <c r="G130" s="247" t="s">
        <v>73</v>
      </c>
      <c r="H130" s="259" t="s">
        <v>20</v>
      </c>
      <c r="I130" s="261">
        <v>509</v>
      </c>
      <c r="J130" s="262">
        <v>23</v>
      </c>
      <c r="K130" s="262">
        <v>155</v>
      </c>
      <c r="L130" s="262">
        <v>9</v>
      </c>
      <c r="M130" s="262">
        <v>13</v>
      </c>
      <c r="N130" s="262">
        <v>15</v>
      </c>
      <c r="O130" s="262">
        <v>4</v>
      </c>
      <c r="P130" s="262">
        <v>1</v>
      </c>
      <c r="Q130" s="262">
        <v>2</v>
      </c>
      <c r="R130" s="262">
        <v>2</v>
      </c>
      <c r="S130" s="262">
        <v>20</v>
      </c>
      <c r="T130" s="196"/>
      <c r="U130" s="262">
        <v>0</v>
      </c>
      <c r="V130" s="262">
        <v>0</v>
      </c>
      <c r="W130" s="262">
        <v>2</v>
      </c>
      <c r="X130" s="262">
        <v>0</v>
      </c>
      <c r="Y130" s="262">
        <v>9</v>
      </c>
      <c r="Z130" s="196">
        <f t="shared" si="4"/>
        <v>255</v>
      </c>
    </row>
    <row r="131" spans="1:26" x14ac:dyDescent="0.3">
      <c r="A131" s="257">
        <v>130</v>
      </c>
      <c r="B131" s="247">
        <v>17</v>
      </c>
      <c r="C131" s="258">
        <v>323</v>
      </c>
      <c r="D131" s="259" t="s">
        <v>561</v>
      </c>
      <c r="E131" s="196"/>
      <c r="F131" s="260">
        <v>1537</v>
      </c>
      <c r="G131" s="247" t="s">
        <v>73</v>
      </c>
      <c r="H131" s="259" t="s">
        <v>21</v>
      </c>
      <c r="I131" s="261">
        <v>251</v>
      </c>
      <c r="J131" s="262">
        <v>29</v>
      </c>
      <c r="K131" s="262">
        <v>64</v>
      </c>
      <c r="L131" s="262">
        <v>10</v>
      </c>
      <c r="M131" s="262">
        <v>12</v>
      </c>
      <c r="N131" s="262">
        <v>11</v>
      </c>
      <c r="O131" s="262">
        <v>4</v>
      </c>
      <c r="P131" s="262">
        <v>0</v>
      </c>
      <c r="Q131" s="262">
        <v>5</v>
      </c>
      <c r="R131" s="262">
        <v>1</v>
      </c>
      <c r="S131" s="262">
        <v>18</v>
      </c>
      <c r="T131" s="196"/>
      <c r="U131" s="262">
        <v>1</v>
      </c>
      <c r="V131" s="262">
        <v>1</v>
      </c>
      <c r="W131" s="262">
        <v>1</v>
      </c>
      <c r="X131" s="262">
        <v>0</v>
      </c>
      <c r="Y131" s="262">
        <v>14</v>
      </c>
      <c r="Z131" s="196">
        <f t="shared" si="4"/>
        <v>171</v>
      </c>
    </row>
    <row r="132" spans="1:26" x14ac:dyDescent="0.3">
      <c r="A132" s="257">
        <v>131</v>
      </c>
      <c r="B132" s="247">
        <v>17</v>
      </c>
      <c r="C132" s="258">
        <v>323</v>
      </c>
      <c r="D132" s="259" t="s">
        <v>561</v>
      </c>
      <c r="E132" s="196"/>
      <c r="F132" s="260">
        <v>1538</v>
      </c>
      <c r="G132" s="247" t="s">
        <v>73</v>
      </c>
      <c r="H132" s="259" t="s">
        <v>253</v>
      </c>
      <c r="I132" s="261">
        <v>535</v>
      </c>
      <c r="J132" s="262">
        <v>88</v>
      </c>
      <c r="K132" s="262">
        <v>46</v>
      </c>
      <c r="L132" s="262">
        <v>33</v>
      </c>
      <c r="M132" s="262">
        <v>14</v>
      </c>
      <c r="N132" s="262">
        <v>21</v>
      </c>
      <c r="O132" s="262">
        <v>1</v>
      </c>
      <c r="P132" s="262">
        <v>2</v>
      </c>
      <c r="Q132" s="262">
        <v>7</v>
      </c>
      <c r="R132" s="262">
        <v>1</v>
      </c>
      <c r="S132" s="262">
        <v>62</v>
      </c>
      <c r="T132" s="263"/>
      <c r="U132" s="262">
        <v>1</v>
      </c>
      <c r="V132" s="262">
        <v>4</v>
      </c>
      <c r="W132" s="262">
        <v>0</v>
      </c>
      <c r="X132" s="262">
        <v>0</v>
      </c>
      <c r="Y132" s="262">
        <v>25</v>
      </c>
      <c r="Z132" s="196">
        <f t="shared" si="4"/>
        <v>305</v>
      </c>
    </row>
    <row r="133" spans="1:26" x14ac:dyDescent="0.3">
      <c r="A133" s="257">
        <v>132</v>
      </c>
      <c r="B133" s="247">
        <v>17</v>
      </c>
      <c r="C133" s="258">
        <v>323</v>
      </c>
      <c r="D133" s="259" t="s">
        <v>561</v>
      </c>
      <c r="E133" s="196"/>
      <c r="F133" s="260">
        <v>1538</v>
      </c>
      <c r="G133" s="247" t="s">
        <v>73</v>
      </c>
      <c r="H133" s="259" t="s">
        <v>20</v>
      </c>
      <c r="I133" s="261">
        <v>534</v>
      </c>
      <c r="J133" s="262">
        <v>97</v>
      </c>
      <c r="K133" s="262">
        <v>55</v>
      </c>
      <c r="L133" s="262">
        <v>21</v>
      </c>
      <c r="M133" s="262">
        <v>9</v>
      </c>
      <c r="N133" s="262">
        <v>22</v>
      </c>
      <c r="O133" s="262">
        <v>2</v>
      </c>
      <c r="P133" s="262">
        <v>2</v>
      </c>
      <c r="Q133" s="262">
        <v>3</v>
      </c>
      <c r="R133" s="262">
        <v>0</v>
      </c>
      <c r="S133" s="262">
        <v>56</v>
      </c>
      <c r="T133" s="196"/>
      <c r="U133" s="262">
        <v>1</v>
      </c>
      <c r="V133" s="262">
        <v>2</v>
      </c>
      <c r="W133" s="262">
        <v>0</v>
      </c>
      <c r="X133" s="262">
        <v>0</v>
      </c>
      <c r="Y133" s="262">
        <v>12</v>
      </c>
      <c r="Z133" s="196">
        <f t="shared" si="4"/>
        <v>282</v>
      </c>
    </row>
    <row r="134" spans="1:26" x14ac:dyDescent="0.3">
      <c r="A134" s="257">
        <v>133</v>
      </c>
      <c r="B134" s="247">
        <v>17</v>
      </c>
      <c r="C134" s="258">
        <v>323</v>
      </c>
      <c r="D134" s="259" t="s">
        <v>561</v>
      </c>
      <c r="E134" s="196"/>
      <c r="F134" s="260">
        <v>1539</v>
      </c>
      <c r="G134" s="247" t="s">
        <v>73</v>
      </c>
      <c r="H134" s="259" t="s">
        <v>253</v>
      </c>
      <c r="I134" s="261">
        <v>746</v>
      </c>
      <c r="J134" s="262">
        <v>95</v>
      </c>
      <c r="K134" s="262">
        <v>89</v>
      </c>
      <c r="L134" s="262">
        <v>43</v>
      </c>
      <c r="M134" s="262">
        <v>13</v>
      </c>
      <c r="N134" s="262">
        <v>23</v>
      </c>
      <c r="O134" s="262">
        <v>2</v>
      </c>
      <c r="P134" s="262">
        <v>5</v>
      </c>
      <c r="Q134" s="262">
        <v>14</v>
      </c>
      <c r="R134" s="262">
        <v>3</v>
      </c>
      <c r="S134" s="262">
        <v>57</v>
      </c>
      <c r="T134" s="196"/>
      <c r="U134" s="262">
        <v>1</v>
      </c>
      <c r="V134" s="262">
        <v>4</v>
      </c>
      <c r="W134" s="262">
        <v>2</v>
      </c>
      <c r="X134" s="262">
        <v>0</v>
      </c>
      <c r="Y134" s="262">
        <v>24</v>
      </c>
      <c r="Z134" s="196">
        <f t="shared" si="4"/>
        <v>375</v>
      </c>
    </row>
    <row r="135" spans="1:26" x14ac:dyDescent="0.3">
      <c r="A135" s="257">
        <v>134</v>
      </c>
      <c r="B135" s="247">
        <v>17</v>
      </c>
      <c r="C135" s="258">
        <v>323</v>
      </c>
      <c r="D135" s="259" t="s">
        <v>561</v>
      </c>
      <c r="E135" s="196"/>
      <c r="F135" s="260">
        <v>1539</v>
      </c>
      <c r="G135" s="247" t="s">
        <v>73</v>
      </c>
      <c r="H135" s="259" t="s">
        <v>20</v>
      </c>
      <c r="I135" s="261">
        <v>746</v>
      </c>
      <c r="J135" s="262">
        <v>84</v>
      </c>
      <c r="K135" s="262">
        <v>82</v>
      </c>
      <c r="L135" s="262">
        <v>44</v>
      </c>
      <c r="M135" s="262">
        <v>9</v>
      </c>
      <c r="N135" s="262">
        <v>31</v>
      </c>
      <c r="O135" s="262">
        <v>3</v>
      </c>
      <c r="P135" s="262">
        <v>8</v>
      </c>
      <c r="Q135" s="262">
        <v>10</v>
      </c>
      <c r="R135" s="262">
        <v>1</v>
      </c>
      <c r="S135" s="262">
        <v>56</v>
      </c>
      <c r="T135" s="196"/>
      <c r="U135" s="262">
        <v>0</v>
      </c>
      <c r="V135" s="262">
        <v>2</v>
      </c>
      <c r="W135" s="262">
        <v>1</v>
      </c>
      <c r="X135" s="262">
        <v>0</v>
      </c>
      <c r="Y135" s="262">
        <v>20</v>
      </c>
      <c r="Z135" s="196">
        <f t="shared" si="4"/>
        <v>351</v>
      </c>
    </row>
    <row r="136" spans="1:26" x14ac:dyDescent="0.3">
      <c r="A136" s="257">
        <v>135</v>
      </c>
      <c r="B136" s="247">
        <v>17</v>
      </c>
      <c r="C136" s="258">
        <v>323</v>
      </c>
      <c r="D136" s="259" t="s">
        <v>561</v>
      </c>
      <c r="E136" s="196"/>
      <c r="F136" s="260">
        <v>1540</v>
      </c>
      <c r="G136" s="247" t="s">
        <v>73</v>
      </c>
      <c r="H136" s="259" t="s">
        <v>253</v>
      </c>
      <c r="I136" s="261">
        <v>475</v>
      </c>
      <c r="J136" s="262">
        <v>23</v>
      </c>
      <c r="K136" s="262">
        <v>114</v>
      </c>
      <c r="L136" s="262">
        <v>16</v>
      </c>
      <c r="M136" s="262">
        <v>16</v>
      </c>
      <c r="N136" s="262">
        <v>12</v>
      </c>
      <c r="O136" s="262">
        <v>3</v>
      </c>
      <c r="P136" s="262">
        <v>2</v>
      </c>
      <c r="Q136" s="262">
        <v>7</v>
      </c>
      <c r="R136" s="262">
        <v>3</v>
      </c>
      <c r="S136" s="262">
        <v>10</v>
      </c>
      <c r="T136" s="196"/>
      <c r="U136" s="262">
        <v>0</v>
      </c>
      <c r="V136" s="262">
        <v>3</v>
      </c>
      <c r="W136" s="262">
        <v>3</v>
      </c>
      <c r="X136" s="262">
        <v>0</v>
      </c>
      <c r="Y136" s="262">
        <v>15</v>
      </c>
      <c r="Z136" s="196">
        <f t="shared" si="4"/>
        <v>227</v>
      </c>
    </row>
    <row r="137" spans="1:26" x14ac:dyDescent="0.3">
      <c r="A137" s="257">
        <v>136</v>
      </c>
      <c r="B137" s="247">
        <v>17</v>
      </c>
      <c r="C137" s="258">
        <v>323</v>
      </c>
      <c r="D137" s="259" t="s">
        <v>561</v>
      </c>
      <c r="E137" s="196"/>
      <c r="F137" s="260">
        <v>1540</v>
      </c>
      <c r="G137" s="247" t="s">
        <v>73</v>
      </c>
      <c r="H137" s="259" t="s">
        <v>21</v>
      </c>
      <c r="I137" s="261">
        <v>745</v>
      </c>
      <c r="J137" s="262">
        <v>44</v>
      </c>
      <c r="K137" s="262">
        <v>199</v>
      </c>
      <c r="L137" s="262">
        <v>56</v>
      </c>
      <c r="M137" s="262">
        <v>13</v>
      </c>
      <c r="N137" s="262">
        <v>38</v>
      </c>
      <c r="O137" s="262">
        <v>2</v>
      </c>
      <c r="P137" s="262">
        <v>7</v>
      </c>
      <c r="Q137" s="262">
        <v>5</v>
      </c>
      <c r="R137" s="262">
        <v>3</v>
      </c>
      <c r="S137" s="262">
        <v>14</v>
      </c>
      <c r="T137" s="196"/>
      <c r="U137" s="262">
        <v>0</v>
      </c>
      <c r="V137" s="262">
        <v>4</v>
      </c>
      <c r="W137" s="262">
        <v>1</v>
      </c>
      <c r="X137" s="262">
        <v>0</v>
      </c>
      <c r="Y137" s="262">
        <v>28</v>
      </c>
      <c r="Z137" s="196">
        <f t="shared" si="4"/>
        <v>414</v>
      </c>
    </row>
    <row r="138" spans="1:26" x14ac:dyDescent="0.3">
      <c r="A138" s="257">
        <v>137</v>
      </c>
      <c r="B138" s="247">
        <v>17</v>
      </c>
      <c r="C138" s="258">
        <v>326</v>
      </c>
      <c r="D138" s="259" t="s">
        <v>562</v>
      </c>
      <c r="E138" s="196"/>
      <c r="F138" s="260">
        <v>1553</v>
      </c>
      <c r="G138" s="247" t="s">
        <v>73</v>
      </c>
      <c r="H138" s="259" t="s">
        <v>253</v>
      </c>
      <c r="I138" s="261">
        <v>395</v>
      </c>
      <c r="J138" s="262">
        <v>15</v>
      </c>
      <c r="K138" s="262">
        <v>93</v>
      </c>
      <c r="L138" s="262">
        <v>29</v>
      </c>
      <c r="M138" s="262">
        <v>4</v>
      </c>
      <c r="N138" s="262">
        <v>81</v>
      </c>
      <c r="O138" s="262">
        <v>3</v>
      </c>
      <c r="P138" s="262">
        <v>0</v>
      </c>
      <c r="Q138" s="262">
        <v>3</v>
      </c>
      <c r="R138" s="262">
        <v>2</v>
      </c>
      <c r="S138" s="262">
        <v>6</v>
      </c>
      <c r="T138" s="196"/>
      <c r="U138" s="262">
        <v>0</v>
      </c>
      <c r="V138" s="262">
        <v>2</v>
      </c>
      <c r="W138" s="262">
        <v>1</v>
      </c>
      <c r="X138" s="262">
        <v>0</v>
      </c>
      <c r="Y138" s="262">
        <v>14</v>
      </c>
      <c r="Z138" s="196">
        <f t="shared" si="4"/>
        <v>253</v>
      </c>
    </row>
    <row r="139" spans="1:26" x14ac:dyDescent="0.3">
      <c r="A139" s="257">
        <v>138</v>
      </c>
      <c r="B139" s="247">
        <v>17</v>
      </c>
      <c r="C139" s="258">
        <v>326</v>
      </c>
      <c r="D139" s="259" t="s">
        <v>562</v>
      </c>
      <c r="E139" s="196"/>
      <c r="F139" s="260">
        <v>1553</v>
      </c>
      <c r="G139" s="247" t="s">
        <v>73</v>
      </c>
      <c r="H139" s="259" t="s">
        <v>20</v>
      </c>
      <c r="I139" s="261">
        <v>394</v>
      </c>
      <c r="J139" s="262">
        <v>16</v>
      </c>
      <c r="K139" s="262">
        <v>75</v>
      </c>
      <c r="L139" s="262">
        <v>19</v>
      </c>
      <c r="M139" s="262">
        <v>3</v>
      </c>
      <c r="N139" s="262">
        <v>92</v>
      </c>
      <c r="O139" s="262">
        <v>0</v>
      </c>
      <c r="P139" s="262">
        <v>1</v>
      </c>
      <c r="Q139" s="262">
        <v>2</v>
      </c>
      <c r="R139" s="262">
        <v>1</v>
      </c>
      <c r="S139" s="262">
        <v>5</v>
      </c>
      <c r="T139" s="196"/>
      <c r="U139" s="262">
        <v>1</v>
      </c>
      <c r="V139" s="262">
        <v>0</v>
      </c>
      <c r="W139" s="262">
        <v>1</v>
      </c>
      <c r="X139" s="262">
        <v>0</v>
      </c>
      <c r="Y139" s="262">
        <v>7</v>
      </c>
      <c r="Z139" s="196">
        <f t="shared" si="4"/>
        <v>223</v>
      </c>
    </row>
    <row r="140" spans="1:26" x14ac:dyDescent="0.3">
      <c r="A140" s="257">
        <v>139</v>
      </c>
      <c r="B140" s="247">
        <v>17</v>
      </c>
      <c r="C140" s="258">
        <v>331</v>
      </c>
      <c r="D140" s="259" t="s">
        <v>563</v>
      </c>
      <c r="E140" s="196"/>
      <c r="F140" s="260">
        <v>1561</v>
      </c>
      <c r="G140" s="247" t="s">
        <v>73</v>
      </c>
      <c r="H140" s="259" t="s">
        <v>253</v>
      </c>
      <c r="I140" s="261">
        <v>589</v>
      </c>
      <c r="J140" s="262">
        <v>67</v>
      </c>
      <c r="K140" s="262">
        <v>47</v>
      </c>
      <c r="L140" s="262">
        <v>22</v>
      </c>
      <c r="M140" s="262">
        <v>9</v>
      </c>
      <c r="N140" s="262">
        <v>47</v>
      </c>
      <c r="O140" s="262">
        <v>2</v>
      </c>
      <c r="P140" s="262">
        <v>2</v>
      </c>
      <c r="Q140" s="262">
        <v>2</v>
      </c>
      <c r="R140" s="262">
        <v>2</v>
      </c>
      <c r="S140" s="262">
        <v>20</v>
      </c>
      <c r="T140" s="196"/>
      <c r="U140" s="262">
        <v>1</v>
      </c>
      <c r="V140" s="262">
        <v>4</v>
      </c>
      <c r="W140" s="262">
        <v>3</v>
      </c>
      <c r="X140" s="262">
        <v>0</v>
      </c>
      <c r="Y140" s="262">
        <v>8</v>
      </c>
      <c r="Z140" s="196">
        <f t="shared" si="4"/>
        <v>236</v>
      </c>
    </row>
    <row r="141" spans="1:26" x14ac:dyDescent="0.3">
      <c r="A141" s="257">
        <v>140</v>
      </c>
      <c r="B141" s="247">
        <v>17</v>
      </c>
      <c r="C141" s="258">
        <v>331</v>
      </c>
      <c r="D141" s="259" t="s">
        <v>563</v>
      </c>
      <c r="E141" s="196"/>
      <c r="F141" s="260">
        <v>1561</v>
      </c>
      <c r="G141" s="247" t="s">
        <v>73</v>
      </c>
      <c r="H141" s="259" t="s">
        <v>20</v>
      </c>
      <c r="I141" s="261">
        <v>588</v>
      </c>
      <c r="J141" s="262">
        <v>81</v>
      </c>
      <c r="K141" s="262">
        <v>32</v>
      </c>
      <c r="L141" s="262">
        <v>13</v>
      </c>
      <c r="M141" s="262">
        <v>8</v>
      </c>
      <c r="N141" s="262">
        <v>50</v>
      </c>
      <c r="O141" s="262">
        <v>3</v>
      </c>
      <c r="P141" s="262">
        <v>0</v>
      </c>
      <c r="Q141" s="262">
        <v>3</v>
      </c>
      <c r="R141" s="262">
        <v>2</v>
      </c>
      <c r="S141" s="262">
        <v>17</v>
      </c>
      <c r="T141" s="196"/>
      <c r="U141" s="262">
        <v>4</v>
      </c>
      <c r="V141" s="262">
        <v>1</v>
      </c>
      <c r="W141" s="262">
        <v>0</v>
      </c>
      <c r="X141" s="262">
        <v>0</v>
      </c>
      <c r="Y141" s="262">
        <v>6</v>
      </c>
      <c r="Z141" s="196">
        <f t="shared" si="4"/>
        <v>220</v>
      </c>
    </row>
    <row r="142" spans="1:26" x14ac:dyDescent="0.3">
      <c r="A142" s="257">
        <v>141</v>
      </c>
      <c r="B142" s="247">
        <v>17</v>
      </c>
      <c r="C142" s="258">
        <v>331</v>
      </c>
      <c r="D142" s="259" t="s">
        <v>563</v>
      </c>
      <c r="E142" s="196"/>
      <c r="F142" s="260">
        <v>1562</v>
      </c>
      <c r="G142" s="247" t="s">
        <v>73</v>
      </c>
      <c r="H142" s="259" t="s">
        <v>253</v>
      </c>
      <c r="I142" s="261">
        <v>625</v>
      </c>
      <c r="J142" s="262">
        <v>51</v>
      </c>
      <c r="K142" s="262">
        <v>60</v>
      </c>
      <c r="L142" s="262">
        <v>30</v>
      </c>
      <c r="M142" s="262">
        <v>5</v>
      </c>
      <c r="N142" s="262">
        <v>18</v>
      </c>
      <c r="O142" s="262">
        <v>1</v>
      </c>
      <c r="P142" s="262">
        <v>4</v>
      </c>
      <c r="Q142" s="262">
        <v>5</v>
      </c>
      <c r="R142" s="262">
        <v>1</v>
      </c>
      <c r="S142" s="262">
        <v>21</v>
      </c>
      <c r="T142" s="196"/>
      <c r="U142" s="262">
        <v>1</v>
      </c>
      <c r="V142" s="262">
        <v>0</v>
      </c>
      <c r="W142" s="262">
        <v>3</v>
      </c>
      <c r="X142" s="262">
        <v>0</v>
      </c>
      <c r="Y142" s="262">
        <v>10</v>
      </c>
      <c r="Z142" s="196">
        <f t="shared" si="4"/>
        <v>210</v>
      </c>
    </row>
    <row r="143" spans="1:26" x14ac:dyDescent="0.3">
      <c r="A143" s="257">
        <v>142</v>
      </c>
      <c r="B143" s="247">
        <v>17</v>
      </c>
      <c r="C143" s="258">
        <v>331</v>
      </c>
      <c r="D143" s="259" t="s">
        <v>563</v>
      </c>
      <c r="E143" s="196"/>
      <c r="F143" s="260">
        <v>1563</v>
      </c>
      <c r="G143" s="247" t="s">
        <v>73</v>
      </c>
      <c r="H143" s="259" t="s">
        <v>253</v>
      </c>
      <c r="I143" s="261">
        <v>461</v>
      </c>
      <c r="J143" s="262">
        <v>44</v>
      </c>
      <c r="K143" s="262">
        <v>37</v>
      </c>
      <c r="L143" s="262">
        <v>29</v>
      </c>
      <c r="M143" s="262">
        <v>3</v>
      </c>
      <c r="N143" s="262">
        <v>6</v>
      </c>
      <c r="O143" s="262">
        <v>5</v>
      </c>
      <c r="P143" s="262">
        <v>2</v>
      </c>
      <c r="Q143" s="262">
        <v>3</v>
      </c>
      <c r="R143" s="262">
        <v>3</v>
      </c>
      <c r="S143" s="262">
        <v>62</v>
      </c>
      <c r="T143" s="196"/>
      <c r="U143" s="262">
        <v>1</v>
      </c>
      <c r="V143" s="262">
        <v>2</v>
      </c>
      <c r="W143" s="262">
        <v>0</v>
      </c>
      <c r="X143" s="262">
        <v>0</v>
      </c>
      <c r="Y143" s="262">
        <v>5</v>
      </c>
      <c r="Z143" s="196">
        <f t="shared" si="4"/>
        <v>202</v>
      </c>
    </row>
    <row r="144" spans="1:26" x14ac:dyDescent="0.3">
      <c r="A144" s="257">
        <v>143</v>
      </c>
      <c r="B144" s="247">
        <v>17</v>
      </c>
      <c r="C144" s="258">
        <v>340</v>
      </c>
      <c r="D144" s="259" t="s">
        <v>564</v>
      </c>
      <c r="E144" s="196"/>
      <c r="F144" s="260">
        <v>1606</v>
      </c>
      <c r="G144" s="247" t="s">
        <v>73</v>
      </c>
      <c r="H144" s="259" t="s">
        <v>253</v>
      </c>
      <c r="I144" s="261">
        <v>746</v>
      </c>
      <c r="J144" s="262">
        <v>67</v>
      </c>
      <c r="K144" s="262">
        <v>82</v>
      </c>
      <c r="L144" s="262">
        <v>23</v>
      </c>
      <c r="M144" s="262">
        <v>4</v>
      </c>
      <c r="N144" s="262">
        <v>17</v>
      </c>
      <c r="O144" s="262">
        <v>2</v>
      </c>
      <c r="P144" s="262">
        <v>16</v>
      </c>
      <c r="Q144" s="262">
        <v>5</v>
      </c>
      <c r="R144" s="262">
        <v>0</v>
      </c>
      <c r="S144" s="262">
        <v>62</v>
      </c>
      <c r="T144" s="263"/>
      <c r="U144" s="262">
        <v>0</v>
      </c>
      <c r="V144" s="262">
        <v>3</v>
      </c>
      <c r="W144" s="262">
        <v>0</v>
      </c>
      <c r="X144" s="262">
        <v>0</v>
      </c>
      <c r="Y144" s="262">
        <v>7</v>
      </c>
      <c r="Z144" s="196">
        <f t="shared" si="4"/>
        <v>288</v>
      </c>
    </row>
    <row r="145" spans="1:26" x14ac:dyDescent="0.3">
      <c r="A145" s="257">
        <v>144</v>
      </c>
      <c r="B145" s="247">
        <v>17</v>
      </c>
      <c r="C145" s="258">
        <v>340</v>
      </c>
      <c r="D145" s="259" t="s">
        <v>564</v>
      </c>
      <c r="E145" s="196"/>
      <c r="F145" s="260">
        <v>1606</v>
      </c>
      <c r="G145" s="247" t="s">
        <v>73</v>
      </c>
      <c r="H145" s="259" t="s">
        <v>20</v>
      </c>
      <c r="I145" s="261">
        <v>746</v>
      </c>
      <c r="J145" s="262">
        <v>48</v>
      </c>
      <c r="K145" s="262">
        <v>87</v>
      </c>
      <c r="L145" s="262">
        <v>22</v>
      </c>
      <c r="M145" s="262">
        <v>9</v>
      </c>
      <c r="N145" s="262">
        <v>23</v>
      </c>
      <c r="O145" s="262">
        <v>2</v>
      </c>
      <c r="P145" s="262">
        <v>17</v>
      </c>
      <c r="Q145" s="262">
        <v>5</v>
      </c>
      <c r="R145" s="262">
        <v>1</v>
      </c>
      <c r="S145" s="262">
        <v>30</v>
      </c>
      <c r="T145" s="196"/>
      <c r="U145" s="262">
        <v>0</v>
      </c>
      <c r="V145" s="262">
        <v>5</v>
      </c>
      <c r="W145" s="262">
        <v>0</v>
      </c>
      <c r="X145" s="262">
        <v>0</v>
      </c>
      <c r="Y145" s="262">
        <v>7</v>
      </c>
      <c r="Z145" s="196">
        <f t="shared" si="4"/>
        <v>256</v>
      </c>
    </row>
    <row r="146" spans="1:26" x14ac:dyDescent="0.3">
      <c r="A146" s="257">
        <v>145</v>
      </c>
      <c r="B146" s="247">
        <v>17</v>
      </c>
      <c r="C146" s="258">
        <v>346</v>
      </c>
      <c r="D146" s="259" t="s">
        <v>565</v>
      </c>
      <c r="E146" s="196"/>
      <c r="F146" s="260">
        <v>1626</v>
      </c>
      <c r="G146" s="247" t="s">
        <v>73</v>
      </c>
      <c r="H146" s="259" t="s">
        <v>253</v>
      </c>
      <c r="I146" s="261">
        <v>544</v>
      </c>
      <c r="J146" s="262">
        <v>76</v>
      </c>
      <c r="K146" s="262">
        <v>73</v>
      </c>
      <c r="L146" s="262">
        <v>12</v>
      </c>
      <c r="M146" s="262">
        <v>4</v>
      </c>
      <c r="N146" s="262">
        <v>13</v>
      </c>
      <c r="O146" s="262">
        <v>2</v>
      </c>
      <c r="P146" s="262">
        <v>2</v>
      </c>
      <c r="Q146" s="262">
        <v>9</v>
      </c>
      <c r="R146" s="262">
        <v>1</v>
      </c>
      <c r="S146" s="262">
        <v>21</v>
      </c>
      <c r="T146" s="196"/>
      <c r="U146" s="262">
        <v>3</v>
      </c>
      <c r="V146" s="262">
        <v>0</v>
      </c>
      <c r="W146" s="262">
        <v>2</v>
      </c>
      <c r="X146" s="262">
        <v>0</v>
      </c>
      <c r="Y146" s="262">
        <v>10</v>
      </c>
      <c r="Z146" s="196">
        <f t="shared" si="4"/>
        <v>228</v>
      </c>
    </row>
    <row r="147" spans="1:26" x14ac:dyDescent="0.3">
      <c r="A147" s="257">
        <v>146</v>
      </c>
      <c r="B147" s="247">
        <v>17</v>
      </c>
      <c r="C147" s="258">
        <v>346</v>
      </c>
      <c r="D147" s="259" t="s">
        <v>565</v>
      </c>
      <c r="E147" s="196"/>
      <c r="F147" s="260">
        <v>1626</v>
      </c>
      <c r="G147" s="247" t="s">
        <v>73</v>
      </c>
      <c r="H147" s="259" t="s">
        <v>20</v>
      </c>
      <c r="I147" s="261">
        <v>544</v>
      </c>
      <c r="J147" s="262">
        <v>79</v>
      </c>
      <c r="K147" s="262">
        <v>62</v>
      </c>
      <c r="L147" s="262">
        <v>13</v>
      </c>
      <c r="M147" s="262">
        <v>5</v>
      </c>
      <c r="N147" s="262">
        <v>24</v>
      </c>
      <c r="O147" s="262">
        <v>1</v>
      </c>
      <c r="P147" s="262">
        <v>1</v>
      </c>
      <c r="Q147" s="262">
        <v>6</v>
      </c>
      <c r="R147" s="262">
        <v>1</v>
      </c>
      <c r="S147" s="262">
        <v>42</v>
      </c>
      <c r="T147" s="196"/>
      <c r="U147" s="262">
        <v>2</v>
      </c>
      <c r="V147" s="262">
        <v>3</v>
      </c>
      <c r="W147" s="262">
        <v>3</v>
      </c>
      <c r="X147" s="262">
        <v>0</v>
      </c>
      <c r="Y147" s="262">
        <v>11</v>
      </c>
      <c r="Z147" s="196">
        <f t="shared" si="4"/>
        <v>253</v>
      </c>
    </row>
    <row r="148" spans="1:26" x14ac:dyDescent="0.3">
      <c r="A148" s="257">
        <v>147</v>
      </c>
      <c r="B148" s="247">
        <v>17</v>
      </c>
      <c r="C148" s="258">
        <v>346</v>
      </c>
      <c r="D148" s="259" t="s">
        <v>565</v>
      </c>
      <c r="E148" s="196"/>
      <c r="F148" s="260">
        <v>1626</v>
      </c>
      <c r="G148" s="247" t="s">
        <v>73</v>
      </c>
      <c r="H148" s="259" t="s">
        <v>22</v>
      </c>
      <c r="I148" s="261">
        <v>543</v>
      </c>
      <c r="J148" s="262">
        <v>60</v>
      </c>
      <c r="K148" s="262">
        <v>80</v>
      </c>
      <c r="L148" s="262">
        <v>11</v>
      </c>
      <c r="M148" s="262">
        <v>7</v>
      </c>
      <c r="N148" s="262">
        <v>9</v>
      </c>
      <c r="O148" s="262">
        <v>2</v>
      </c>
      <c r="P148" s="262">
        <v>2</v>
      </c>
      <c r="Q148" s="262">
        <v>7</v>
      </c>
      <c r="R148" s="262">
        <v>0</v>
      </c>
      <c r="S148" s="262">
        <v>38</v>
      </c>
      <c r="T148" s="196"/>
      <c r="U148" s="262">
        <v>0</v>
      </c>
      <c r="V148" s="262">
        <v>2</v>
      </c>
      <c r="W148" s="262">
        <v>2</v>
      </c>
      <c r="X148" s="262">
        <v>0</v>
      </c>
      <c r="Y148" s="262">
        <v>14</v>
      </c>
      <c r="Z148" s="196">
        <f t="shared" si="4"/>
        <v>234</v>
      </c>
    </row>
    <row r="149" spans="1:26" x14ac:dyDescent="0.3">
      <c r="A149" s="257">
        <v>148</v>
      </c>
      <c r="B149" s="247">
        <v>17</v>
      </c>
      <c r="C149" s="258">
        <v>356</v>
      </c>
      <c r="D149" s="259" t="s">
        <v>566</v>
      </c>
      <c r="E149" s="196"/>
      <c r="F149" s="260">
        <v>1644</v>
      </c>
      <c r="G149" s="247" t="s">
        <v>73</v>
      </c>
      <c r="H149" s="259" t="s">
        <v>253</v>
      </c>
      <c r="I149" s="261">
        <v>476</v>
      </c>
      <c r="J149" s="262">
        <v>32</v>
      </c>
      <c r="K149" s="262">
        <v>42</v>
      </c>
      <c r="L149" s="262">
        <v>22</v>
      </c>
      <c r="M149" s="262">
        <v>6</v>
      </c>
      <c r="N149" s="262">
        <v>32</v>
      </c>
      <c r="O149" s="262">
        <v>4</v>
      </c>
      <c r="P149" s="262">
        <v>1</v>
      </c>
      <c r="Q149" s="262">
        <v>10</v>
      </c>
      <c r="R149" s="262">
        <v>6</v>
      </c>
      <c r="S149" s="262">
        <v>12</v>
      </c>
      <c r="T149" s="196"/>
      <c r="U149" s="262">
        <v>1</v>
      </c>
      <c r="V149" s="262">
        <v>4</v>
      </c>
      <c r="W149" s="262">
        <v>2</v>
      </c>
      <c r="X149" s="262">
        <v>0</v>
      </c>
      <c r="Y149" s="262">
        <v>8</v>
      </c>
      <c r="Z149" s="196">
        <f t="shared" si="4"/>
        <v>182</v>
      </c>
    </row>
    <row r="150" spans="1:26" x14ac:dyDescent="0.3">
      <c r="A150" s="257">
        <v>149</v>
      </c>
      <c r="B150" s="247">
        <v>17</v>
      </c>
      <c r="C150" s="258">
        <v>356</v>
      </c>
      <c r="D150" s="259" t="s">
        <v>566</v>
      </c>
      <c r="E150" s="196"/>
      <c r="F150" s="260">
        <v>1644</v>
      </c>
      <c r="G150" s="247" t="s">
        <v>73</v>
      </c>
      <c r="H150" s="259" t="s">
        <v>20</v>
      </c>
      <c r="I150" s="261">
        <v>476</v>
      </c>
      <c r="J150" s="262">
        <v>27</v>
      </c>
      <c r="K150" s="262">
        <v>41</v>
      </c>
      <c r="L150" s="262">
        <v>18</v>
      </c>
      <c r="M150" s="262">
        <v>5</v>
      </c>
      <c r="N150" s="262">
        <v>24</v>
      </c>
      <c r="O150" s="262">
        <v>2</v>
      </c>
      <c r="P150" s="262">
        <v>2</v>
      </c>
      <c r="Q150" s="262">
        <v>2</v>
      </c>
      <c r="R150" s="262">
        <v>11</v>
      </c>
      <c r="S150" s="262">
        <v>26</v>
      </c>
      <c r="T150" s="196"/>
      <c r="U150" s="262">
        <v>2</v>
      </c>
      <c r="V150" s="262">
        <v>1</v>
      </c>
      <c r="W150" s="262">
        <v>4</v>
      </c>
      <c r="X150" s="262">
        <v>0</v>
      </c>
      <c r="Y150" s="262">
        <v>8</v>
      </c>
      <c r="Z150" s="196">
        <f t="shared" si="4"/>
        <v>173</v>
      </c>
    </row>
    <row r="151" spans="1:26" x14ac:dyDescent="0.3">
      <c r="A151" s="257">
        <v>150</v>
      </c>
      <c r="B151" s="247">
        <v>17</v>
      </c>
      <c r="C151" s="258">
        <v>356</v>
      </c>
      <c r="D151" s="259" t="s">
        <v>566</v>
      </c>
      <c r="E151" s="196"/>
      <c r="F151" s="260">
        <v>1645</v>
      </c>
      <c r="G151" s="247" t="s">
        <v>73</v>
      </c>
      <c r="H151" s="259" t="s">
        <v>253</v>
      </c>
      <c r="I151" s="261">
        <v>747</v>
      </c>
      <c r="J151" s="262">
        <v>31</v>
      </c>
      <c r="K151" s="262">
        <v>52</v>
      </c>
      <c r="L151" s="262">
        <v>31</v>
      </c>
      <c r="M151" s="262">
        <v>6</v>
      </c>
      <c r="N151" s="262">
        <v>40</v>
      </c>
      <c r="O151" s="262">
        <v>6</v>
      </c>
      <c r="P151" s="262">
        <v>7</v>
      </c>
      <c r="Q151" s="262">
        <v>15</v>
      </c>
      <c r="R151" s="262">
        <v>7</v>
      </c>
      <c r="S151" s="262">
        <v>20</v>
      </c>
      <c r="T151" s="196"/>
      <c r="U151" s="262">
        <v>1</v>
      </c>
      <c r="V151" s="262">
        <v>2</v>
      </c>
      <c r="W151" s="262">
        <v>0</v>
      </c>
      <c r="X151" s="262">
        <v>1</v>
      </c>
      <c r="Y151" s="262">
        <v>13</v>
      </c>
      <c r="Z151" s="196">
        <f t="shared" si="4"/>
        <v>232</v>
      </c>
    </row>
    <row r="152" spans="1:26" x14ac:dyDescent="0.3">
      <c r="A152" s="257">
        <v>151</v>
      </c>
      <c r="B152" s="247">
        <v>17</v>
      </c>
      <c r="C152" s="258">
        <v>357</v>
      </c>
      <c r="D152" s="259" t="s">
        <v>567</v>
      </c>
      <c r="E152" s="196"/>
      <c r="F152" s="260">
        <v>1646</v>
      </c>
      <c r="G152" s="247" t="s">
        <v>73</v>
      </c>
      <c r="H152" s="259" t="s">
        <v>253</v>
      </c>
      <c r="I152" s="261">
        <v>641</v>
      </c>
      <c r="J152" s="262">
        <v>119</v>
      </c>
      <c r="K152" s="262">
        <v>142</v>
      </c>
      <c r="L152" s="262">
        <v>24</v>
      </c>
      <c r="M152" s="262">
        <v>3</v>
      </c>
      <c r="N152" s="262">
        <v>4</v>
      </c>
      <c r="O152" s="262">
        <v>6</v>
      </c>
      <c r="P152" s="262">
        <v>0</v>
      </c>
      <c r="Q152" s="262">
        <v>1</v>
      </c>
      <c r="R152" s="262">
        <v>3</v>
      </c>
      <c r="S152" s="262">
        <v>19</v>
      </c>
      <c r="T152" s="196"/>
      <c r="U152" s="262">
        <v>0</v>
      </c>
      <c r="V152" s="262">
        <v>15</v>
      </c>
      <c r="W152" s="262">
        <v>4</v>
      </c>
      <c r="X152" s="262">
        <v>0</v>
      </c>
      <c r="Y152" s="262">
        <v>23</v>
      </c>
      <c r="Z152" s="196">
        <f t="shared" si="4"/>
        <v>363</v>
      </c>
    </row>
    <row r="153" spans="1:26" x14ac:dyDescent="0.3">
      <c r="A153" s="257">
        <v>152</v>
      </c>
      <c r="B153" s="247">
        <v>17</v>
      </c>
      <c r="C153" s="258">
        <v>368</v>
      </c>
      <c r="D153" s="259" t="s">
        <v>568</v>
      </c>
      <c r="E153" s="196"/>
      <c r="F153" s="260">
        <v>1673</v>
      </c>
      <c r="G153" s="247" t="s">
        <v>73</v>
      </c>
      <c r="H153" s="259" t="s">
        <v>253</v>
      </c>
      <c r="I153" s="261">
        <v>694</v>
      </c>
      <c r="J153" s="262">
        <v>54</v>
      </c>
      <c r="K153" s="262">
        <v>88</v>
      </c>
      <c r="L153" s="262">
        <v>67</v>
      </c>
      <c r="M153" s="262">
        <v>13</v>
      </c>
      <c r="N153" s="262">
        <v>23</v>
      </c>
      <c r="O153" s="262">
        <v>4</v>
      </c>
      <c r="P153" s="262">
        <v>2</v>
      </c>
      <c r="Q153" s="262">
        <v>8</v>
      </c>
      <c r="R153" s="262">
        <v>3</v>
      </c>
      <c r="S153" s="262">
        <v>82</v>
      </c>
      <c r="T153" s="196"/>
      <c r="U153" s="262">
        <v>5</v>
      </c>
      <c r="V153" s="262">
        <v>5</v>
      </c>
      <c r="W153" s="262">
        <v>0</v>
      </c>
      <c r="X153" s="262">
        <v>0</v>
      </c>
      <c r="Y153" s="262">
        <v>26</v>
      </c>
      <c r="Z153" s="196">
        <f t="shared" si="4"/>
        <v>380</v>
      </c>
    </row>
    <row r="154" spans="1:26" x14ac:dyDescent="0.3">
      <c r="A154" s="257">
        <v>153</v>
      </c>
      <c r="B154" s="247">
        <v>17</v>
      </c>
      <c r="C154" s="258">
        <v>368</v>
      </c>
      <c r="D154" s="259" t="s">
        <v>568</v>
      </c>
      <c r="E154" s="196"/>
      <c r="F154" s="260">
        <v>1674</v>
      </c>
      <c r="G154" s="247" t="s">
        <v>73</v>
      </c>
      <c r="H154" s="259" t="s">
        <v>253</v>
      </c>
      <c r="I154" s="261">
        <v>687</v>
      </c>
      <c r="J154" s="262">
        <v>66</v>
      </c>
      <c r="K154" s="262">
        <v>59</v>
      </c>
      <c r="L154" s="262">
        <v>71</v>
      </c>
      <c r="M154" s="262">
        <v>7</v>
      </c>
      <c r="N154" s="262">
        <v>24</v>
      </c>
      <c r="O154" s="262">
        <v>2</v>
      </c>
      <c r="P154" s="262">
        <v>6</v>
      </c>
      <c r="Q154" s="262">
        <v>10</v>
      </c>
      <c r="R154" s="262">
        <v>4</v>
      </c>
      <c r="S154" s="262">
        <v>93</v>
      </c>
      <c r="T154" s="196"/>
      <c r="U154" s="262">
        <v>1</v>
      </c>
      <c r="V154" s="262">
        <v>5</v>
      </c>
      <c r="W154" s="262">
        <v>3</v>
      </c>
      <c r="X154" s="262">
        <v>0</v>
      </c>
      <c r="Y154" s="262">
        <v>21</v>
      </c>
      <c r="Z154" s="196">
        <f t="shared" si="4"/>
        <v>372</v>
      </c>
    </row>
    <row r="155" spans="1:26" x14ac:dyDescent="0.3">
      <c r="A155" s="257">
        <v>154</v>
      </c>
      <c r="B155" s="247">
        <v>17</v>
      </c>
      <c r="C155" s="258">
        <v>381</v>
      </c>
      <c r="D155" s="259" t="s">
        <v>569</v>
      </c>
      <c r="E155" s="196"/>
      <c r="F155" s="260">
        <v>1703</v>
      </c>
      <c r="G155" s="247" t="s">
        <v>73</v>
      </c>
      <c r="H155" s="259" t="s">
        <v>253</v>
      </c>
      <c r="I155" s="261">
        <v>741</v>
      </c>
      <c r="J155" s="262">
        <v>34</v>
      </c>
      <c r="K155" s="262">
        <v>96</v>
      </c>
      <c r="L155" s="262">
        <v>36</v>
      </c>
      <c r="M155" s="262">
        <v>9</v>
      </c>
      <c r="N155" s="262">
        <v>22</v>
      </c>
      <c r="O155" s="262">
        <v>1</v>
      </c>
      <c r="P155" s="262">
        <v>3</v>
      </c>
      <c r="Q155" s="262">
        <v>1</v>
      </c>
      <c r="R155" s="262">
        <v>5</v>
      </c>
      <c r="S155" s="262">
        <v>111</v>
      </c>
      <c r="T155" s="196"/>
      <c r="U155" s="262">
        <v>2</v>
      </c>
      <c r="V155" s="262">
        <v>3</v>
      </c>
      <c r="W155" s="262">
        <v>6</v>
      </c>
      <c r="X155" s="262">
        <v>0</v>
      </c>
      <c r="Y155" s="262">
        <v>15</v>
      </c>
      <c r="Z155" s="196">
        <f t="shared" ref="Z155:Z186" si="5">SUM(J155:Y155)</f>
        <v>344</v>
      </c>
    </row>
    <row r="156" spans="1:26" x14ac:dyDescent="0.3">
      <c r="A156" s="257">
        <v>155</v>
      </c>
      <c r="B156" s="247">
        <v>17</v>
      </c>
      <c r="C156" s="258">
        <v>381</v>
      </c>
      <c r="D156" s="259" t="s">
        <v>569</v>
      </c>
      <c r="E156" s="196"/>
      <c r="F156" s="260">
        <v>1703</v>
      </c>
      <c r="G156" s="247" t="s">
        <v>73</v>
      </c>
      <c r="H156" s="259" t="s">
        <v>20</v>
      </c>
      <c r="I156" s="261">
        <v>740</v>
      </c>
      <c r="J156" s="262">
        <v>31</v>
      </c>
      <c r="K156" s="262">
        <v>96</v>
      </c>
      <c r="L156" s="262">
        <v>38</v>
      </c>
      <c r="M156" s="262">
        <v>4</v>
      </c>
      <c r="N156" s="262">
        <v>19</v>
      </c>
      <c r="O156" s="262">
        <v>2</v>
      </c>
      <c r="P156" s="262">
        <v>2</v>
      </c>
      <c r="Q156" s="262">
        <v>6</v>
      </c>
      <c r="R156" s="262">
        <v>2</v>
      </c>
      <c r="S156" s="262">
        <v>125</v>
      </c>
      <c r="T156" s="263"/>
      <c r="U156" s="262">
        <v>4</v>
      </c>
      <c r="V156" s="262">
        <v>11</v>
      </c>
      <c r="W156" s="262">
        <v>2</v>
      </c>
      <c r="X156" s="262">
        <v>0</v>
      </c>
      <c r="Y156" s="262">
        <v>17</v>
      </c>
      <c r="Z156" s="196">
        <f t="shared" si="5"/>
        <v>359</v>
      </c>
    </row>
    <row r="157" spans="1:26" x14ac:dyDescent="0.3">
      <c r="A157" s="257">
        <v>156</v>
      </c>
      <c r="B157" s="247">
        <v>17</v>
      </c>
      <c r="C157" s="258">
        <v>410</v>
      </c>
      <c r="D157" s="259" t="s">
        <v>570</v>
      </c>
      <c r="E157" s="196"/>
      <c r="F157" s="260">
        <v>1829</v>
      </c>
      <c r="G157" s="247" t="s">
        <v>73</v>
      </c>
      <c r="H157" s="259" t="s">
        <v>253</v>
      </c>
      <c r="I157" s="261">
        <v>627</v>
      </c>
      <c r="J157" s="262">
        <v>44</v>
      </c>
      <c r="K157" s="262">
        <v>68</v>
      </c>
      <c r="L157" s="262">
        <v>33</v>
      </c>
      <c r="M157" s="262">
        <v>8</v>
      </c>
      <c r="N157" s="262">
        <v>25</v>
      </c>
      <c r="O157" s="262">
        <v>6</v>
      </c>
      <c r="P157" s="262">
        <v>9</v>
      </c>
      <c r="Q157" s="262">
        <v>8</v>
      </c>
      <c r="R157" s="262">
        <v>1</v>
      </c>
      <c r="S157" s="262">
        <v>104</v>
      </c>
      <c r="T157" s="196"/>
      <c r="U157" s="262">
        <v>13</v>
      </c>
      <c r="V157" s="262">
        <v>4</v>
      </c>
      <c r="W157" s="262">
        <v>4</v>
      </c>
      <c r="X157" s="262">
        <v>0</v>
      </c>
      <c r="Y157" s="262">
        <v>21</v>
      </c>
      <c r="Z157" s="196">
        <f t="shared" si="5"/>
        <v>348</v>
      </c>
    </row>
    <row r="158" spans="1:26" x14ac:dyDescent="0.3">
      <c r="A158" s="257">
        <v>157</v>
      </c>
      <c r="B158" s="247">
        <v>17</v>
      </c>
      <c r="C158" s="258">
        <v>410</v>
      </c>
      <c r="D158" s="259" t="s">
        <v>570</v>
      </c>
      <c r="E158" s="196"/>
      <c r="F158" s="260">
        <v>1829</v>
      </c>
      <c r="G158" s="247" t="s">
        <v>73</v>
      </c>
      <c r="H158" s="259" t="s">
        <v>20</v>
      </c>
      <c r="I158" s="261">
        <v>627</v>
      </c>
      <c r="J158" s="262">
        <v>45</v>
      </c>
      <c r="K158" s="262">
        <v>68</v>
      </c>
      <c r="L158" s="262">
        <v>33</v>
      </c>
      <c r="M158" s="262">
        <v>8</v>
      </c>
      <c r="N158" s="262">
        <v>25</v>
      </c>
      <c r="O158" s="262">
        <v>6</v>
      </c>
      <c r="P158" s="262">
        <v>9</v>
      </c>
      <c r="Q158" s="262">
        <v>8</v>
      </c>
      <c r="R158" s="262">
        <v>1</v>
      </c>
      <c r="S158" s="262">
        <v>104</v>
      </c>
      <c r="T158" s="196"/>
      <c r="U158" s="262">
        <v>13</v>
      </c>
      <c r="V158" s="262">
        <v>4</v>
      </c>
      <c r="W158" s="262">
        <v>3</v>
      </c>
      <c r="X158" s="262">
        <v>0</v>
      </c>
      <c r="Y158" s="262">
        <v>21</v>
      </c>
      <c r="Z158" s="196">
        <f t="shared" si="5"/>
        <v>348</v>
      </c>
    </row>
    <row r="159" spans="1:26" x14ac:dyDescent="0.3">
      <c r="A159" s="257">
        <v>158</v>
      </c>
      <c r="B159" s="247">
        <v>17</v>
      </c>
      <c r="C159" s="258">
        <v>410</v>
      </c>
      <c r="D159" s="259" t="s">
        <v>570</v>
      </c>
      <c r="E159" s="196"/>
      <c r="F159" s="260">
        <v>1829</v>
      </c>
      <c r="G159" s="247" t="s">
        <v>73</v>
      </c>
      <c r="H159" s="259" t="s">
        <v>21</v>
      </c>
      <c r="I159" s="261">
        <v>359</v>
      </c>
      <c r="J159" s="262">
        <v>21</v>
      </c>
      <c r="K159" s="262">
        <v>81</v>
      </c>
      <c r="L159" s="262">
        <v>25</v>
      </c>
      <c r="M159" s="262">
        <v>8</v>
      </c>
      <c r="N159" s="262">
        <v>8</v>
      </c>
      <c r="O159" s="262">
        <v>1</v>
      </c>
      <c r="P159" s="262">
        <v>6</v>
      </c>
      <c r="Q159" s="262">
        <v>0</v>
      </c>
      <c r="R159" s="262">
        <v>1</v>
      </c>
      <c r="S159" s="262">
        <v>28</v>
      </c>
      <c r="T159" s="196"/>
      <c r="U159" s="262">
        <v>0</v>
      </c>
      <c r="V159" s="262">
        <v>2</v>
      </c>
      <c r="W159" s="262">
        <v>2</v>
      </c>
      <c r="X159" s="262">
        <v>0</v>
      </c>
      <c r="Y159" s="262">
        <v>4</v>
      </c>
      <c r="Z159" s="196">
        <f t="shared" si="5"/>
        <v>187</v>
      </c>
    </row>
    <row r="160" spans="1:26" x14ac:dyDescent="0.3">
      <c r="A160" s="257">
        <v>159</v>
      </c>
      <c r="B160" s="247">
        <v>17</v>
      </c>
      <c r="C160" s="258">
        <v>410</v>
      </c>
      <c r="D160" s="259" t="s">
        <v>570</v>
      </c>
      <c r="E160" s="196"/>
      <c r="F160" s="260">
        <v>1830</v>
      </c>
      <c r="G160" s="247" t="s">
        <v>73</v>
      </c>
      <c r="H160" s="259" t="s">
        <v>253</v>
      </c>
      <c r="I160" s="261">
        <v>453</v>
      </c>
      <c r="J160" s="262">
        <v>31</v>
      </c>
      <c r="K160" s="262">
        <v>81</v>
      </c>
      <c r="L160" s="262">
        <v>23</v>
      </c>
      <c r="M160" s="262">
        <v>5</v>
      </c>
      <c r="N160" s="262">
        <v>19</v>
      </c>
      <c r="O160" s="262">
        <v>1</v>
      </c>
      <c r="P160" s="262">
        <v>8</v>
      </c>
      <c r="Q160" s="262">
        <v>4</v>
      </c>
      <c r="R160" s="262">
        <v>2</v>
      </c>
      <c r="S160" s="262">
        <v>93</v>
      </c>
      <c r="T160" s="196"/>
      <c r="U160" s="262">
        <v>11</v>
      </c>
      <c r="V160" s="262">
        <v>0</v>
      </c>
      <c r="W160" s="262">
        <v>3</v>
      </c>
      <c r="X160" s="262">
        <v>1</v>
      </c>
      <c r="Y160" s="262">
        <v>8</v>
      </c>
      <c r="Z160" s="196">
        <f t="shared" si="5"/>
        <v>290</v>
      </c>
    </row>
    <row r="161" spans="1:26" x14ac:dyDescent="0.3">
      <c r="A161" s="257">
        <v>160</v>
      </c>
      <c r="B161" s="247">
        <v>17</v>
      </c>
      <c r="C161" s="258">
        <v>410</v>
      </c>
      <c r="D161" s="259" t="s">
        <v>570</v>
      </c>
      <c r="E161" s="196"/>
      <c r="F161" s="260">
        <v>1830</v>
      </c>
      <c r="G161" s="247" t="s">
        <v>73</v>
      </c>
      <c r="H161" s="259" t="s">
        <v>20</v>
      </c>
      <c r="I161" s="261">
        <v>452</v>
      </c>
      <c r="J161" s="262">
        <v>27</v>
      </c>
      <c r="K161" s="262">
        <v>86</v>
      </c>
      <c r="L161" s="262">
        <v>18</v>
      </c>
      <c r="M161" s="262">
        <v>4</v>
      </c>
      <c r="N161" s="262">
        <v>21</v>
      </c>
      <c r="O161" s="262">
        <v>2</v>
      </c>
      <c r="P161" s="262">
        <v>3</v>
      </c>
      <c r="Q161" s="262">
        <v>7</v>
      </c>
      <c r="R161" s="262">
        <v>2</v>
      </c>
      <c r="S161" s="262">
        <v>70</v>
      </c>
      <c r="T161" s="196"/>
      <c r="U161" s="262">
        <v>8</v>
      </c>
      <c r="V161" s="262">
        <v>3</v>
      </c>
      <c r="W161" s="262">
        <v>2</v>
      </c>
      <c r="X161" s="262">
        <v>0</v>
      </c>
      <c r="Y161" s="262">
        <v>12</v>
      </c>
      <c r="Z161" s="196">
        <f t="shared" si="5"/>
        <v>265</v>
      </c>
    </row>
    <row r="162" spans="1:26" x14ac:dyDescent="0.3">
      <c r="A162" s="257">
        <v>161</v>
      </c>
      <c r="B162" s="247">
        <v>17</v>
      </c>
      <c r="C162" s="258">
        <v>410</v>
      </c>
      <c r="D162" s="259" t="s">
        <v>570</v>
      </c>
      <c r="E162" s="196"/>
      <c r="F162" s="260">
        <v>1831</v>
      </c>
      <c r="G162" s="247" t="s">
        <v>73</v>
      </c>
      <c r="H162" s="259" t="s">
        <v>253</v>
      </c>
      <c r="I162" s="261">
        <v>617</v>
      </c>
      <c r="J162" s="262">
        <v>50</v>
      </c>
      <c r="K162" s="262">
        <v>85</v>
      </c>
      <c r="L162" s="262">
        <v>29</v>
      </c>
      <c r="M162" s="262">
        <v>9</v>
      </c>
      <c r="N162" s="262">
        <v>27</v>
      </c>
      <c r="O162" s="262">
        <v>11</v>
      </c>
      <c r="P162" s="262">
        <v>4</v>
      </c>
      <c r="Q162" s="262">
        <v>6</v>
      </c>
      <c r="R162" s="262">
        <v>4</v>
      </c>
      <c r="S162" s="262">
        <v>140</v>
      </c>
      <c r="T162" s="196"/>
      <c r="U162" s="262">
        <v>6</v>
      </c>
      <c r="V162" s="262">
        <v>2</v>
      </c>
      <c r="W162" s="262">
        <v>4</v>
      </c>
      <c r="X162" s="262">
        <v>0</v>
      </c>
      <c r="Y162" s="262">
        <v>13</v>
      </c>
      <c r="Z162" s="196">
        <f t="shared" si="5"/>
        <v>390</v>
      </c>
    </row>
    <row r="163" spans="1:26" x14ac:dyDescent="0.3">
      <c r="A163" s="257">
        <v>162</v>
      </c>
      <c r="B163" s="247">
        <v>17</v>
      </c>
      <c r="C163" s="258">
        <v>410</v>
      </c>
      <c r="D163" s="259" t="s">
        <v>570</v>
      </c>
      <c r="E163" s="196"/>
      <c r="F163" s="260">
        <v>1831</v>
      </c>
      <c r="G163" s="247" t="s">
        <v>73</v>
      </c>
      <c r="H163" s="259" t="s">
        <v>20</v>
      </c>
      <c r="I163" s="261">
        <v>617</v>
      </c>
      <c r="J163" s="262">
        <v>47</v>
      </c>
      <c r="K163" s="262">
        <v>86</v>
      </c>
      <c r="L163" s="262">
        <v>34</v>
      </c>
      <c r="M163" s="262">
        <v>12</v>
      </c>
      <c r="N163" s="262">
        <v>38</v>
      </c>
      <c r="O163" s="262">
        <v>9</v>
      </c>
      <c r="P163" s="262">
        <v>8</v>
      </c>
      <c r="Q163" s="262">
        <v>9</v>
      </c>
      <c r="R163" s="262">
        <v>5</v>
      </c>
      <c r="S163" s="262">
        <v>110</v>
      </c>
      <c r="T163" s="196"/>
      <c r="U163" s="262">
        <v>13</v>
      </c>
      <c r="V163" s="262">
        <v>81</v>
      </c>
      <c r="W163" s="262">
        <v>98</v>
      </c>
      <c r="X163" s="262">
        <v>0</v>
      </c>
      <c r="Y163" s="262">
        <v>14</v>
      </c>
      <c r="Z163" s="196">
        <f t="shared" si="5"/>
        <v>564</v>
      </c>
    </row>
    <row r="164" spans="1:26" x14ac:dyDescent="0.3">
      <c r="A164" s="257">
        <v>163</v>
      </c>
      <c r="B164" s="247">
        <v>17</v>
      </c>
      <c r="C164" s="258">
        <v>410</v>
      </c>
      <c r="D164" s="259" t="s">
        <v>570</v>
      </c>
      <c r="E164" s="196"/>
      <c r="F164" s="260">
        <v>1832</v>
      </c>
      <c r="G164" s="247" t="s">
        <v>73</v>
      </c>
      <c r="H164" s="259" t="s">
        <v>253</v>
      </c>
      <c r="I164" s="261">
        <v>550</v>
      </c>
      <c r="J164" s="262">
        <v>49</v>
      </c>
      <c r="K164" s="262">
        <v>69</v>
      </c>
      <c r="L164" s="262">
        <v>15</v>
      </c>
      <c r="M164" s="262">
        <v>10</v>
      </c>
      <c r="N164" s="262">
        <v>28</v>
      </c>
      <c r="O164" s="262">
        <v>3</v>
      </c>
      <c r="P164" s="262">
        <v>3</v>
      </c>
      <c r="Q164" s="262">
        <v>1</v>
      </c>
      <c r="R164" s="262">
        <v>0</v>
      </c>
      <c r="S164" s="262">
        <v>52</v>
      </c>
      <c r="T164" s="196"/>
      <c r="U164" s="262">
        <v>4</v>
      </c>
      <c r="V164" s="262">
        <v>3</v>
      </c>
      <c r="W164" s="262">
        <v>2</v>
      </c>
      <c r="X164" s="262">
        <v>0</v>
      </c>
      <c r="Y164" s="262">
        <v>9</v>
      </c>
      <c r="Z164" s="196">
        <f t="shared" si="5"/>
        <v>248</v>
      </c>
    </row>
    <row r="165" spans="1:26" x14ac:dyDescent="0.3">
      <c r="A165" s="257">
        <v>164</v>
      </c>
      <c r="B165" s="247">
        <v>17</v>
      </c>
      <c r="C165" s="258">
        <v>410</v>
      </c>
      <c r="D165" s="259" t="s">
        <v>570</v>
      </c>
      <c r="E165" s="196"/>
      <c r="F165" s="260">
        <v>1832</v>
      </c>
      <c r="G165" s="247" t="s">
        <v>73</v>
      </c>
      <c r="H165" s="259" t="s">
        <v>20</v>
      </c>
      <c r="I165" s="261">
        <v>550</v>
      </c>
      <c r="J165" s="262">
        <v>32</v>
      </c>
      <c r="K165" s="262">
        <v>65</v>
      </c>
      <c r="L165" s="262">
        <v>15</v>
      </c>
      <c r="M165" s="262">
        <v>5</v>
      </c>
      <c r="N165" s="262">
        <v>27</v>
      </c>
      <c r="O165" s="262">
        <v>2</v>
      </c>
      <c r="P165" s="262">
        <v>8</v>
      </c>
      <c r="Q165" s="262">
        <v>2</v>
      </c>
      <c r="R165" s="262">
        <v>2</v>
      </c>
      <c r="S165" s="262">
        <v>57</v>
      </c>
      <c r="T165" s="196"/>
      <c r="U165" s="262">
        <v>3</v>
      </c>
      <c r="V165" s="262">
        <v>2</v>
      </c>
      <c r="W165" s="262">
        <v>1</v>
      </c>
      <c r="X165" s="262">
        <v>0</v>
      </c>
      <c r="Y165" s="262">
        <v>13</v>
      </c>
      <c r="Z165" s="196">
        <f t="shared" si="5"/>
        <v>234</v>
      </c>
    </row>
    <row r="166" spans="1:26" x14ac:dyDescent="0.3">
      <c r="A166" s="257">
        <v>165</v>
      </c>
      <c r="B166" s="247">
        <v>17</v>
      </c>
      <c r="C166" s="258">
        <v>410</v>
      </c>
      <c r="D166" s="259" t="s">
        <v>570</v>
      </c>
      <c r="E166" s="196"/>
      <c r="F166" s="260">
        <v>1832</v>
      </c>
      <c r="G166" s="247" t="s">
        <v>73</v>
      </c>
      <c r="H166" s="259" t="s">
        <v>22</v>
      </c>
      <c r="I166" s="261">
        <v>549</v>
      </c>
      <c r="J166" s="262">
        <v>45</v>
      </c>
      <c r="K166" s="262">
        <v>55</v>
      </c>
      <c r="L166" s="262">
        <v>18</v>
      </c>
      <c r="M166" s="262">
        <v>8</v>
      </c>
      <c r="N166" s="262">
        <v>28</v>
      </c>
      <c r="O166" s="262">
        <v>4</v>
      </c>
      <c r="P166" s="262">
        <v>10</v>
      </c>
      <c r="Q166" s="262">
        <v>1</v>
      </c>
      <c r="R166" s="262">
        <v>3</v>
      </c>
      <c r="S166" s="262">
        <v>42</v>
      </c>
      <c r="T166" s="196"/>
      <c r="U166" s="262">
        <v>8</v>
      </c>
      <c r="V166" s="262">
        <v>3</v>
      </c>
      <c r="W166" s="262">
        <v>2</v>
      </c>
      <c r="X166" s="262">
        <v>0</v>
      </c>
      <c r="Y166" s="262">
        <v>13</v>
      </c>
      <c r="Z166" s="196">
        <f t="shared" si="5"/>
        <v>240</v>
      </c>
    </row>
    <row r="167" spans="1:26" x14ac:dyDescent="0.3">
      <c r="A167" s="257">
        <v>166</v>
      </c>
      <c r="B167" s="247">
        <v>17</v>
      </c>
      <c r="C167" s="258">
        <v>410</v>
      </c>
      <c r="D167" s="259" t="s">
        <v>570</v>
      </c>
      <c r="E167" s="196"/>
      <c r="F167" s="260">
        <v>1833</v>
      </c>
      <c r="G167" s="247" t="s">
        <v>73</v>
      </c>
      <c r="H167" s="259" t="s">
        <v>253</v>
      </c>
      <c r="I167" s="261">
        <v>556</v>
      </c>
      <c r="J167" s="262">
        <v>21</v>
      </c>
      <c r="K167" s="262">
        <v>46</v>
      </c>
      <c r="L167" s="262">
        <v>15</v>
      </c>
      <c r="M167" s="262">
        <v>5</v>
      </c>
      <c r="N167" s="262">
        <v>43</v>
      </c>
      <c r="O167" s="262">
        <v>1</v>
      </c>
      <c r="P167" s="262">
        <v>1</v>
      </c>
      <c r="Q167" s="262">
        <v>3</v>
      </c>
      <c r="R167" s="262">
        <v>2</v>
      </c>
      <c r="S167" s="262">
        <v>47</v>
      </c>
      <c r="T167" s="196"/>
      <c r="U167" s="262">
        <v>5</v>
      </c>
      <c r="V167" s="262">
        <v>2</v>
      </c>
      <c r="W167" s="262">
        <v>2</v>
      </c>
      <c r="X167" s="262">
        <v>0</v>
      </c>
      <c r="Y167" s="262">
        <v>10</v>
      </c>
      <c r="Z167" s="196">
        <f t="shared" si="5"/>
        <v>203</v>
      </c>
    </row>
    <row r="168" spans="1:26" x14ac:dyDescent="0.3">
      <c r="A168" s="257">
        <v>167</v>
      </c>
      <c r="B168" s="247">
        <v>17</v>
      </c>
      <c r="C168" s="258">
        <v>410</v>
      </c>
      <c r="D168" s="259" t="s">
        <v>570</v>
      </c>
      <c r="E168" s="196"/>
      <c r="F168" s="260">
        <v>1833</v>
      </c>
      <c r="G168" s="247" t="s">
        <v>73</v>
      </c>
      <c r="H168" s="259" t="s">
        <v>20</v>
      </c>
      <c r="I168" s="261">
        <v>555</v>
      </c>
      <c r="J168" s="262">
        <v>16</v>
      </c>
      <c r="K168" s="262">
        <v>49</v>
      </c>
      <c r="L168" s="262">
        <v>18</v>
      </c>
      <c r="M168" s="262">
        <v>3</v>
      </c>
      <c r="N168" s="262">
        <v>46</v>
      </c>
      <c r="O168" s="262">
        <v>1</v>
      </c>
      <c r="P168" s="262">
        <v>4</v>
      </c>
      <c r="Q168" s="262">
        <v>8</v>
      </c>
      <c r="R168" s="262">
        <v>0</v>
      </c>
      <c r="S168" s="262">
        <v>64</v>
      </c>
      <c r="T168" s="263"/>
      <c r="U168" s="262">
        <v>7</v>
      </c>
      <c r="V168" s="262">
        <v>0</v>
      </c>
      <c r="W168" s="262">
        <v>2</v>
      </c>
      <c r="X168" s="262">
        <v>0</v>
      </c>
      <c r="Y168" s="262">
        <v>15</v>
      </c>
      <c r="Z168" s="196">
        <f t="shared" si="5"/>
        <v>233</v>
      </c>
    </row>
    <row r="169" spans="1:26" x14ac:dyDescent="0.3">
      <c r="A169" s="257">
        <v>168</v>
      </c>
      <c r="B169" s="247">
        <v>17</v>
      </c>
      <c r="C169" s="258">
        <v>410</v>
      </c>
      <c r="D169" s="259" t="s">
        <v>570</v>
      </c>
      <c r="E169" s="196"/>
      <c r="F169" s="260">
        <v>1833</v>
      </c>
      <c r="G169" s="247" t="s">
        <v>73</v>
      </c>
      <c r="H169" s="259" t="s">
        <v>27</v>
      </c>
      <c r="I169" s="261"/>
      <c r="J169" s="262">
        <v>4</v>
      </c>
      <c r="K169" s="262">
        <v>9</v>
      </c>
      <c r="L169" s="262">
        <v>2</v>
      </c>
      <c r="M169" s="262">
        <v>0</v>
      </c>
      <c r="N169" s="262">
        <v>4</v>
      </c>
      <c r="O169" s="262">
        <v>0</v>
      </c>
      <c r="P169" s="262">
        <v>0</v>
      </c>
      <c r="Q169" s="262">
        <v>1</v>
      </c>
      <c r="R169" s="262">
        <v>0</v>
      </c>
      <c r="S169" s="262">
        <v>10</v>
      </c>
      <c r="T169" s="196"/>
      <c r="U169" s="262">
        <v>1</v>
      </c>
      <c r="V169" s="262">
        <v>0</v>
      </c>
      <c r="W169" s="262">
        <v>0</v>
      </c>
      <c r="X169" s="262">
        <v>0</v>
      </c>
      <c r="Y169" s="262">
        <v>1</v>
      </c>
      <c r="Z169" s="196">
        <f t="shared" si="5"/>
        <v>32</v>
      </c>
    </row>
    <row r="170" spans="1:26" x14ac:dyDescent="0.3">
      <c r="A170" s="257">
        <v>169</v>
      </c>
      <c r="B170" s="247">
        <v>17</v>
      </c>
      <c r="C170" s="258">
        <v>412</v>
      </c>
      <c r="D170" s="259" t="s">
        <v>571</v>
      </c>
      <c r="E170" s="196"/>
      <c r="F170" s="260">
        <v>1838</v>
      </c>
      <c r="G170" s="247" t="s">
        <v>73</v>
      </c>
      <c r="H170" s="259" t="s">
        <v>253</v>
      </c>
      <c r="I170" s="261">
        <v>570</v>
      </c>
      <c r="J170" s="262">
        <v>33</v>
      </c>
      <c r="K170" s="262">
        <v>77</v>
      </c>
      <c r="L170" s="262">
        <v>37</v>
      </c>
      <c r="M170" s="262">
        <v>9</v>
      </c>
      <c r="N170" s="262">
        <v>17</v>
      </c>
      <c r="O170" s="262">
        <v>2</v>
      </c>
      <c r="P170" s="262">
        <v>16</v>
      </c>
      <c r="Q170" s="262">
        <v>7</v>
      </c>
      <c r="R170" s="262">
        <v>4</v>
      </c>
      <c r="S170" s="262">
        <v>49</v>
      </c>
      <c r="T170" s="196"/>
      <c r="U170" s="262">
        <v>9</v>
      </c>
      <c r="V170" s="262">
        <v>5</v>
      </c>
      <c r="W170" s="262">
        <v>5</v>
      </c>
      <c r="X170" s="262">
        <v>0</v>
      </c>
      <c r="Y170" s="262">
        <v>19</v>
      </c>
      <c r="Z170" s="196">
        <f t="shared" si="5"/>
        <v>289</v>
      </c>
    </row>
    <row r="171" spans="1:26" x14ac:dyDescent="0.3">
      <c r="A171" s="257">
        <v>170</v>
      </c>
      <c r="B171" s="247">
        <v>17</v>
      </c>
      <c r="C171" s="258">
        <v>429</v>
      </c>
      <c r="D171" s="259" t="s">
        <v>572</v>
      </c>
      <c r="E171" s="196"/>
      <c r="F171" s="260">
        <v>1903</v>
      </c>
      <c r="G171" s="247" t="s">
        <v>73</v>
      </c>
      <c r="H171" s="259" t="s">
        <v>253</v>
      </c>
      <c r="I171" s="261">
        <v>600</v>
      </c>
      <c r="J171" s="262">
        <v>150</v>
      </c>
      <c r="K171" s="262">
        <v>99</v>
      </c>
      <c r="L171" s="262">
        <v>34</v>
      </c>
      <c r="M171" s="262">
        <v>10</v>
      </c>
      <c r="N171" s="262">
        <v>11</v>
      </c>
      <c r="O171" s="262">
        <v>1</v>
      </c>
      <c r="P171" s="262">
        <v>4</v>
      </c>
      <c r="Q171" s="262">
        <v>3</v>
      </c>
      <c r="R171" s="262">
        <v>0</v>
      </c>
      <c r="S171" s="262">
        <v>30</v>
      </c>
      <c r="T171" s="196"/>
      <c r="U171" s="262">
        <v>1</v>
      </c>
      <c r="V171" s="262">
        <v>6</v>
      </c>
      <c r="W171" s="262">
        <v>3</v>
      </c>
      <c r="X171" s="262">
        <v>0</v>
      </c>
      <c r="Y171" s="262">
        <v>9</v>
      </c>
      <c r="Z171" s="196">
        <f t="shared" si="5"/>
        <v>361</v>
      </c>
    </row>
    <row r="172" spans="1:26" x14ac:dyDescent="0.3">
      <c r="A172" s="257">
        <v>171</v>
      </c>
      <c r="B172" s="247">
        <v>17</v>
      </c>
      <c r="C172" s="258">
        <v>429</v>
      </c>
      <c r="D172" s="259" t="s">
        <v>572</v>
      </c>
      <c r="E172" s="196"/>
      <c r="F172" s="260">
        <v>1903</v>
      </c>
      <c r="G172" s="247" t="s">
        <v>73</v>
      </c>
      <c r="H172" s="259" t="s">
        <v>20</v>
      </c>
      <c r="I172" s="261">
        <v>599</v>
      </c>
      <c r="J172" s="262">
        <v>142</v>
      </c>
      <c r="K172" s="262">
        <v>72</v>
      </c>
      <c r="L172" s="262">
        <v>31</v>
      </c>
      <c r="M172" s="262">
        <v>2</v>
      </c>
      <c r="N172" s="262">
        <v>6</v>
      </c>
      <c r="O172" s="262">
        <v>1</v>
      </c>
      <c r="P172" s="262">
        <v>0</v>
      </c>
      <c r="Q172" s="262">
        <v>0</v>
      </c>
      <c r="R172" s="262">
        <v>0</v>
      </c>
      <c r="S172" s="262">
        <v>32</v>
      </c>
      <c r="T172" s="196"/>
      <c r="U172" s="262">
        <v>0</v>
      </c>
      <c r="V172" s="262">
        <v>7</v>
      </c>
      <c r="W172" s="262">
        <v>7</v>
      </c>
      <c r="X172" s="262">
        <v>0</v>
      </c>
      <c r="Y172" s="262">
        <v>6</v>
      </c>
      <c r="Z172" s="196">
        <f t="shared" si="5"/>
        <v>306</v>
      </c>
    </row>
    <row r="173" spans="1:26" x14ac:dyDescent="0.3">
      <c r="A173" s="257">
        <v>172</v>
      </c>
      <c r="B173" s="247">
        <v>17</v>
      </c>
      <c r="C173" s="258">
        <v>450</v>
      </c>
      <c r="D173" s="259" t="s">
        <v>573</v>
      </c>
      <c r="E173" s="196"/>
      <c r="F173" s="260">
        <v>1951</v>
      </c>
      <c r="G173" s="247" t="s">
        <v>73</v>
      </c>
      <c r="H173" s="259" t="s">
        <v>253</v>
      </c>
      <c r="I173" s="261">
        <v>485</v>
      </c>
      <c r="J173" s="262">
        <v>11</v>
      </c>
      <c r="K173" s="262">
        <v>90</v>
      </c>
      <c r="L173" s="262">
        <v>25</v>
      </c>
      <c r="M173" s="262">
        <v>5</v>
      </c>
      <c r="N173" s="262">
        <v>35</v>
      </c>
      <c r="O173" s="262">
        <v>1</v>
      </c>
      <c r="P173" s="262">
        <v>2</v>
      </c>
      <c r="Q173" s="262">
        <v>3</v>
      </c>
      <c r="R173" s="262">
        <v>2</v>
      </c>
      <c r="S173" s="262">
        <v>26</v>
      </c>
      <c r="T173" s="196"/>
      <c r="U173" s="262">
        <v>2</v>
      </c>
      <c r="V173" s="262">
        <v>1</v>
      </c>
      <c r="W173" s="262">
        <v>3</v>
      </c>
      <c r="X173" s="262">
        <v>0</v>
      </c>
      <c r="Y173" s="262">
        <v>6</v>
      </c>
      <c r="Z173" s="196">
        <f t="shared" si="5"/>
        <v>212</v>
      </c>
    </row>
    <row r="174" spans="1:26" x14ac:dyDescent="0.3">
      <c r="A174" s="257">
        <v>173</v>
      </c>
      <c r="B174" s="247">
        <v>17</v>
      </c>
      <c r="C174" s="258">
        <v>450</v>
      </c>
      <c r="D174" s="259" t="s">
        <v>573</v>
      </c>
      <c r="E174" s="196"/>
      <c r="F174" s="260">
        <v>1951</v>
      </c>
      <c r="G174" s="247" t="s">
        <v>73</v>
      </c>
      <c r="H174" s="259" t="s">
        <v>20</v>
      </c>
      <c r="I174" s="261">
        <v>484</v>
      </c>
      <c r="J174" s="262">
        <v>14</v>
      </c>
      <c r="K174" s="262">
        <v>82</v>
      </c>
      <c r="L174" s="262">
        <v>16</v>
      </c>
      <c r="M174" s="262">
        <v>5</v>
      </c>
      <c r="N174" s="262">
        <v>60</v>
      </c>
      <c r="O174" s="262">
        <v>0</v>
      </c>
      <c r="P174" s="262">
        <v>0</v>
      </c>
      <c r="Q174" s="262">
        <v>2</v>
      </c>
      <c r="R174" s="262">
        <v>0</v>
      </c>
      <c r="S174" s="262">
        <v>16</v>
      </c>
      <c r="T174" s="196"/>
      <c r="U174" s="262">
        <v>0</v>
      </c>
      <c r="V174" s="262">
        <v>3</v>
      </c>
      <c r="W174" s="262">
        <v>6</v>
      </c>
      <c r="X174" s="262">
        <v>0</v>
      </c>
      <c r="Y174" s="262">
        <v>7</v>
      </c>
      <c r="Z174" s="196">
        <f t="shared" si="5"/>
        <v>211</v>
      </c>
    </row>
    <row r="175" spans="1:26" x14ac:dyDescent="0.3">
      <c r="A175" s="257">
        <v>174</v>
      </c>
      <c r="B175" s="247">
        <v>17</v>
      </c>
      <c r="C175" s="258">
        <v>450</v>
      </c>
      <c r="D175" s="259" t="s">
        <v>573</v>
      </c>
      <c r="E175" s="196"/>
      <c r="F175" s="260">
        <v>1952</v>
      </c>
      <c r="G175" s="247" t="s">
        <v>73</v>
      </c>
      <c r="H175" s="259" t="s">
        <v>253</v>
      </c>
      <c r="I175" s="261">
        <v>452</v>
      </c>
      <c r="J175" s="262">
        <v>36</v>
      </c>
      <c r="K175" s="262">
        <v>37</v>
      </c>
      <c r="L175" s="262">
        <v>38</v>
      </c>
      <c r="M175" s="262">
        <v>11</v>
      </c>
      <c r="N175" s="262">
        <v>12</v>
      </c>
      <c r="O175" s="262">
        <v>5</v>
      </c>
      <c r="P175" s="262">
        <v>2</v>
      </c>
      <c r="Q175" s="262">
        <v>3</v>
      </c>
      <c r="R175" s="262">
        <v>0</v>
      </c>
      <c r="S175" s="262">
        <v>14</v>
      </c>
      <c r="T175" s="196"/>
      <c r="U175" s="262">
        <v>1</v>
      </c>
      <c r="V175" s="262">
        <v>9</v>
      </c>
      <c r="W175" s="262">
        <v>2</v>
      </c>
      <c r="X175" s="262">
        <v>0</v>
      </c>
      <c r="Y175" s="262">
        <v>15</v>
      </c>
      <c r="Z175" s="196">
        <f t="shared" si="5"/>
        <v>185</v>
      </c>
    </row>
    <row r="176" spans="1:26" x14ac:dyDescent="0.3">
      <c r="A176" s="257">
        <v>175</v>
      </c>
      <c r="B176" s="247">
        <v>17</v>
      </c>
      <c r="C176" s="258">
        <v>450</v>
      </c>
      <c r="D176" s="259" t="s">
        <v>573</v>
      </c>
      <c r="E176" s="196"/>
      <c r="F176" s="260">
        <v>1952</v>
      </c>
      <c r="G176" s="247" t="s">
        <v>73</v>
      </c>
      <c r="H176" s="259" t="s">
        <v>20</v>
      </c>
      <c r="I176" s="261">
        <v>451</v>
      </c>
      <c r="J176" s="262">
        <v>33</v>
      </c>
      <c r="K176" s="262">
        <v>53</v>
      </c>
      <c r="L176" s="262">
        <v>28</v>
      </c>
      <c r="M176" s="262">
        <v>7</v>
      </c>
      <c r="N176" s="262">
        <v>20</v>
      </c>
      <c r="O176" s="262">
        <v>4</v>
      </c>
      <c r="P176" s="262">
        <v>1</v>
      </c>
      <c r="Q176" s="262">
        <v>4</v>
      </c>
      <c r="R176" s="262">
        <v>0</v>
      </c>
      <c r="S176" s="262">
        <v>18</v>
      </c>
      <c r="T176" s="196"/>
      <c r="U176" s="262">
        <v>2</v>
      </c>
      <c r="V176" s="262">
        <v>4</v>
      </c>
      <c r="W176" s="262">
        <v>3</v>
      </c>
      <c r="X176" s="262">
        <v>0</v>
      </c>
      <c r="Y176" s="262">
        <v>10</v>
      </c>
      <c r="Z176" s="196">
        <f t="shared" si="5"/>
        <v>187</v>
      </c>
    </row>
    <row r="177" spans="1:26" x14ac:dyDescent="0.3">
      <c r="A177" s="257">
        <v>176</v>
      </c>
      <c r="B177" s="247">
        <v>17</v>
      </c>
      <c r="C177" s="258">
        <v>450</v>
      </c>
      <c r="D177" s="259" t="s">
        <v>573</v>
      </c>
      <c r="E177" s="196"/>
      <c r="F177" s="260">
        <v>1953</v>
      </c>
      <c r="G177" s="247" t="s">
        <v>73</v>
      </c>
      <c r="H177" s="259" t="s">
        <v>253</v>
      </c>
      <c r="I177" s="261">
        <v>526</v>
      </c>
      <c r="J177" s="262">
        <v>52</v>
      </c>
      <c r="K177" s="262">
        <v>107</v>
      </c>
      <c r="L177" s="262">
        <v>19</v>
      </c>
      <c r="M177" s="262">
        <v>10</v>
      </c>
      <c r="N177" s="262">
        <v>12</v>
      </c>
      <c r="O177" s="262">
        <v>0</v>
      </c>
      <c r="P177" s="262">
        <v>3</v>
      </c>
      <c r="Q177" s="262">
        <v>6</v>
      </c>
      <c r="R177" s="262">
        <v>1</v>
      </c>
      <c r="S177" s="262">
        <v>9</v>
      </c>
      <c r="T177" s="196"/>
      <c r="U177" s="262">
        <v>0</v>
      </c>
      <c r="V177" s="262">
        <v>1</v>
      </c>
      <c r="W177" s="262">
        <v>1</v>
      </c>
      <c r="X177" s="262">
        <v>0</v>
      </c>
      <c r="Y177" s="262">
        <v>6</v>
      </c>
      <c r="Z177" s="196">
        <f t="shared" si="5"/>
        <v>227</v>
      </c>
    </row>
    <row r="178" spans="1:26" x14ac:dyDescent="0.3">
      <c r="A178" s="257">
        <v>177</v>
      </c>
      <c r="B178" s="247">
        <v>17</v>
      </c>
      <c r="C178" s="258">
        <v>450</v>
      </c>
      <c r="D178" s="259" t="s">
        <v>573</v>
      </c>
      <c r="E178" s="196"/>
      <c r="F178" s="260">
        <v>1954</v>
      </c>
      <c r="G178" s="247" t="s">
        <v>73</v>
      </c>
      <c r="H178" s="259" t="s">
        <v>253</v>
      </c>
      <c r="I178" s="261">
        <v>229</v>
      </c>
      <c r="J178" s="262">
        <v>14</v>
      </c>
      <c r="K178" s="262">
        <v>24</v>
      </c>
      <c r="L178" s="262">
        <v>26</v>
      </c>
      <c r="M178" s="262">
        <v>6</v>
      </c>
      <c r="N178" s="262">
        <v>13</v>
      </c>
      <c r="O178" s="262">
        <v>0</v>
      </c>
      <c r="P178" s="262">
        <v>0</v>
      </c>
      <c r="Q178" s="262">
        <v>2</v>
      </c>
      <c r="R178" s="262">
        <v>0</v>
      </c>
      <c r="S178" s="262">
        <v>4</v>
      </c>
      <c r="T178" s="196"/>
      <c r="U178" s="262">
        <v>1</v>
      </c>
      <c r="V178" s="262">
        <v>1</v>
      </c>
      <c r="W178" s="262">
        <v>0</v>
      </c>
      <c r="X178" s="262">
        <v>0</v>
      </c>
      <c r="Y178" s="262">
        <v>10</v>
      </c>
      <c r="Z178" s="196">
        <f t="shared" si="5"/>
        <v>101</v>
      </c>
    </row>
    <row r="179" spans="1:26" x14ac:dyDescent="0.3">
      <c r="A179" s="257">
        <v>178</v>
      </c>
      <c r="B179" s="247">
        <v>17</v>
      </c>
      <c r="C179" s="258">
        <v>476</v>
      </c>
      <c r="D179" s="259" t="s">
        <v>574</v>
      </c>
      <c r="E179" s="196"/>
      <c r="F179" s="260">
        <v>2065</v>
      </c>
      <c r="G179" s="247" t="s">
        <v>73</v>
      </c>
      <c r="H179" s="259" t="s">
        <v>253</v>
      </c>
      <c r="I179" s="261">
        <v>515</v>
      </c>
      <c r="J179" s="262">
        <v>43</v>
      </c>
      <c r="K179" s="262">
        <v>81</v>
      </c>
      <c r="L179" s="262">
        <v>13</v>
      </c>
      <c r="M179" s="262">
        <v>9</v>
      </c>
      <c r="N179" s="262">
        <v>9</v>
      </c>
      <c r="O179" s="262">
        <v>2</v>
      </c>
      <c r="P179" s="262">
        <v>2</v>
      </c>
      <c r="Q179" s="262">
        <v>8</v>
      </c>
      <c r="R179" s="262">
        <v>2</v>
      </c>
      <c r="S179" s="262">
        <v>33</v>
      </c>
      <c r="T179" s="196"/>
      <c r="U179" s="262">
        <v>1</v>
      </c>
      <c r="V179" s="262">
        <v>3</v>
      </c>
      <c r="W179" s="262">
        <v>2</v>
      </c>
      <c r="X179" s="262">
        <v>0</v>
      </c>
      <c r="Y179" s="262">
        <v>18</v>
      </c>
      <c r="Z179" s="196">
        <f t="shared" si="5"/>
        <v>226</v>
      </c>
    </row>
    <row r="180" spans="1:26" x14ac:dyDescent="0.3">
      <c r="A180" s="257">
        <v>179</v>
      </c>
      <c r="B180" s="247">
        <v>17</v>
      </c>
      <c r="C180" s="258">
        <v>476</v>
      </c>
      <c r="D180" s="259" t="s">
        <v>574</v>
      </c>
      <c r="E180" s="196"/>
      <c r="F180" s="260">
        <v>2065</v>
      </c>
      <c r="G180" s="247" t="s">
        <v>73</v>
      </c>
      <c r="H180" s="259" t="s">
        <v>20</v>
      </c>
      <c r="I180" s="261">
        <v>515</v>
      </c>
      <c r="J180" s="262">
        <v>65</v>
      </c>
      <c r="K180" s="262">
        <v>63</v>
      </c>
      <c r="L180" s="262">
        <v>16</v>
      </c>
      <c r="M180" s="262">
        <v>5</v>
      </c>
      <c r="N180" s="262">
        <v>13</v>
      </c>
      <c r="O180" s="262">
        <v>3</v>
      </c>
      <c r="P180" s="262">
        <v>2</v>
      </c>
      <c r="Q180" s="262">
        <v>14</v>
      </c>
      <c r="R180" s="262">
        <v>2</v>
      </c>
      <c r="S180" s="262">
        <v>28</v>
      </c>
      <c r="T180" s="263"/>
      <c r="U180" s="262">
        <v>1</v>
      </c>
      <c r="V180" s="262">
        <v>4</v>
      </c>
      <c r="W180" s="262">
        <v>3</v>
      </c>
      <c r="X180" s="262">
        <v>0</v>
      </c>
      <c r="Y180" s="262">
        <v>13</v>
      </c>
      <c r="Z180" s="196">
        <f t="shared" si="5"/>
        <v>232</v>
      </c>
    </row>
    <row r="181" spans="1:26" x14ac:dyDescent="0.3">
      <c r="A181" s="257">
        <v>180</v>
      </c>
      <c r="B181" s="247">
        <v>17</v>
      </c>
      <c r="C181" s="258">
        <v>476</v>
      </c>
      <c r="D181" s="259" t="s">
        <v>574</v>
      </c>
      <c r="E181" s="196"/>
      <c r="F181" s="260">
        <v>2066</v>
      </c>
      <c r="G181" s="247" t="s">
        <v>73</v>
      </c>
      <c r="H181" s="259" t="s">
        <v>253</v>
      </c>
      <c r="I181" s="261">
        <v>743</v>
      </c>
      <c r="J181" s="262">
        <v>76</v>
      </c>
      <c r="K181" s="262">
        <v>110</v>
      </c>
      <c r="L181" s="262">
        <v>34</v>
      </c>
      <c r="M181" s="262">
        <v>15</v>
      </c>
      <c r="N181" s="262">
        <v>23</v>
      </c>
      <c r="O181" s="262">
        <v>2</v>
      </c>
      <c r="P181" s="262">
        <v>4</v>
      </c>
      <c r="Q181" s="262">
        <v>19</v>
      </c>
      <c r="R181" s="262">
        <v>1</v>
      </c>
      <c r="S181" s="262">
        <v>53</v>
      </c>
      <c r="T181" s="196"/>
      <c r="U181" s="262">
        <v>3</v>
      </c>
      <c r="V181" s="262">
        <v>11</v>
      </c>
      <c r="W181" s="262">
        <v>4</v>
      </c>
      <c r="X181" s="262">
        <v>0</v>
      </c>
      <c r="Y181" s="262">
        <v>25</v>
      </c>
      <c r="Z181" s="196">
        <f t="shared" si="5"/>
        <v>380</v>
      </c>
    </row>
    <row r="182" spans="1:26" x14ac:dyDescent="0.3">
      <c r="A182" s="257">
        <v>181</v>
      </c>
      <c r="B182" s="247">
        <v>17</v>
      </c>
      <c r="C182" s="258">
        <v>476</v>
      </c>
      <c r="D182" s="259" t="s">
        <v>574</v>
      </c>
      <c r="E182" s="196"/>
      <c r="F182" s="260">
        <v>2067</v>
      </c>
      <c r="G182" s="247" t="s">
        <v>73</v>
      </c>
      <c r="H182" s="259" t="s">
        <v>253</v>
      </c>
      <c r="I182" s="261">
        <v>429</v>
      </c>
      <c r="J182" s="262">
        <v>52</v>
      </c>
      <c r="K182" s="262">
        <v>80</v>
      </c>
      <c r="L182" s="262">
        <v>16</v>
      </c>
      <c r="M182" s="262">
        <v>7</v>
      </c>
      <c r="N182" s="262">
        <v>9</v>
      </c>
      <c r="O182" s="262">
        <v>2</v>
      </c>
      <c r="P182" s="262">
        <v>1</v>
      </c>
      <c r="Q182" s="262">
        <v>8</v>
      </c>
      <c r="R182" s="262">
        <v>2</v>
      </c>
      <c r="S182" s="262">
        <v>18</v>
      </c>
      <c r="T182" s="196"/>
      <c r="U182" s="262">
        <v>0</v>
      </c>
      <c r="V182" s="262">
        <v>1</v>
      </c>
      <c r="W182" s="262">
        <v>1</v>
      </c>
      <c r="X182" s="262">
        <v>0</v>
      </c>
      <c r="Y182" s="262">
        <v>12</v>
      </c>
      <c r="Z182" s="196">
        <f t="shared" si="5"/>
        <v>209</v>
      </c>
    </row>
    <row r="183" spans="1:26" x14ac:dyDescent="0.3">
      <c r="A183" s="257">
        <v>182</v>
      </c>
      <c r="B183" s="247">
        <v>17</v>
      </c>
      <c r="C183" s="258">
        <v>476</v>
      </c>
      <c r="D183" s="259" t="s">
        <v>574</v>
      </c>
      <c r="E183" s="196"/>
      <c r="F183" s="260">
        <v>2067</v>
      </c>
      <c r="G183" s="247" t="s">
        <v>73</v>
      </c>
      <c r="H183" s="259" t="s">
        <v>20</v>
      </c>
      <c r="I183" s="261">
        <v>428</v>
      </c>
      <c r="J183" s="262">
        <v>52</v>
      </c>
      <c r="K183" s="262">
        <v>60</v>
      </c>
      <c r="L183" s="262">
        <v>15</v>
      </c>
      <c r="M183" s="262">
        <v>10</v>
      </c>
      <c r="N183" s="262">
        <v>14</v>
      </c>
      <c r="O183" s="262">
        <v>3</v>
      </c>
      <c r="P183" s="262">
        <v>2</v>
      </c>
      <c r="Q183" s="262">
        <v>3</v>
      </c>
      <c r="R183" s="262">
        <v>1</v>
      </c>
      <c r="S183" s="262">
        <v>10</v>
      </c>
      <c r="T183" s="196"/>
      <c r="U183" s="262">
        <v>6</v>
      </c>
      <c r="V183" s="262">
        <v>5</v>
      </c>
      <c r="W183" s="262">
        <v>2</v>
      </c>
      <c r="X183" s="262">
        <v>0</v>
      </c>
      <c r="Y183" s="262">
        <v>14</v>
      </c>
      <c r="Z183" s="196">
        <f t="shared" si="5"/>
        <v>197</v>
      </c>
    </row>
    <row r="184" spans="1:26" x14ac:dyDescent="0.3">
      <c r="A184" s="257">
        <v>183</v>
      </c>
      <c r="B184" s="247">
        <v>17</v>
      </c>
      <c r="C184" s="258">
        <v>476</v>
      </c>
      <c r="D184" s="259" t="s">
        <v>574</v>
      </c>
      <c r="E184" s="196"/>
      <c r="F184" s="260">
        <v>2068</v>
      </c>
      <c r="G184" s="247" t="s">
        <v>73</v>
      </c>
      <c r="H184" s="259" t="s">
        <v>253</v>
      </c>
      <c r="I184" s="261">
        <v>557</v>
      </c>
      <c r="J184" s="262">
        <v>46</v>
      </c>
      <c r="K184" s="262">
        <v>33</v>
      </c>
      <c r="L184" s="262">
        <v>16</v>
      </c>
      <c r="M184" s="262">
        <v>10</v>
      </c>
      <c r="N184" s="262">
        <v>51</v>
      </c>
      <c r="O184" s="262">
        <v>1</v>
      </c>
      <c r="P184" s="262">
        <v>4</v>
      </c>
      <c r="Q184" s="262">
        <v>3</v>
      </c>
      <c r="R184" s="262">
        <v>2</v>
      </c>
      <c r="S184" s="262">
        <v>28</v>
      </c>
      <c r="T184" s="196"/>
      <c r="U184" s="262">
        <v>0</v>
      </c>
      <c r="V184" s="262">
        <v>0</v>
      </c>
      <c r="W184" s="262">
        <v>0</v>
      </c>
      <c r="X184" s="262">
        <v>0</v>
      </c>
      <c r="Y184" s="262">
        <v>15</v>
      </c>
      <c r="Z184" s="196">
        <f t="shared" si="5"/>
        <v>209</v>
      </c>
    </row>
    <row r="185" spans="1:26" x14ac:dyDescent="0.3">
      <c r="A185" s="257">
        <v>184</v>
      </c>
      <c r="B185" s="247">
        <v>17</v>
      </c>
      <c r="C185" s="258">
        <v>476</v>
      </c>
      <c r="D185" s="259" t="s">
        <v>574</v>
      </c>
      <c r="E185" s="196"/>
      <c r="F185" s="260">
        <v>2068</v>
      </c>
      <c r="G185" s="247" t="s">
        <v>73</v>
      </c>
      <c r="H185" s="259" t="s">
        <v>20</v>
      </c>
      <c r="I185" s="261">
        <v>557</v>
      </c>
      <c r="J185" s="262">
        <v>35</v>
      </c>
      <c r="K185" s="262">
        <v>32</v>
      </c>
      <c r="L185" s="262">
        <v>25</v>
      </c>
      <c r="M185" s="262">
        <v>6</v>
      </c>
      <c r="N185" s="262">
        <v>64</v>
      </c>
      <c r="O185" s="262">
        <v>2</v>
      </c>
      <c r="P185" s="262">
        <v>13</v>
      </c>
      <c r="Q185" s="262">
        <v>9</v>
      </c>
      <c r="R185" s="262">
        <v>2</v>
      </c>
      <c r="S185" s="262">
        <v>36</v>
      </c>
      <c r="T185" s="196"/>
      <c r="U185" s="262">
        <v>1</v>
      </c>
      <c r="V185" s="262">
        <v>0</v>
      </c>
      <c r="W185" s="262">
        <v>0</v>
      </c>
      <c r="X185" s="262">
        <v>1</v>
      </c>
      <c r="Y185" s="262">
        <v>12</v>
      </c>
      <c r="Z185" s="196">
        <f t="shared" si="5"/>
        <v>238</v>
      </c>
    </row>
    <row r="186" spans="1:26" x14ac:dyDescent="0.3">
      <c r="A186" s="257">
        <v>185</v>
      </c>
      <c r="B186" s="247">
        <v>17</v>
      </c>
      <c r="C186" s="258">
        <v>476</v>
      </c>
      <c r="D186" s="259" t="s">
        <v>574</v>
      </c>
      <c r="E186" s="196"/>
      <c r="F186" s="260">
        <v>2069</v>
      </c>
      <c r="G186" s="247" t="s">
        <v>73</v>
      </c>
      <c r="H186" s="259" t="s">
        <v>253</v>
      </c>
      <c r="I186" s="261">
        <v>701</v>
      </c>
      <c r="J186" s="262">
        <v>43</v>
      </c>
      <c r="K186" s="262">
        <v>47</v>
      </c>
      <c r="L186" s="262">
        <v>39</v>
      </c>
      <c r="M186" s="262">
        <v>8</v>
      </c>
      <c r="N186" s="262">
        <v>34</v>
      </c>
      <c r="O186" s="262">
        <v>2</v>
      </c>
      <c r="P186" s="262">
        <v>9</v>
      </c>
      <c r="Q186" s="262">
        <v>6</v>
      </c>
      <c r="R186" s="262">
        <v>2</v>
      </c>
      <c r="S186" s="262">
        <v>46</v>
      </c>
      <c r="T186" s="196"/>
      <c r="U186" s="262">
        <v>1</v>
      </c>
      <c r="V186" s="262">
        <v>3</v>
      </c>
      <c r="W186" s="262">
        <v>0</v>
      </c>
      <c r="X186" s="262">
        <v>0</v>
      </c>
      <c r="Y186" s="262">
        <v>18</v>
      </c>
      <c r="Z186" s="196">
        <f t="shared" si="5"/>
        <v>258</v>
      </c>
    </row>
    <row r="187" spans="1:26" x14ac:dyDescent="0.3">
      <c r="A187" s="257">
        <v>186</v>
      </c>
      <c r="B187" s="247">
        <v>17</v>
      </c>
      <c r="C187" s="258">
        <v>476</v>
      </c>
      <c r="D187" s="259" t="s">
        <v>574</v>
      </c>
      <c r="E187" s="196"/>
      <c r="F187" s="260">
        <v>2069</v>
      </c>
      <c r="G187" s="247" t="s">
        <v>73</v>
      </c>
      <c r="H187" s="259" t="s">
        <v>20</v>
      </c>
      <c r="I187" s="261">
        <v>701</v>
      </c>
      <c r="J187" s="262">
        <v>69</v>
      </c>
      <c r="K187" s="262">
        <v>58</v>
      </c>
      <c r="L187" s="262">
        <v>42</v>
      </c>
      <c r="M187" s="262">
        <v>10</v>
      </c>
      <c r="N187" s="262">
        <v>39</v>
      </c>
      <c r="O187" s="262">
        <v>0</v>
      </c>
      <c r="P187" s="262">
        <v>7</v>
      </c>
      <c r="Q187" s="262">
        <v>5</v>
      </c>
      <c r="R187" s="262">
        <v>1</v>
      </c>
      <c r="S187" s="262">
        <v>40</v>
      </c>
      <c r="T187" s="196"/>
      <c r="U187" s="262">
        <v>2</v>
      </c>
      <c r="V187" s="262">
        <v>2</v>
      </c>
      <c r="W187" s="262">
        <v>2</v>
      </c>
      <c r="X187" s="262">
        <v>0</v>
      </c>
      <c r="Y187" s="262">
        <v>15</v>
      </c>
      <c r="Z187" s="196">
        <f t="shared" ref="Z187:Z218" si="6">SUM(J187:Y187)</f>
        <v>292</v>
      </c>
    </row>
    <row r="188" spans="1:26" x14ac:dyDescent="0.3">
      <c r="A188" s="257">
        <v>187</v>
      </c>
      <c r="B188" s="247">
        <v>17</v>
      </c>
      <c r="C188" s="258">
        <v>476</v>
      </c>
      <c r="D188" s="259" t="s">
        <v>574</v>
      </c>
      <c r="E188" s="196"/>
      <c r="F188" s="260">
        <v>2069</v>
      </c>
      <c r="G188" s="247" t="s">
        <v>73</v>
      </c>
      <c r="H188" s="259" t="s">
        <v>22</v>
      </c>
      <c r="I188" s="261">
        <v>700</v>
      </c>
      <c r="J188" s="262">
        <v>47</v>
      </c>
      <c r="K188" s="262">
        <v>61</v>
      </c>
      <c r="L188" s="262">
        <v>43</v>
      </c>
      <c r="M188" s="262">
        <v>10</v>
      </c>
      <c r="N188" s="262">
        <v>32</v>
      </c>
      <c r="O188" s="262">
        <v>1</v>
      </c>
      <c r="P188" s="262">
        <v>5</v>
      </c>
      <c r="Q188" s="262">
        <v>4</v>
      </c>
      <c r="R188" s="262">
        <v>5</v>
      </c>
      <c r="S188" s="262">
        <v>40</v>
      </c>
      <c r="T188" s="196"/>
      <c r="U188" s="262">
        <v>0</v>
      </c>
      <c r="V188" s="262">
        <v>4</v>
      </c>
      <c r="W188" s="262">
        <v>3</v>
      </c>
      <c r="X188" s="262">
        <v>4</v>
      </c>
      <c r="Y188" s="262">
        <v>23</v>
      </c>
      <c r="Z188" s="196">
        <f t="shared" si="6"/>
        <v>282</v>
      </c>
    </row>
    <row r="189" spans="1:26" x14ac:dyDescent="0.3">
      <c r="A189" s="257">
        <v>188</v>
      </c>
      <c r="B189" s="247">
        <v>17</v>
      </c>
      <c r="C189" s="258">
        <v>476</v>
      </c>
      <c r="D189" s="259" t="s">
        <v>574</v>
      </c>
      <c r="E189" s="196"/>
      <c r="F189" s="260">
        <v>2069</v>
      </c>
      <c r="G189" s="247" t="s">
        <v>73</v>
      </c>
      <c r="H189" s="259" t="s">
        <v>24</v>
      </c>
      <c r="I189" s="261">
        <v>700</v>
      </c>
      <c r="J189" s="262">
        <v>55</v>
      </c>
      <c r="K189" s="262">
        <v>67</v>
      </c>
      <c r="L189" s="262">
        <v>24</v>
      </c>
      <c r="M189" s="262">
        <v>7</v>
      </c>
      <c r="N189" s="262">
        <v>13</v>
      </c>
      <c r="O189" s="262">
        <v>5</v>
      </c>
      <c r="P189" s="262">
        <v>1</v>
      </c>
      <c r="Q189" s="262">
        <v>8</v>
      </c>
      <c r="R189" s="262">
        <v>1</v>
      </c>
      <c r="S189" s="262">
        <v>48</v>
      </c>
      <c r="T189" s="196"/>
      <c r="U189" s="262">
        <v>1</v>
      </c>
      <c r="V189" s="262">
        <v>2</v>
      </c>
      <c r="W189" s="262">
        <v>1</v>
      </c>
      <c r="X189" s="262">
        <v>1</v>
      </c>
      <c r="Y189" s="262">
        <v>11</v>
      </c>
      <c r="Z189" s="196">
        <f t="shared" si="6"/>
        <v>245</v>
      </c>
    </row>
    <row r="190" spans="1:26" x14ac:dyDescent="0.3">
      <c r="A190" s="257">
        <v>189</v>
      </c>
      <c r="B190" s="247">
        <v>17</v>
      </c>
      <c r="C190" s="258">
        <v>476</v>
      </c>
      <c r="D190" s="259" t="s">
        <v>574</v>
      </c>
      <c r="E190" s="196"/>
      <c r="F190" s="260">
        <v>2069</v>
      </c>
      <c r="G190" s="247" t="s">
        <v>73</v>
      </c>
      <c r="H190" s="259" t="s">
        <v>25</v>
      </c>
      <c r="I190" s="261">
        <v>700</v>
      </c>
      <c r="J190" s="262">
        <v>55</v>
      </c>
      <c r="K190" s="262">
        <v>56</v>
      </c>
      <c r="L190" s="262">
        <v>48</v>
      </c>
      <c r="M190" s="262">
        <v>5</v>
      </c>
      <c r="N190" s="262">
        <v>25</v>
      </c>
      <c r="O190" s="262">
        <v>2</v>
      </c>
      <c r="P190" s="262">
        <v>4</v>
      </c>
      <c r="Q190" s="262">
        <v>4</v>
      </c>
      <c r="R190" s="262">
        <v>2</v>
      </c>
      <c r="S190" s="262">
        <v>42</v>
      </c>
      <c r="T190" s="196"/>
      <c r="U190" s="262">
        <v>1</v>
      </c>
      <c r="V190" s="262">
        <v>0</v>
      </c>
      <c r="W190" s="262">
        <v>0</v>
      </c>
      <c r="X190" s="262">
        <v>0</v>
      </c>
      <c r="Y190" s="262">
        <v>13</v>
      </c>
      <c r="Z190" s="196">
        <f t="shared" si="6"/>
        <v>257</v>
      </c>
    </row>
    <row r="191" spans="1:26" x14ac:dyDescent="0.3">
      <c r="A191" s="257">
        <v>190</v>
      </c>
      <c r="B191" s="247">
        <v>17</v>
      </c>
      <c r="C191" s="258">
        <v>505</v>
      </c>
      <c r="D191" s="259" t="s">
        <v>575</v>
      </c>
      <c r="E191" s="196"/>
      <c r="F191" s="260">
        <v>2172</v>
      </c>
      <c r="G191" s="247" t="s">
        <v>73</v>
      </c>
      <c r="H191" s="259" t="s">
        <v>253</v>
      </c>
      <c r="I191" s="261">
        <v>576</v>
      </c>
      <c r="J191" s="262">
        <v>19</v>
      </c>
      <c r="K191" s="262">
        <v>88</v>
      </c>
      <c r="L191" s="262">
        <v>43</v>
      </c>
      <c r="M191" s="262">
        <v>13</v>
      </c>
      <c r="N191" s="262">
        <v>13</v>
      </c>
      <c r="O191" s="262">
        <v>1</v>
      </c>
      <c r="P191" s="262">
        <v>2</v>
      </c>
      <c r="Q191" s="262">
        <v>17</v>
      </c>
      <c r="R191" s="262">
        <v>6</v>
      </c>
      <c r="S191" s="262">
        <v>70</v>
      </c>
      <c r="T191" s="196"/>
      <c r="U191" s="262">
        <v>0</v>
      </c>
      <c r="V191" s="262">
        <v>4</v>
      </c>
      <c r="W191" s="262">
        <v>5</v>
      </c>
      <c r="X191" s="262">
        <v>0</v>
      </c>
      <c r="Y191" s="262">
        <v>11</v>
      </c>
      <c r="Z191" s="196">
        <f t="shared" si="6"/>
        <v>292</v>
      </c>
    </row>
    <row r="192" spans="1:26" x14ac:dyDescent="0.3">
      <c r="A192" s="257">
        <v>191</v>
      </c>
      <c r="B192" s="247">
        <v>17</v>
      </c>
      <c r="C192" s="258">
        <v>550</v>
      </c>
      <c r="D192" s="259" t="s">
        <v>576</v>
      </c>
      <c r="E192" s="196"/>
      <c r="F192" s="260">
        <v>2352</v>
      </c>
      <c r="G192" s="247" t="s">
        <v>73</v>
      </c>
      <c r="H192" s="259" t="s">
        <v>253</v>
      </c>
      <c r="I192" s="261">
        <v>711</v>
      </c>
      <c r="J192" s="262">
        <v>70</v>
      </c>
      <c r="K192" s="262">
        <v>59</v>
      </c>
      <c r="L192" s="262">
        <v>34</v>
      </c>
      <c r="M192" s="262">
        <v>12</v>
      </c>
      <c r="N192" s="262">
        <v>11</v>
      </c>
      <c r="O192" s="262">
        <v>22</v>
      </c>
      <c r="P192" s="262">
        <v>3</v>
      </c>
      <c r="Q192" s="262">
        <v>18</v>
      </c>
      <c r="R192" s="262">
        <v>7</v>
      </c>
      <c r="S192" s="262">
        <v>102</v>
      </c>
      <c r="T192" s="263"/>
      <c r="U192" s="262">
        <v>7</v>
      </c>
      <c r="V192" s="262">
        <v>6</v>
      </c>
      <c r="W192" s="262">
        <v>4</v>
      </c>
      <c r="X192" s="262">
        <v>0</v>
      </c>
      <c r="Y192" s="262">
        <v>15</v>
      </c>
      <c r="Z192" s="196">
        <f t="shared" si="6"/>
        <v>370</v>
      </c>
    </row>
    <row r="193" spans="1:26" x14ac:dyDescent="0.3">
      <c r="A193" s="257">
        <v>192</v>
      </c>
      <c r="B193" s="247">
        <v>17</v>
      </c>
      <c r="C193" s="258">
        <v>550</v>
      </c>
      <c r="D193" s="259" t="s">
        <v>576</v>
      </c>
      <c r="E193" s="196"/>
      <c r="F193" s="260">
        <v>2352</v>
      </c>
      <c r="G193" s="247" t="s">
        <v>73</v>
      </c>
      <c r="H193" s="259" t="s">
        <v>20</v>
      </c>
      <c r="I193" s="261">
        <v>711</v>
      </c>
      <c r="J193" s="262">
        <v>51</v>
      </c>
      <c r="K193" s="262">
        <v>64</v>
      </c>
      <c r="L193" s="262">
        <v>55</v>
      </c>
      <c r="M193" s="262">
        <v>7</v>
      </c>
      <c r="N193" s="262">
        <v>10</v>
      </c>
      <c r="O193" s="262">
        <v>36</v>
      </c>
      <c r="P193" s="262">
        <v>6</v>
      </c>
      <c r="Q193" s="262">
        <v>14</v>
      </c>
      <c r="R193" s="262">
        <v>5</v>
      </c>
      <c r="S193" s="262">
        <v>83</v>
      </c>
      <c r="T193" s="196"/>
      <c r="U193" s="262">
        <v>8</v>
      </c>
      <c r="V193" s="262">
        <v>3</v>
      </c>
      <c r="W193" s="262">
        <v>4</v>
      </c>
      <c r="X193" s="262">
        <v>1</v>
      </c>
      <c r="Y193" s="262">
        <v>23</v>
      </c>
      <c r="Z193" s="196">
        <f t="shared" si="6"/>
        <v>370</v>
      </c>
    </row>
    <row r="194" spans="1:26" x14ac:dyDescent="0.3">
      <c r="A194" s="257">
        <v>193</v>
      </c>
      <c r="B194" s="247">
        <v>17</v>
      </c>
      <c r="C194" s="258">
        <v>550</v>
      </c>
      <c r="D194" s="259" t="s">
        <v>576</v>
      </c>
      <c r="E194" s="196"/>
      <c r="F194" s="260">
        <v>2352</v>
      </c>
      <c r="G194" s="247" t="s">
        <v>73</v>
      </c>
      <c r="H194" s="259" t="s">
        <v>22</v>
      </c>
      <c r="I194" s="261">
        <v>710</v>
      </c>
      <c r="J194" s="262">
        <v>49</v>
      </c>
      <c r="K194" s="262">
        <v>58</v>
      </c>
      <c r="L194" s="262">
        <v>53</v>
      </c>
      <c r="M194" s="262">
        <v>10</v>
      </c>
      <c r="N194" s="262">
        <v>14</v>
      </c>
      <c r="O194" s="262">
        <v>35</v>
      </c>
      <c r="P194" s="262">
        <v>7</v>
      </c>
      <c r="Q194" s="262">
        <v>21</v>
      </c>
      <c r="R194" s="262">
        <v>4</v>
      </c>
      <c r="S194" s="262">
        <v>81</v>
      </c>
      <c r="T194" s="196"/>
      <c r="U194" s="262">
        <v>2</v>
      </c>
      <c r="V194" s="262">
        <v>5</v>
      </c>
      <c r="W194" s="262">
        <v>2</v>
      </c>
      <c r="X194" s="262">
        <v>1</v>
      </c>
      <c r="Y194" s="262">
        <v>14</v>
      </c>
      <c r="Z194" s="196">
        <f t="shared" si="6"/>
        <v>356</v>
      </c>
    </row>
    <row r="195" spans="1:26" x14ac:dyDescent="0.3">
      <c r="A195" s="257">
        <v>194</v>
      </c>
      <c r="B195" s="247">
        <v>17</v>
      </c>
      <c r="C195" s="258">
        <v>550</v>
      </c>
      <c r="D195" s="259" t="s">
        <v>576</v>
      </c>
      <c r="E195" s="196"/>
      <c r="F195" s="260">
        <v>2352</v>
      </c>
      <c r="G195" s="247" t="s">
        <v>73</v>
      </c>
      <c r="H195" s="259" t="s">
        <v>24</v>
      </c>
      <c r="I195" s="261">
        <v>710</v>
      </c>
      <c r="J195" s="262">
        <v>60</v>
      </c>
      <c r="K195" s="262">
        <v>63</v>
      </c>
      <c r="L195" s="262">
        <v>67</v>
      </c>
      <c r="M195" s="262">
        <v>9</v>
      </c>
      <c r="N195" s="262">
        <v>10</v>
      </c>
      <c r="O195" s="262">
        <v>30</v>
      </c>
      <c r="P195" s="262">
        <v>6</v>
      </c>
      <c r="Q195" s="262">
        <v>16</v>
      </c>
      <c r="R195" s="262">
        <v>3</v>
      </c>
      <c r="S195" s="262">
        <v>88</v>
      </c>
      <c r="T195" s="196"/>
      <c r="U195" s="262">
        <v>8</v>
      </c>
      <c r="V195" s="262">
        <v>3</v>
      </c>
      <c r="W195" s="262">
        <v>0</v>
      </c>
      <c r="X195" s="262">
        <v>0</v>
      </c>
      <c r="Y195" s="262">
        <v>22</v>
      </c>
      <c r="Z195" s="196">
        <f t="shared" si="6"/>
        <v>385</v>
      </c>
    </row>
    <row r="196" spans="1:26" x14ac:dyDescent="0.3">
      <c r="A196" s="257">
        <v>195</v>
      </c>
      <c r="B196" s="247">
        <v>17</v>
      </c>
      <c r="C196" s="258">
        <v>550</v>
      </c>
      <c r="D196" s="259" t="s">
        <v>576</v>
      </c>
      <c r="E196" s="196"/>
      <c r="F196" s="260">
        <v>2352</v>
      </c>
      <c r="G196" s="247" t="s">
        <v>73</v>
      </c>
      <c r="H196" s="259" t="s">
        <v>25</v>
      </c>
      <c r="I196" s="261">
        <v>710</v>
      </c>
      <c r="J196" s="262">
        <v>69</v>
      </c>
      <c r="K196" s="262">
        <v>67</v>
      </c>
      <c r="L196" s="262">
        <v>56</v>
      </c>
      <c r="M196" s="262">
        <v>12</v>
      </c>
      <c r="N196" s="262">
        <v>12</v>
      </c>
      <c r="O196" s="262">
        <v>27</v>
      </c>
      <c r="P196" s="262">
        <v>7</v>
      </c>
      <c r="Q196" s="262">
        <v>17</v>
      </c>
      <c r="R196" s="262">
        <v>3</v>
      </c>
      <c r="S196" s="262">
        <v>85</v>
      </c>
      <c r="T196" s="196"/>
      <c r="U196" s="262">
        <v>4</v>
      </c>
      <c r="V196" s="262">
        <v>2</v>
      </c>
      <c r="W196" s="262">
        <v>2</v>
      </c>
      <c r="X196" s="262">
        <v>0</v>
      </c>
      <c r="Y196" s="262">
        <v>10</v>
      </c>
      <c r="Z196" s="196">
        <f t="shared" si="6"/>
        <v>373</v>
      </c>
    </row>
    <row r="197" spans="1:26" x14ac:dyDescent="0.3">
      <c r="A197" s="257">
        <v>196</v>
      </c>
      <c r="B197" s="247">
        <v>17</v>
      </c>
      <c r="C197" s="258">
        <v>550</v>
      </c>
      <c r="D197" s="259" t="s">
        <v>576</v>
      </c>
      <c r="E197" s="196"/>
      <c r="F197" s="260">
        <v>2352</v>
      </c>
      <c r="G197" s="247" t="s">
        <v>73</v>
      </c>
      <c r="H197" s="259" t="s">
        <v>27</v>
      </c>
      <c r="I197" s="261"/>
      <c r="J197" s="262">
        <v>23</v>
      </c>
      <c r="K197" s="262">
        <v>38</v>
      </c>
      <c r="L197" s="262">
        <v>20</v>
      </c>
      <c r="M197" s="262">
        <v>5</v>
      </c>
      <c r="N197" s="262">
        <v>1</v>
      </c>
      <c r="O197" s="262">
        <v>2</v>
      </c>
      <c r="P197" s="262">
        <v>1</v>
      </c>
      <c r="Q197" s="262">
        <v>4</v>
      </c>
      <c r="R197" s="262">
        <v>0</v>
      </c>
      <c r="S197" s="262">
        <v>52</v>
      </c>
      <c r="T197" s="196"/>
      <c r="U197" s="262">
        <v>0</v>
      </c>
      <c r="V197" s="262">
        <v>2</v>
      </c>
      <c r="W197" s="262">
        <v>1</v>
      </c>
      <c r="X197" s="262">
        <v>0</v>
      </c>
      <c r="Y197" s="262">
        <v>7</v>
      </c>
      <c r="Z197" s="196">
        <f t="shared" si="6"/>
        <v>156</v>
      </c>
    </row>
    <row r="198" spans="1:26" x14ac:dyDescent="0.3">
      <c r="A198" s="257">
        <v>197</v>
      </c>
      <c r="B198" s="247">
        <v>17</v>
      </c>
      <c r="C198" s="258">
        <v>550</v>
      </c>
      <c r="D198" s="259" t="s">
        <v>576</v>
      </c>
      <c r="E198" s="196"/>
      <c r="F198" s="260">
        <v>2353</v>
      </c>
      <c r="G198" s="247" t="s">
        <v>73</v>
      </c>
      <c r="H198" s="259" t="s">
        <v>253</v>
      </c>
      <c r="I198" s="261">
        <v>520</v>
      </c>
      <c r="J198" s="262">
        <v>35</v>
      </c>
      <c r="K198" s="262">
        <v>74</v>
      </c>
      <c r="L198" s="262">
        <v>40</v>
      </c>
      <c r="M198" s="262">
        <v>8</v>
      </c>
      <c r="N198" s="262">
        <v>12</v>
      </c>
      <c r="O198" s="262">
        <v>32</v>
      </c>
      <c r="P198" s="262">
        <v>2</v>
      </c>
      <c r="Q198" s="262">
        <v>17</v>
      </c>
      <c r="R198" s="262">
        <v>3</v>
      </c>
      <c r="S198" s="262">
        <v>45</v>
      </c>
      <c r="T198" s="196"/>
      <c r="U198" s="262">
        <v>1</v>
      </c>
      <c r="V198" s="262">
        <v>5</v>
      </c>
      <c r="W198" s="262">
        <v>3</v>
      </c>
      <c r="X198" s="262">
        <v>0</v>
      </c>
      <c r="Y198" s="262">
        <v>22</v>
      </c>
      <c r="Z198" s="196">
        <f t="shared" si="6"/>
        <v>299</v>
      </c>
    </row>
    <row r="199" spans="1:26" x14ac:dyDescent="0.3">
      <c r="A199" s="257">
        <v>198</v>
      </c>
      <c r="B199" s="247">
        <v>17</v>
      </c>
      <c r="C199" s="258">
        <v>550</v>
      </c>
      <c r="D199" s="259" t="s">
        <v>576</v>
      </c>
      <c r="E199" s="196"/>
      <c r="F199" s="260">
        <v>2353</v>
      </c>
      <c r="G199" s="247" t="s">
        <v>73</v>
      </c>
      <c r="H199" s="259" t="s">
        <v>20</v>
      </c>
      <c r="I199" s="261">
        <v>520</v>
      </c>
      <c r="J199" s="262">
        <v>30</v>
      </c>
      <c r="K199" s="262">
        <v>53</v>
      </c>
      <c r="L199" s="262">
        <v>54</v>
      </c>
      <c r="M199" s="262">
        <v>9</v>
      </c>
      <c r="N199" s="262">
        <v>11</v>
      </c>
      <c r="O199" s="262">
        <v>41</v>
      </c>
      <c r="P199" s="262">
        <v>5</v>
      </c>
      <c r="Q199" s="262">
        <v>12</v>
      </c>
      <c r="R199" s="262">
        <v>4</v>
      </c>
      <c r="S199" s="262">
        <v>65</v>
      </c>
      <c r="T199" s="196"/>
      <c r="U199" s="262">
        <v>4</v>
      </c>
      <c r="V199" s="262">
        <v>3</v>
      </c>
      <c r="W199" s="262">
        <v>4</v>
      </c>
      <c r="X199" s="262">
        <v>0</v>
      </c>
      <c r="Y199" s="262">
        <v>12</v>
      </c>
      <c r="Z199" s="196">
        <f t="shared" si="6"/>
        <v>307</v>
      </c>
    </row>
    <row r="200" spans="1:26" x14ac:dyDescent="0.3">
      <c r="A200" s="257">
        <v>199</v>
      </c>
      <c r="B200" s="247">
        <v>17</v>
      </c>
      <c r="C200" s="258">
        <v>550</v>
      </c>
      <c r="D200" s="259" t="s">
        <v>576</v>
      </c>
      <c r="E200" s="196"/>
      <c r="F200" s="260">
        <v>2353</v>
      </c>
      <c r="G200" s="247" t="s">
        <v>73</v>
      </c>
      <c r="H200" s="259" t="s">
        <v>22</v>
      </c>
      <c r="I200" s="261">
        <v>520</v>
      </c>
      <c r="J200" s="262">
        <v>41</v>
      </c>
      <c r="K200" s="262">
        <v>71</v>
      </c>
      <c r="L200" s="262">
        <v>45</v>
      </c>
      <c r="M200" s="262">
        <v>5</v>
      </c>
      <c r="N200" s="262">
        <v>7</v>
      </c>
      <c r="O200" s="262">
        <v>30</v>
      </c>
      <c r="P200" s="262">
        <v>6</v>
      </c>
      <c r="Q200" s="262">
        <v>19</v>
      </c>
      <c r="R200" s="262">
        <v>3</v>
      </c>
      <c r="S200" s="262">
        <v>47</v>
      </c>
      <c r="T200" s="196"/>
      <c r="U200" s="262">
        <v>2</v>
      </c>
      <c r="V200" s="262">
        <v>3</v>
      </c>
      <c r="W200" s="262">
        <v>1</v>
      </c>
      <c r="X200" s="262">
        <v>1</v>
      </c>
      <c r="Y200" s="262">
        <v>8</v>
      </c>
      <c r="Z200" s="196">
        <f t="shared" si="6"/>
        <v>289</v>
      </c>
    </row>
    <row r="201" spans="1:26" x14ac:dyDescent="0.3">
      <c r="A201" s="257">
        <v>200</v>
      </c>
      <c r="B201" s="247">
        <v>17</v>
      </c>
      <c r="C201" s="258">
        <v>550</v>
      </c>
      <c r="D201" s="259" t="s">
        <v>576</v>
      </c>
      <c r="E201" s="196"/>
      <c r="F201" s="260">
        <v>2353</v>
      </c>
      <c r="G201" s="247" t="s">
        <v>73</v>
      </c>
      <c r="H201" s="259" t="s">
        <v>21</v>
      </c>
      <c r="I201" s="261">
        <v>617</v>
      </c>
      <c r="J201" s="262">
        <v>43</v>
      </c>
      <c r="K201" s="262">
        <v>70</v>
      </c>
      <c r="L201" s="262">
        <v>20</v>
      </c>
      <c r="M201" s="262">
        <v>7</v>
      </c>
      <c r="N201" s="262">
        <v>13</v>
      </c>
      <c r="O201" s="262">
        <v>16</v>
      </c>
      <c r="P201" s="262">
        <v>10</v>
      </c>
      <c r="Q201" s="262">
        <v>5</v>
      </c>
      <c r="R201" s="262">
        <v>5</v>
      </c>
      <c r="S201" s="262">
        <v>45</v>
      </c>
      <c r="T201" s="196"/>
      <c r="U201" s="262">
        <v>5</v>
      </c>
      <c r="V201" s="262">
        <v>4</v>
      </c>
      <c r="W201" s="262">
        <v>4</v>
      </c>
      <c r="X201" s="262">
        <v>1</v>
      </c>
      <c r="Y201" s="262">
        <v>9</v>
      </c>
      <c r="Z201" s="196">
        <f t="shared" si="6"/>
        <v>257</v>
      </c>
    </row>
    <row r="202" spans="1:26" x14ac:dyDescent="0.3">
      <c r="A202" s="257">
        <v>201</v>
      </c>
      <c r="B202" s="247">
        <v>17</v>
      </c>
      <c r="C202" s="258">
        <v>550</v>
      </c>
      <c r="D202" s="259" t="s">
        <v>576</v>
      </c>
      <c r="E202" s="196"/>
      <c r="F202" s="260">
        <v>2353</v>
      </c>
      <c r="G202" s="247" t="s">
        <v>73</v>
      </c>
      <c r="H202" s="259" t="s">
        <v>36</v>
      </c>
      <c r="I202" s="261">
        <v>617</v>
      </c>
      <c r="J202" s="262">
        <v>46</v>
      </c>
      <c r="K202" s="262">
        <v>49</v>
      </c>
      <c r="L202" s="262">
        <v>25</v>
      </c>
      <c r="M202" s="262">
        <v>11</v>
      </c>
      <c r="N202" s="262">
        <v>16</v>
      </c>
      <c r="O202" s="262">
        <v>18</v>
      </c>
      <c r="P202" s="262">
        <v>6</v>
      </c>
      <c r="Q202" s="262">
        <v>5</v>
      </c>
      <c r="R202" s="262">
        <v>2</v>
      </c>
      <c r="S202" s="262">
        <v>53</v>
      </c>
      <c r="T202" s="196"/>
      <c r="U202" s="262">
        <v>13</v>
      </c>
      <c r="V202" s="262">
        <v>5</v>
      </c>
      <c r="W202" s="262">
        <v>0</v>
      </c>
      <c r="X202" s="262">
        <v>0</v>
      </c>
      <c r="Y202" s="262">
        <v>9</v>
      </c>
      <c r="Z202" s="196">
        <f t="shared" si="6"/>
        <v>258</v>
      </c>
    </row>
    <row r="203" spans="1:26" x14ac:dyDescent="0.3">
      <c r="A203" s="257">
        <v>202</v>
      </c>
      <c r="B203" s="247">
        <v>17</v>
      </c>
      <c r="C203" s="258">
        <v>550</v>
      </c>
      <c r="D203" s="259" t="s">
        <v>576</v>
      </c>
      <c r="E203" s="196"/>
      <c r="F203" s="260">
        <v>2353</v>
      </c>
      <c r="G203" s="247" t="s">
        <v>73</v>
      </c>
      <c r="H203" s="259" t="s">
        <v>528</v>
      </c>
      <c r="I203" s="261">
        <v>616</v>
      </c>
      <c r="J203" s="262">
        <v>40</v>
      </c>
      <c r="K203" s="262">
        <v>58</v>
      </c>
      <c r="L203" s="262">
        <v>17</v>
      </c>
      <c r="M203" s="262">
        <v>8</v>
      </c>
      <c r="N203" s="262">
        <v>15</v>
      </c>
      <c r="O203" s="262">
        <v>28</v>
      </c>
      <c r="P203" s="262">
        <v>4</v>
      </c>
      <c r="Q203" s="262">
        <v>11</v>
      </c>
      <c r="R203" s="262">
        <v>4</v>
      </c>
      <c r="S203" s="262">
        <v>61</v>
      </c>
      <c r="T203" s="196"/>
      <c r="U203" s="262">
        <v>6</v>
      </c>
      <c r="V203" s="262">
        <v>2</v>
      </c>
      <c r="W203" s="262">
        <v>3</v>
      </c>
      <c r="X203" s="262">
        <v>1</v>
      </c>
      <c r="Y203" s="262">
        <v>13</v>
      </c>
      <c r="Z203" s="196">
        <f t="shared" si="6"/>
        <v>271</v>
      </c>
    </row>
    <row r="204" spans="1:26" x14ac:dyDescent="0.3">
      <c r="A204" s="257">
        <v>203</v>
      </c>
      <c r="B204" s="247">
        <v>17</v>
      </c>
      <c r="C204" s="258">
        <v>550</v>
      </c>
      <c r="D204" s="259" t="s">
        <v>576</v>
      </c>
      <c r="E204" s="196"/>
      <c r="F204" s="260">
        <v>2354</v>
      </c>
      <c r="G204" s="247" t="s">
        <v>73</v>
      </c>
      <c r="H204" s="259" t="s">
        <v>253</v>
      </c>
      <c r="I204" s="261">
        <v>691</v>
      </c>
      <c r="J204" s="262">
        <v>83</v>
      </c>
      <c r="K204" s="262">
        <v>88</v>
      </c>
      <c r="L204" s="262">
        <v>50</v>
      </c>
      <c r="M204" s="262">
        <v>9</v>
      </c>
      <c r="N204" s="262">
        <v>14</v>
      </c>
      <c r="O204" s="262">
        <v>29</v>
      </c>
      <c r="P204" s="262">
        <v>4</v>
      </c>
      <c r="Q204" s="262">
        <v>17</v>
      </c>
      <c r="R204" s="262">
        <v>4</v>
      </c>
      <c r="S204" s="262">
        <v>36</v>
      </c>
      <c r="T204" s="263"/>
      <c r="U204" s="262">
        <v>4</v>
      </c>
      <c r="V204" s="262">
        <v>4</v>
      </c>
      <c r="W204" s="262">
        <v>1</v>
      </c>
      <c r="X204" s="262">
        <v>0</v>
      </c>
      <c r="Y204" s="262">
        <v>18</v>
      </c>
      <c r="Z204" s="196">
        <f t="shared" si="6"/>
        <v>361</v>
      </c>
    </row>
    <row r="205" spans="1:26" x14ac:dyDescent="0.3">
      <c r="A205" s="257">
        <v>204</v>
      </c>
      <c r="B205" s="247">
        <v>17</v>
      </c>
      <c r="C205" s="258">
        <v>550</v>
      </c>
      <c r="D205" s="259" t="s">
        <v>576</v>
      </c>
      <c r="E205" s="196"/>
      <c r="F205" s="260">
        <v>2354</v>
      </c>
      <c r="G205" s="247" t="s">
        <v>73</v>
      </c>
      <c r="H205" s="259" t="s">
        <v>20</v>
      </c>
      <c r="I205" s="261">
        <v>691</v>
      </c>
      <c r="J205" s="262">
        <v>62</v>
      </c>
      <c r="K205" s="262">
        <v>87</v>
      </c>
      <c r="L205" s="262">
        <v>46</v>
      </c>
      <c r="M205" s="262">
        <v>13</v>
      </c>
      <c r="N205" s="262">
        <v>16</v>
      </c>
      <c r="O205" s="262">
        <v>29</v>
      </c>
      <c r="P205" s="262">
        <v>3</v>
      </c>
      <c r="Q205" s="262">
        <v>15</v>
      </c>
      <c r="R205" s="262">
        <v>3</v>
      </c>
      <c r="S205" s="262">
        <v>45</v>
      </c>
      <c r="T205" s="196"/>
      <c r="U205" s="262">
        <v>1</v>
      </c>
      <c r="V205" s="262">
        <v>7</v>
      </c>
      <c r="W205" s="262">
        <v>3</v>
      </c>
      <c r="X205" s="262">
        <v>0</v>
      </c>
      <c r="Y205" s="262">
        <v>20</v>
      </c>
      <c r="Z205" s="196">
        <f t="shared" si="6"/>
        <v>350</v>
      </c>
    </row>
    <row r="206" spans="1:26" x14ac:dyDescent="0.3">
      <c r="A206" s="257">
        <v>205</v>
      </c>
      <c r="B206" s="247">
        <v>17</v>
      </c>
      <c r="C206" s="258">
        <v>550</v>
      </c>
      <c r="D206" s="259" t="s">
        <v>576</v>
      </c>
      <c r="E206" s="196"/>
      <c r="F206" s="260">
        <v>2354</v>
      </c>
      <c r="G206" s="247" t="s">
        <v>73</v>
      </c>
      <c r="H206" s="259" t="s">
        <v>22</v>
      </c>
      <c r="I206" s="261">
        <v>691</v>
      </c>
      <c r="J206" s="262">
        <v>76</v>
      </c>
      <c r="K206" s="262">
        <v>78</v>
      </c>
      <c r="L206" s="262">
        <v>28</v>
      </c>
      <c r="M206" s="262">
        <v>6</v>
      </c>
      <c r="N206" s="262">
        <v>10</v>
      </c>
      <c r="O206" s="262">
        <v>36</v>
      </c>
      <c r="P206" s="262">
        <v>5</v>
      </c>
      <c r="Q206" s="262">
        <v>20</v>
      </c>
      <c r="R206" s="262">
        <v>4</v>
      </c>
      <c r="S206" s="262">
        <v>55</v>
      </c>
      <c r="T206" s="196"/>
      <c r="U206" s="262">
        <v>4</v>
      </c>
      <c r="V206" s="262">
        <v>5</v>
      </c>
      <c r="W206" s="262">
        <v>6</v>
      </c>
      <c r="X206" s="262">
        <v>0</v>
      </c>
      <c r="Y206" s="262">
        <v>17</v>
      </c>
      <c r="Z206" s="196">
        <f t="shared" si="6"/>
        <v>350</v>
      </c>
    </row>
    <row r="207" spans="1:26" x14ac:dyDescent="0.3">
      <c r="A207" s="257">
        <v>206</v>
      </c>
      <c r="B207" s="247">
        <v>17</v>
      </c>
      <c r="C207" s="258">
        <v>550</v>
      </c>
      <c r="D207" s="259" t="s">
        <v>576</v>
      </c>
      <c r="E207" s="196"/>
      <c r="F207" s="260">
        <v>2354</v>
      </c>
      <c r="G207" s="247" t="s">
        <v>73</v>
      </c>
      <c r="H207" s="259" t="s">
        <v>24</v>
      </c>
      <c r="I207" s="261">
        <v>690</v>
      </c>
      <c r="J207" s="262">
        <v>81</v>
      </c>
      <c r="K207" s="262">
        <v>76</v>
      </c>
      <c r="L207" s="262">
        <v>29</v>
      </c>
      <c r="M207" s="262">
        <v>11</v>
      </c>
      <c r="N207" s="262">
        <v>13</v>
      </c>
      <c r="O207" s="262">
        <v>37</v>
      </c>
      <c r="P207" s="262">
        <v>3</v>
      </c>
      <c r="Q207" s="262">
        <v>7</v>
      </c>
      <c r="R207" s="262">
        <v>5</v>
      </c>
      <c r="S207" s="262">
        <v>55</v>
      </c>
      <c r="T207" s="196"/>
      <c r="U207" s="262">
        <v>4</v>
      </c>
      <c r="V207" s="262">
        <v>7</v>
      </c>
      <c r="W207" s="262">
        <v>2</v>
      </c>
      <c r="X207" s="262">
        <v>0</v>
      </c>
      <c r="Y207" s="262">
        <v>23</v>
      </c>
      <c r="Z207" s="196">
        <f t="shared" si="6"/>
        <v>353</v>
      </c>
    </row>
    <row r="208" spans="1:26" x14ac:dyDescent="0.3">
      <c r="A208" s="257">
        <v>207</v>
      </c>
      <c r="B208" s="247">
        <v>17</v>
      </c>
      <c r="C208" s="258">
        <v>550</v>
      </c>
      <c r="D208" s="259" t="s">
        <v>576</v>
      </c>
      <c r="E208" s="196"/>
      <c r="F208" s="260">
        <v>2355</v>
      </c>
      <c r="G208" s="247" t="s">
        <v>73</v>
      </c>
      <c r="H208" s="259" t="s">
        <v>253</v>
      </c>
      <c r="I208" s="261">
        <v>709</v>
      </c>
      <c r="J208" s="262">
        <v>109</v>
      </c>
      <c r="K208" s="262">
        <v>51</v>
      </c>
      <c r="L208" s="262">
        <v>38</v>
      </c>
      <c r="M208" s="262">
        <v>11</v>
      </c>
      <c r="N208" s="262">
        <v>28</v>
      </c>
      <c r="O208" s="262">
        <v>25</v>
      </c>
      <c r="P208" s="262">
        <v>4</v>
      </c>
      <c r="Q208" s="262">
        <v>42</v>
      </c>
      <c r="R208" s="262">
        <v>8</v>
      </c>
      <c r="S208" s="262">
        <v>73</v>
      </c>
      <c r="T208" s="196"/>
      <c r="U208" s="262">
        <v>4</v>
      </c>
      <c r="V208" s="262">
        <v>8</v>
      </c>
      <c r="W208" s="262">
        <v>1</v>
      </c>
      <c r="X208" s="262">
        <v>1</v>
      </c>
      <c r="Y208" s="262">
        <v>19</v>
      </c>
      <c r="Z208" s="196">
        <f t="shared" si="6"/>
        <v>422</v>
      </c>
    </row>
    <row r="209" spans="1:26" x14ac:dyDescent="0.3">
      <c r="A209" s="257">
        <v>208</v>
      </c>
      <c r="B209" s="247">
        <v>17</v>
      </c>
      <c r="C209" s="258">
        <v>550</v>
      </c>
      <c r="D209" s="259" t="s">
        <v>576</v>
      </c>
      <c r="E209" s="196"/>
      <c r="F209" s="260">
        <v>2355</v>
      </c>
      <c r="G209" s="247" t="s">
        <v>73</v>
      </c>
      <c r="H209" s="259" t="s">
        <v>20</v>
      </c>
      <c r="I209" s="261">
        <v>709</v>
      </c>
      <c r="J209" s="262">
        <v>103</v>
      </c>
      <c r="K209" s="262">
        <v>56</v>
      </c>
      <c r="L209" s="262">
        <v>41</v>
      </c>
      <c r="M209" s="262">
        <v>7</v>
      </c>
      <c r="N209" s="262">
        <v>11</v>
      </c>
      <c r="O209" s="262">
        <v>41</v>
      </c>
      <c r="P209" s="262">
        <v>5</v>
      </c>
      <c r="Q209" s="262">
        <v>31</v>
      </c>
      <c r="R209" s="262">
        <v>8</v>
      </c>
      <c r="S209" s="262">
        <v>93</v>
      </c>
      <c r="T209" s="196"/>
      <c r="U209" s="262">
        <v>6</v>
      </c>
      <c r="V209" s="262">
        <v>5</v>
      </c>
      <c r="W209" s="262">
        <v>3</v>
      </c>
      <c r="X209" s="262">
        <v>0</v>
      </c>
      <c r="Y209" s="262">
        <v>20</v>
      </c>
      <c r="Z209" s="196">
        <f t="shared" si="6"/>
        <v>430</v>
      </c>
    </row>
    <row r="210" spans="1:26" x14ac:dyDescent="0.3">
      <c r="A210" s="257">
        <v>209</v>
      </c>
      <c r="B210" s="247">
        <v>17</v>
      </c>
      <c r="C210" s="258">
        <v>550</v>
      </c>
      <c r="D210" s="259" t="s">
        <v>576</v>
      </c>
      <c r="E210" s="196"/>
      <c r="F210" s="260">
        <v>2356</v>
      </c>
      <c r="G210" s="247" t="s">
        <v>73</v>
      </c>
      <c r="H210" s="259" t="s">
        <v>253</v>
      </c>
      <c r="I210" s="261">
        <v>431</v>
      </c>
      <c r="J210" s="262">
        <v>73</v>
      </c>
      <c r="K210" s="262">
        <v>32</v>
      </c>
      <c r="L210" s="262">
        <v>43</v>
      </c>
      <c r="M210" s="262">
        <v>8</v>
      </c>
      <c r="N210" s="262">
        <v>6</v>
      </c>
      <c r="O210" s="262">
        <v>15</v>
      </c>
      <c r="P210" s="262">
        <v>5</v>
      </c>
      <c r="Q210" s="262">
        <v>10</v>
      </c>
      <c r="R210" s="262">
        <v>0</v>
      </c>
      <c r="S210" s="262">
        <v>27</v>
      </c>
      <c r="T210" s="196"/>
      <c r="U210" s="262">
        <v>1</v>
      </c>
      <c r="V210" s="262">
        <v>7</v>
      </c>
      <c r="W210" s="262">
        <v>1</v>
      </c>
      <c r="X210" s="262">
        <v>0</v>
      </c>
      <c r="Y210" s="262">
        <v>14</v>
      </c>
      <c r="Z210" s="196">
        <f t="shared" si="6"/>
        <v>242</v>
      </c>
    </row>
    <row r="211" spans="1:26" x14ac:dyDescent="0.3">
      <c r="A211" s="257">
        <v>210</v>
      </c>
      <c r="B211" s="247">
        <v>17</v>
      </c>
      <c r="C211" s="258">
        <v>550</v>
      </c>
      <c r="D211" s="259" t="s">
        <v>576</v>
      </c>
      <c r="E211" s="196"/>
      <c r="F211" s="260">
        <v>2356</v>
      </c>
      <c r="G211" s="247" t="s">
        <v>73</v>
      </c>
      <c r="H211" s="259" t="s">
        <v>20</v>
      </c>
      <c r="I211" s="261">
        <v>430</v>
      </c>
      <c r="J211" s="262">
        <v>57</v>
      </c>
      <c r="K211" s="262">
        <v>21</v>
      </c>
      <c r="L211" s="262">
        <v>35</v>
      </c>
      <c r="M211" s="262">
        <v>6</v>
      </c>
      <c r="N211" s="262">
        <v>15</v>
      </c>
      <c r="O211" s="262">
        <v>18</v>
      </c>
      <c r="P211" s="262">
        <v>1</v>
      </c>
      <c r="Q211" s="262">
        <v>24</v>
      </c>
      <c r="R211" s="262">
        <v>5</v>
      </c>
      <c r="S211" s="262">
        <v>35</v>
      </c>
      <c r="T211" s="196"/>
      <c r="U211" s="262">
        <v>1</v>
      </c>
      <c r="V211" s="262">
        <v>9</v>
      </c>
      <c r="W211" s="262">
        <v>3</v>
      </c>
      <c r="X211" s="262">
        <v>0</v>
      </c>
      <c r="Y211" s="262">
        <v>17</v>
      </c>
      <c r="Z211" s="196">
        <f t="shared" si="6"/>
        <v>247</v>
      </c>
    </row>
    <row r="212" spans="1:26" x14ac:dyDescent="0.3">
      <c r="A212" s="257">
        <v>211</v>
      </c>
      <c r="B212" s="247">
        <v>17</v>
      </c>
      <c r="C212" s="258">
        <v>550</v>
      </c>
      <c r="D212" s="259" t="s">
        <v>576</v>
      </c>
      <c r="E212" s="196"/>
      <c r="F212" s="260">
        <v>2356</v>
      </c>
      <c r="G212" s="247" t="s">
        <v>73</v>
      </c>
      <c r="H212" s="259" t="s">
        <v>21</v>
      </c>
      <c r="I212" s="261">
        <v>225</v>
      </c>
      <c r="J212" s="262">
        <v>45</v>
      </c>
      <c r="K212" s="262">
        <v>59</v>
      </c>
      <c r="L212" s="262">
        <v>7</v>
      </c>
      <c r="M212" s="262">
        <v>2</v>
      </c>
      <c r="N212" s="262">
        <v>3</v>
      </c>
      <c r="O212" s="262">
        <v>29</v>
      </c>
      <c r="P212" s="262">
        <v>1</v>
      </c>
      <c r="Q212" s="262">
        <v>4</v>
      </c>
      <c r="R212" s="262">
        <v>0</v>
      </c>
      <c r="S212" s="262">
        <v>3</v>
      </c>
      <c r="T212" s="196"/>
      <c r="U212" s="262">
        <v>0</v>
      </c>
      <c r="V212" s="262">
        <v>2</v>
      </c>
      <c r="W212" s="262">
        <v>3</v>
      </c>
      <c r="X212" s="262">
        <v>0</v>
      </c>
      <c r="Y212" s="262">
        <v>5</v>
      </c>
      <c r="Z212" s="196">
        <f t="shared" si="6"/>
        <v>163</v>
      </c>
    </row>
    <row r="213" spans="1:26" x14ac:dyDescent="0.3">
      <c r="A213" s="257">
        <v>212</v>
      </c>
      <c r="B213" s="247">
        <v>17</v>
      </c>
      <c r="C213" s="258">
        <v>550</v>
      </c>
      <c r="D213" s="259" t="s">
        <v>576</v>
      </c>
      <c r="E213" s="196"/>
      <c r="F213" s="260">
        <v>2357</v>
      </c>
      <c r="G213" s="247" t="s">
        <v>73</v>
      </c>
      <c r="H213" s="259" t="s">
        <v>253</v>
      </c>
      <c r="I213" s="261">
        <v>723</v>
      </c>
      <c r="J213" s="262">
        <v>143</v>
      </c>
      <c r="K213" s="262">
        <v>63</v>
      </c>
      <c r="L213" s="262">
        <v>49</v>
      </c>
      <c r="M213" s="262">
        <v>10</v>
      </c>
      <c r="N213" s="262">
        <v>11</v>
      </c>
      <c r="O213" s="262">
        <v>23</v>
      </c>
      <c r="P213" s="262">
        <v>4</v>
      </c>
      <c r="Q213" s="262">
        <v>18</v>
      </c>
      <c r="R213" s="262">
        <v>2</v>
      </c>
      <c r="S213" s="262">
        <v>71</v>
      </c>
      <c r="T213" s="196"/>
      <c r="U213" s="262">
        <v>1</v>
      </c>
      <c r="V213" s="262">
        <v>13</v>
      </c>
      <c r="W213" s="262">
        <v>0</v>
      </c>
      <c r="X213" s="262">
        <v>0</v>
      </c>
      <c r="Y213" s="262">
        <v>20</v>
      </c>
      <c r="Z213" s="196">
        <f t="shared" si="6"/>
        <v>428</v>
      </c>
    </row>
    <row r="214" spans="1:26" x14ac:dyDescent="0.3">
      <c r="A214" s="257">
        <v>213</v>
      </c>
      <c r="B214" s="247">
        <v>17</v>
      </c>
      <c r="C214" s="258">
        <v>550</v>
      </c>
      <c r="D214" s="259" t="s">
        <v>576</v>
      </c>
      <c r="E214" s="196"/>
      <c r="F214" s="260">
        <v>2357</v>
      </c>
      <c r="G214" s="247" t="s">
        <v>73</v>
      </c>
      <c r="H214" s="259" t="s">
        <v>20</v>
      </c>
      <c r="I214" s="261">
        <v>723</v>
      </c>
      <c r="J214" s="262">
        <v>110</v>
      </c>
      <c r="K214" s="262">
        <v>71</v>
      </c>
      <c r="L214" s="262">
        <v>63</v>
      </c>
      <c r="M214" s="262">
        <v>20</v>
      </c>
      <c r="N214" s="262">
        <v>15</v>
      </c>
      <c r="O214" s="262">
        <v>30</v>
      </c>
      <c r="P214" s="262">
        <v>3</v>
      </c>
      <c r="Q214" s="262">
        <v>26</v>
      </c>
      <c r="R214" s="262">
        <v>3</v>
      </c>
      <c r="S214" s="262">
        <v>62</v>
      </c>
      <c r="T214" s="196"/>
      <c r="U214" s="262">
        <v>4</v>
      </c>
      <c r="V214" s="262">
        <v>10</v>
      </c>
      <c r="W214" s="262">
        <v>2</v>
      </c>
      <c r="X214" s="262">
        <v>0</v>
      </c>
      <c r="Y214" s="262">
        <v>14</v>
      </c>
      <c r="Z214" s="196">
        <f t="shared" si="6"/>
        <v>433</v>
      </c>
    </row>
    <row r="215" spans="1:26" x14ac:dyDescent="0.3">
      <c r="A215" s="257">
        <v>214</v>
      </c>
      <c r="B215" s="247">
        <v>17</v>
      </c>
      <c r="C215" s="258">
        <v>550</v>
      </c>
      <c r="D215" s="259" t="s">
        <v>576</v>
      </c>
      <c r="E215" s="196"/>
      <c r="F215" s="260">
        <v>2358</v>
      </c>
      <c r="G215" s="247" t="s">
        <v>73</v>
      </c>
      <c r="H215" s="259" t="s">
        <v>253</v>
      </c>
      <c r="I215" s="261">
        <v>587</v>
      </c>
      <c r="J215" s="262">
        <v>62</v>
      </c>
      <c r="K215" s="262">
        <v>58</v>
      </c>
      <c r="L215" s="262">
        <v>30</v>
      </c>
      <c r="M215" s="262">
        <v>9</v>
      </c>
      <c r="N215" s="262">
        <v>11</v>
      </c>
      <c r="O215" s="262">
        <v>30</v>
      </c>
      <c r="P215" s="262">
        <v>2</v>
      </c>
      <c r="Q215" s="262">
        <v>22</v>
      </c>
      <c r="R215" s="262">
        <v>6</v>
      </c>
      <c r="S215" s="262">
        <v>49</v>
      </c>
      <c r="T215" s="196"/>
      <c r="U215" s="262">
        <v>3</v>
      </c>
      <c r="V215" s="262">
        <v>5</v>
      </c>
      <c r="W215" s="262">
        <v>3</v>
      </c>
      <c r="X215" s="262">
        <v>0</v>
      </c>
      <c r="Y215" s="262">
        <v>15</v>
      </c>
      <c r="Z215" s="196">
        <f t="shared" si="6"/>
        <v>305</v>
      </c>
    </row>
    <row r="216" spans="1:26" x14ac:dyDescent="0.3">
      <c r="A216" s="257">
        <v>215</v>
      </c>
      <c r="B216" s="247">
        <v>17</v>
      </c>
      <c r="C216" s="258">
        <v>550</v>
      </c>
      <c r="D216" s="259" t="s">
        <v>576</v>
      </c>
      <c r="E216" s="196"/>
      <c r="F216" s="260">
        <v>2358</v>
      </c>
      <c r="G216" s="247" t="s">
        <v>73</v>
      </c>
      <c r="H216" s="259" t="s">
        <v>20</v>
      </c>
      <c r="I216" s="261">
        <v>587</v>
      </c>
      <c r="J216" s="262">
        <v>86</v>
      </c>
      <c r="K216" s="262">
        <v>62</v>
      </c>
      <c r="L216" s="262">
        <v>41</v>
      </c>
      <c r="M216" s="262">
        <v>9</v>
      </c>
      <c r="N216" s="262">
        <v>7</v>
      </c>
      <c r="O216" s="262">
        <v>20</v>
      </c>
      <c r="P216" s="262">
        <v>2</v>
      </c>
      <c r="Q216" s="262">
        <v>25</v>
      </c>
      <c r="R216" s="262">
        <v>6</v>
      </c>
      <c r="S216" s="262">
        <v>44</v>
      </c>
      <c r="T216" s="263"/>
      <c r="U216" s="262">
        <v>2</v>
      </c>
      <c r="V216" s="262">
        <v>8</v>
      </c>
      <c r="W216" s="262">
        <v>3</v>
      </c>
      <c r="X216" s="262">
        <v>0</v>
      </c>
      <c r="Y216" s="262">
        <v>17</v>
      </c>
      <c r="Z216" s="196">
        <f t="shared" si="6"/>
        <v>332</v>
      </c>
    </row>
    <row r="217" spans="1:26" x14ac:dyDescent="0.3">
      <c r="A217" s="257">
        <v>216</v>
      </c>
      <c r="B217" s="247">
        <v>17</v>
      </c>
      <c r="C217" s="258">
        <v>550</v>
      </c>
      <c r="D217" s="259" t="s">
        <v>576</v>
      </c>
      <c r="E217" s="196"/>
      <c r="F217" s="260">
        <v>2358</v>
      </c>
      <c r="G217" s="247" t="s">
        <v>73</v>
      </c>
      <c r="H217" s="259" t="s">
        <v>22</v>
      </c>
      <c r="I217" s="261">
        <v>587</v>
      </c>
      <c r="J217" s="262">
        <v>60</v>
      </c>
      <c r="K217" s="262">
        <v>66</v>
      </c>
      <c r="L217" s="262">
        <v>43</v>
      </c>
      <c r="M217" s="262">
        <v>16</v>
      </c>
      <c r="N217" s="262">
        <v>5</v>
      </c>
      <c r="O217" s="262">
        <v>36</v>
      </c>
      <c r="P217" s="262">
        <v>3</v>
      </c>
      <c r="Q217" s="262">
        <v>15</v>
      </c>
      <c r="R217" s="262">
        <v>6</v>
      </c>
      <c r="S217" s="262">
        <v>47</v>
      </c>
      <c r="T217" s="196"/>
      <c r="U217" s="262">
        <v>2</v>
      </c>
      <c r="V217" s="262">
        <v>5</v>
      </c>
      <c r="W217" s="262">
        <v>3</v>
      </c>
      <c r="X217" s="262">
        <v>1</v>
      </c>
      <c r="Y217" s="262">
        <v>20</v>
      </c>
      <c r="Z217" s="196">
        <f t="shared" si="6"/>
        <v>328</v>
      </c>
    </row>
    <row r="218" spans="1:26" x14ac:dyDescent="0.3">
      <c r="A218" s="257">
        <v>217</v>
      </c>
      <c r="B218" s="247">
        <v>17</v>
      </c>
      <c r="C218" s="258">
        <v>550</v>
      </c>
      <c r="D218" s="259" t="s">
        <v>576</v>
      </c>
      <c r="E218" s="196"/>
      <c r="F218" s="260">
        <v>2359</v>
      </c>
      <c r="G218" s="247" t="s">
        <v>73</v>
      </c>
      <c r="H218" s="259" t="s">
        <v>253</v>
      </c>
      <c r="I218" s="261">
        <v>541</v>
      </c>
      <c r="J218" s="262">
        <v>89</v>
      </c>
      <c r="K218" s="262">
        <v>63</v>
      </c>
      <c r="L218" s="262">
        <v>58</v>
      </c>
      <c r="M218" s="262">
        <v>7</v>
      </c>
      <c r="N218" s="262">
        <v>7</v>
      </c>
      <c r="O218" s="262">
        <v>17</v>
      </c>
      <c r="P218" s="262">
        <v>6</v>
      </c>
      <c r="Q218" s="262">
        <v>9</v>
      </c>
      <c r="R218" s="262">
        <v>0</v>
      </c>
      <c r="S218" s="262">
        <v>40</v>
      </c>
      <c r="T218" s="196"/>
      <c r="U218" s="262">
        <v>2</v>
      </c>
      <c r="V218" s="262">
        <v>8</v>
      </c>
      <c r="W218" s="262">
        <v>0</v>
      </c>
      <c r="X218" s="262">
        <v>0</v>
      </c>
      <c r="Y218" s="262">
        <v>16</v>
      </c>
      <c r="Z218" s="196">
        <f t="shared" si="6"/>
        <v>322</v>
      </c>
    </row>
    <row r="219" spans="1:26" x14ac:dyDescent="0.3">
      <c r="A219" s="257">
        <v>218</v>
      </c>
      <c r="B219" s="247">
        <v>17</v>
      </c>
      <c r="C219" s="258">
        <v>550</v>
      </c>
      <c r="D219" s="259" t="s">
        <v>576</v>
      </c>
      <c r="E219" s="196"/>
      <c r="F219" s="260">
        <v>2360</v>
      </c>
      <c r="G219" s="247" t="s">
        <v>73</v>
      </c>
      <c r="H219" s="259" t="s">
        <v>253</v>
      </c>
      <c r="I219" s="261">
        <v>464</v>
      </c>
      <c r="J219" s="262">
        <v>55</v>
      </c>
      <c r="K219" s="262">
        <v>117</v>
      </c>
      <c r="L219" s="262">
        <v>9</v>
      </c>
      <c r="M219" s="262">
        <v>3</v>
      </c>
      <c r="N219" s="262">
        <v>13</v>
      </c>
      <c r="O219" s="262">
        <v>32</v>
      </c>
      <c r="P219" s="262">
        <v>1</v>
      </c>
      <c r="Q219" s="262">
        <v>5</v>
      </c>
      <c r="R219" s="262">
        <v>1</v>
      </c>
      <c r="S219" s="262">
        <v>7</v>
      </c>
      <c r="T219" s="196"/>
      <c r="U219" s="262">
        <v>0</v>
      </c>
      <c r="V219" s="262">
        <v>2</v>
      </c>
      <c r="W219" s="262">
        <v>6</v>
      </c>
      <c r="X219" s="262">
        <v>1</v>
      </c>
      <c r="Y219" s="262">
        <v>13</v>
      </c>
      <c r="Z219" s="196">
        <f t="shared" ref="Z219:Z235" si="7">SUM(J219:Y219)</f>
        <v>265</v>
      </c>
    </row>
    <row r="220" spans="1:26" x14ac:dyDescent="0.3">
      <c r="A220" s="257">
        <v>219</v>
      </c>
      <c r="B220" s="247">
        <v>17</v>
      </c>
      <c r="C220" s="258">
        <v>550</v>
      </c>
      <c r="D220" s="259" t="s">
        <v>576</v>
      </c>
      <c r="E220" s="196"/>
      <c r="F220" s="260">
        <v>2360</v>
      </c>
      <c r="G220" s="247" t="s">
        <v>73</v>
      </c>
      <c r="H220" s="259" t="s">
        <v>20</v>
      </c>
      <c r="I220" s="261">
        <v>464</v>
      </c>
      <c r="J220" s="262">
        <v>41</v>
      </c>
      <c r="K220" s="262">
        <v>116</v>
      </c>
      <c r="L220" s="262">
        <v>12</v>
      </c>
      <c r="M220" s="262">
        <v>5</v>
      </c>
      <c r="N220" s="262">
        <v>5</v>
      </c>
      <c r="O220" s="262">
        <v>21</v>
      </c>
      <c r="P220" s="262">
        <v>2</v>
      </c>
      <c r="Q220" s="262">
        <v>3</v>
      </c>
      <c r="R220" s="262">
        <v>0</v>
      </c>
      <c r="S220" s="262">
        <v>8</v>
      </c>
      <c r="T220" s="196"/>
      <c r="U220" s="262">
        <v>0</v>
      </c>
      <c r="V220" s="262">
        <v>1</v>
      </c>
      <c r="W220" s="262">
        <v>9</v>
      </c>
      <c r="X220" s="262">
        <v>0</v>
      </c>
      <c r="Y220" s="262">
        <v>12</v>
      </c>
      <c r="Z220" s="196">
        <f t="shared" si="7"/>
        <v>235</v>
      </c>
    </row>
    <row r="221" spans="1:26" x14ac:dyDescent="0.3">
      <c r="A221" s="257">
        <v>220</v>
      </c>
      <c r="B221" s="247">
        <v>17</v>
      </c>
      <c r="C221" s="258">
        <v>550</v>
      </c>
      <c r="D221" s="259" t="s">
        <v>576</v>
      </c>
      <c r="E221" s="196"/>
      <c r="F221" s="260">
        <v>2361</v>
      </c>
      <c r="G221" s="247" t="s">
        <v>73</v>
      </c>
      <c r="H221" s="259" t="s">
        <v>253</v>
      </c>
      <c r="I221" s="261">
        <v>354</v>
      </c>
      <c r="J221" s="262">
        <v>10</v>
      </c>
      <c r="K221" s="262">
        <v>90</v>
      </c>
      <c r="L221" s="262">
        <v>48</v>
      </c>
      <c r="M221" s="262">
        <v>15</v>
      </c>
      <c r="N221" s="262">
        <v>16</v>
      </c>
      <c r="O221" s="262">
        <v>5</v>
      </c>
      <c r="P221" s="262">
        <v>2</v>
      </c>
      <c r="Q221" s="262">
        <v>17</v>
      </c>
      <c r="R221" s="262">
        <v>3</v>
      </c>
      <c r="S221" s="262">
        <v>5</v>
      </c>
      <c r="T221" s="196"/>
      <c r="U221" s="262">
        <v>1</v>
      </c>
      <c r="V221" s="262">
        <v>2</v>
      </c>
      <c r="W221" s="262">
        <v>4</v>
      </c>
      <c r="X221" s="262">
        <v>0</v>
      </c>
      <c r="Y221" s="262">
        <v>8</v>
      </c>
      <c r="Z221" s="196">
        <f t="shared" si="7"/>
        <v>226</v>
      </c>
    </row>
    <row r="222" spans="1:26" x14ac:dyDescent="0.3">
      <c r="A222" s="257">
        <v>221</v>
      </c>
      <c r="B222" s="247">
        <v>17</v>
      </c>
      <c r="C222" s="258">
        <v>561</v>
      </c>
      <c r="D222" s="259" t="s">
        <v>577</v>
      </c>
      <c r="E222" s="196"/>
      <c r="F222" s="260">
        <v>2412</v>
      </c>
      <c r="G222" s="247" t="s">
        <v>73</v>
      </c>
      <c r="H222" s="259" t="s">
        <v>253</v>
      </c>
      <c r="I222" s="261">
        <v>564</v>
      </c>
      <c r="J222" s="262">
        <v>35</v>
      </c>
      <c r="K222" s="262">
        <v>68</v>
      </c>
      <c r="L222" s="262">
        <v>13</v>
      </c>
      <c r="M222" s="262">
        <v>13</v>
      </c>
      <c r="N222" s="262">
        <v>24</v>
      </c>
      <c r="O222" s="262">
        <v>5</v>
      </c>
      <c r="P222" s="262">
        <v>4</v>
      </c>
      <c r="Q222" s="262">
        <v>12</v>
      </c>
      <c r="R222" s="262">
        <v>2</v>
      </c>
      <c r="S222" s="262">
        <v>36</v>
      </c>
      <c r="T222" s="196"/>
      <c r="U222" s="262">
        <v>2</v>
      </c>
      <c r="V222" s="262">
        <v>2</v>
      </c>
      <c r="W222" s="262">
        <v>3</v>
      </c>
      <c r="X222" s="262">
        <v>0</v>
      </c>
      <c r="Y222" s="262">
        <v>10</v>
      </c>
      <c r="Z222" s="196">
        <f t="shared" si="7"/>
        <v>229</v>
      </c>
    </row>
    <row r="223" spans="1:26" x14ac:dyDescent="0.3">
      <c r="A223" s="257">
        <v>222</v>
      </c>
      <c r="B223" s="247">
        <v>17</v>
      </c>
      <c r="C223" s="258">
        <v>561</v>
      </c>
      <c r="D223" s="259" t="s">
        <v>577</v>
      </c>
      <c r="E223" s="196"/>
      <c r="F223" s="260">
        <v>2412</v>
      </c>
      <c r="G223" s="247" t="s">
        <v>73</v>
      </c>
      <c r="H223" s="259" t="s">
        <v>20</v>
      </c>
      <c r="I223" s="261">
        <v>563</v>
      </c>
      <c r="J223" s="262">
        <v>37</v>
      </c>
      <c r="K223" s="262">
        <v>51</v>
      </c>
      <c r="L223" s="262">
        <v>20</v>
      </c>
      <c r="M223" s="262">
        <v>15</v>
      </c>
      <c r="N223" s="262">
        <v>21</v>
      </c>
      <c r="O223" s="262">
        <v>4</v>
      </c>
      <c r="P223" s="262">
        <v>0</v>
      </c>
      <c r="Q223" s="262">
        <v>13</v>
      </c>
      <c r="R223" s="262">
        <v>1</v>
      </c>
      <c r="S223" s="262">
        <v>44</v>
      </c>
      <c r="T223" s="196"/>
      <c r="U223" s="262">
        <v>1</v>
      </c>
      <c r="V223" s="262">
        <v>0</v>
      </c>
      <c r="W223" s="262">
        <v>1</v>
      </c>
      <c r="X223" s="262">
        <v>0</v>
      </c>
      <c r="Y223" s="262">
        <v>14</v>
      </c>
      <c r="Z223" s="196">
        <f t="shared" si="7"/>
        <v>222</v>
      </c>
    </row>
    <row r="224" spans="1:26" x14ac:dyDescent="0.3">
      <c r="A224" s="257">
        <v>223</v>
      </c>
      <c r="B224" s="247">
        <v>17</v>
      </c>
      <c r="C224" s="258">
        <v>561</v>
      </c>
      <c r="D224" s="259" t="s">
        <v>577</v>
      </c>
      <c r="E224" s="196"/>
      <c r="F224" s="260">
        <v>2413</v>
      </c>
      <c r="G224" s="247" t="s">
        <v>73</v>
      </c>
      <c r="H224" s="259" t="s">
        <v>253</v>
      </c>
      <c r="I224" s="261">
        <v>531</v>
      </c>
      <c r="J224" s="262">
        <v>36</v>
      </c>
      <c r="K224" s="262">
        <v>67</v>
      </c>
      <c r="L224" s="262">
        <v>21</v>
      </c>
      <c r="M224" s="262">
        <v>8</v>
      </c>
      <c r="N224" s="262">
        <v>34</v>
      </c>
      <c r="O224" s="262">
        <v>2</v>
      </c>
      <c r="P224" s="262">
        <v>4</v>
      </c>
      <c r="Q224" s="262">
        <v>9</v>
      </c>
      <c r="R224" s="262">
        <v>9</v>
      </c>
      <c r="S224" s="262">
        <v>25</v>
      </c>
      <c r="T224" s="196"/>
      <c r="U224" s="262">
        <v>4</v>
      </c>
      <c r="V224" s="262">
        <v>2</v>
      </c>
      <c r="W224" s="262">
        <v>1</v>
      </c>
      <c r="X224" s="262">
        <v>0</v>
      </c>
      <c r="Y224" s="262">
        <v>16</v>
      </c>
      <c r="Z224" s="196">
        <f t="shared" si="7"/>
        <v>238</v>
      </c>
    </row>
    <row r="225" spans="1:26" x14ac:dyDescent="0.3">
      <c r="A225" s="257">
        <v>224</v>
      </c>
      <c r="B225" s="247">
        <v>17</v>
      </c>
      <c r="C225" s="258">
        <v>561</v>
      </c>
      <c r="D225" s="259" t="s">
        <v>577</v>
      </c>
      <c r="E225" s="196"/>
      <c r="F225" s="260">
        <v>2413</v>
      </c>
      <c r="G225" s="247" t="s">
        <v>73</v>
      </c>
      <c r="H225" s="259" t="s">
        <v>20</v>
      </c>
      <c r="I225" s="261">
        <v>530</v>
      </c>
      <c r="J225" s="262">
        <v>38</v>
      </c>
      <c r="K225" s="262">
        <v>96</v>
      </c>
      <c r="L225" s="262">
        <v>28</v>
      </c>
      <c r="M225" s="262">
        <v>8</v>
      </c>
      <c r="N225" s="262">
        <v>30</v>
      </c>
      <c r="O225" s="262">
        <v>6</v>
      </c>
      <c r="P225" s="262">
        <v>7</v>
      </c>
      <c r="Q225" s="262">
        <v>9</v>
      </c>
      <c r="R225" s="262">
        <v>3</v>
      </c>
      <c r="S225" s="262">
        <v>36</v>
      </c>
      <c r="T225" s="196"/>
      <c r="U225" s="262">
        <v>3</v>
      </c>
      <c r="V225" s="262">
        <v>0</v>
      </c>
      <c r="W225" s="262">
        <v>0</v>
      </c>
      <c r="X225" s="262">
        <v>0</v>
      </c>
      <c r="Y225" s="262">
        <v>25</v>
      </c>
      <c r="Z225" s="196">
        <f t="shared" si="7"/>
        <v>289</v>
      </c>
    </row>
    <row r="226" spans="1:26" x14ac:dyDescent="0.3">
      <c r="A226" s="257">
        <v>225</v>
      </c>
      <c r="B226" s="247">
        <v>17</v>
      </c>
      <c r="C226" s="258">
        <v>561</v>
      </c>
      <c r="D226" s="259" t="s">
        <v>577</v>
      </c>
      <c r="E226" s="196"/>
      <c r="F226" s="260">
        <v>2414</v>
      </c>
      <c r="G226" s="247" t="s">
        <v>73</v>
      </c>
      <c r="H226" s="259" t="s">
        <v>253</v>
      </c>
      <c r="I226" s="261">
        <v>441</v>
      </c>
      <c r="J226" s="262">
        <v>46</v>
      </c>
      <c r="K226" s="262">
        <v>29</v>
      </c>
      <c r="L226" s="262">
        <v>10</v>
      </c>
      <c r="M226" s="262">
        <v>11</v>
      </c>
      <c r="N226" s="262">
        <v>27</v>
      </c>
      <c r="O226" s="262">
        <v>2</v>
      </c>
      <c r="P226" s="262">
        <v>1</v>
      </c>
      <c r="Q226" s="262">
        <v>5</v>
      </c>
      <c r="R226" s="262">
        <v>2</v>
      </c>
      <c r="S226" s="262">
        <v>24</v>
      </c>
      <c r="T226" s="196"/>
      <c r="U226" s="262">
        <v>1</v>
      </c>
      <c r="V226" s="262">
        <v>1</v>
      </c>
      <c r="W226" s="262">
        <v>0</v>
      </c>
      <c r="X226" s="262">
        <v>0</v>
      </c>
      <c r="Y226" s="262">
        <v>6</v>
      </c>
      <c r="Z226" s="196">
        <f t="shared" si="7"/>
        <v>165</v>
      </c>
    </row>
    <row r="227" spans="1:26" x14ac:dyDescent="0.3">
      <c r="A227" s="257">
        <v>226</v>
      </c>
      <c r="B227" s="247">
        <v>17</v>
      </c>
      <c r="C227" s="258">
        <v>561</v>
      </c>
      <c r="D227" s="259" t="s">
        <v>577</v>
      </c>
      <c r="E227" s="196"/>
      <c r="F227" s="260">
        <v>2414</v>
      </c>
      <c r="G227" s="247" t="s">
        <v>73</v>
      </c>
      <c r="H227" s="259" t="s">
        <v>20</v>
      </c>
      <c r="I227" s="261">
        <v>441</v>
      </c>
      <c r="J227" s="262">
        <v>36</v>
      </c>
      <c r="K227" s="262">
        <v>32</v>
      </c>
      <c r="L227" s="262">
        <v>10</v>
      </c>
      <c r="M227" s="262">
        <v>6</v>
      </c>
      <c r="N227" s="262">
        <v>22</v>
      </c>
      <c r="O227" s="262">
        <v>3</v>
      </c>
      <c r="P227" s="262">
        <v>1</v>
      </c>
      <c r="Q227" s="262">
        <v>4</v>
      </c>
      <c r="R227" s="262">
        <v>2</v>
      </c>
      <c r="S227" s="262">
        <v>12</v>
      </c>
      <c r="T227" s="196"/>
      <c r="U227" s="262">
        <v>2</v>
      </c>
      <c r="V227" s="262">
        <v>3</v>
      </c>
      <c r="W227" s="262">
        <v>2</v>
      </c>
      <c r="X227" s="262">
        <v>0</v>
      </c>
      <c r="Y227" s="262">
        <v>8</v>
      </c>
      <c r="Z227" s="196">
        <f t="shared" si="7"/>
        <v>143</v>
      </c>
    </row>
    <row r="228" spans="1:26" x14ac:dyDescent="0.3">
      <c r="A228" s="257">
        <v>227</v>
      </c>
      <c r="B228" s="247">
        <v>17</v>
      </c>
      <c r="C228" s="258">
        <v>561</v>
      </c>
      <c r="D228" s="259" t="s">
        <v>577</v>
      </c>
      <c r="E228" s="196"/>
      <c r="F228" s="260">
        <v>2414</v>
      </c>
      <c r="G228" s="247" t="s">
        <v>73</v>
      </c>
      <c r="H228" s="259" t="s">
        <v>21</v>
      </c>
      <c r="I228" s="261">
        <v>135</v>
      </c>
      <c r="J228" s="262">
        <v>19</v>
      </c>
      <c r="K228" s="262">
        <v>37</v>
      </c>
      <c r="L228" s="262">
        <v>15</v>
      </c>
      <c r="M228" s="262">
        <v>5</v>
      </c>
      <c r="N228" s="262">
        <v>1</v>
      </c>
      <c r="O228" s="262">
        <v>1</v>
      </c>
      <c r="P228" s="262">
        <v>0</v>
      </c>
      <c r="Q228" s="262">
        <v>0</v>
      </c>
      <c r="R228" s="262">
        <v>2</v>
      </c>
      <c r="S228" s="262">
        <v>3</v>
      </c>
      <c r="T228" s="263"/>
      <c r="U228" s="262">
        <v>0</v>
      </c>
      <c r="V228" s="262">
        <v>1</v>
      </c>
      <c r="W228" s="262">
        <v>0</v>
      </c>
      <c r="X228" s="262">
        <v>0</v>
      </c>
      <c r="Y228" s="262">
        <v>3</v>
      </c>
      <c r="Z228" s="196">
        <f t="shared" si="7"/>
        <v>87</v>
      </c>
    </row>
    <row r="229" spans="1:26" x14ac:dyDescent="0.3">
      <c r="A229" s="257">
        <v>228</v>
      </c>
      <c r="B229" s="247">
        <v>17</v>
      </c>
      <c r="C229" s="258">
        <v>561</v>
      </c>
      <c r="D229" s="259" t="s">
        <v>577</v>
      </c>
      <c r="E229" s="196"/>
      <c r="F229" s="260">
        <v>2415</v>
      </c>
      <c r="G229" s="247" t="s">
        <v>73</v>
      </c>
      <c r="H229" s="259" t="s">
        <v>253</v>
      </c>
      <c r="I229" s="261">
        <v>597</v>
      </c>
      <c r="J229" s="262">
        <v>52</v>
      </c>
      <c r="K229" s="262">
        <v>61</v>
      </c>
      <c r="L229" s="262">
        <v>17</v>
      </c>
      <c r="M229" s="262">
        <v>5</v>
      </c>
      <c r="N229" s="262">
        <v>43</v>
      </c>
      <c r="O229" s="262">
        <v>0</v>
      </c>
      <c r="P229" s="262">
        <v>3</v>
      </c>
      <c r="Q229" s="262">
        <v>6</v>
      </c>
      <c r="R229" s="262">
        <v>1</v>
      </c>
      <c r="S229" s="262">
        <v>35</v>
      </c>
      <c r="T229" s="196"/>
      <c r="U229" s="262">
        <v>0</v>
      </c>
      <c r="V229" s="262">
        <v>5</v>
      </c>
      <c r="W229" s="262">
        <v>4</v>
      </c>
      <c r="X229" s="262">
        <v>0</v>
      </c>
      <c r="Y229" s="262">
        <v>9</v>
      </c>
      <c r="Z229" s="196">
        <f t="shared" si="7"/>
        <v>241</v>
      </c>
    </row>
    <row r="230" spans="1:26" x14ac:dyDescent="0.3">
      <c r="A230" s="257">
        <v>229</v>
      </c>
      <c r="B230" s="247">
        <v>17</v>
      </c>
      <c r="C230" s="258">
        <v>561</v>
      </c>
      <c r="D230" s="259" t="s">
        <v>577</v>
      </c>
      <c r="E230" s="196"/>
      <c r="F230" s="260">
        <v>2415</v>
      </c>
      <c r="G230" s="247" t="s">
        <v>73</v>
      </c>
      <c r="H230" s="259" t="s">
        <v>20</v>
      </c>
      <c r="I230" s="261">
        <v>597</v>
      </c>
      <c r="J230" s="262">
        <v>30</v>
      </c>
      <c r="K230" s="262">
        <v>53</v>
      </c>
      <c r="L230" s="262">
        <v>19</v>
      </c>
      <c r="M230" s="262">
        <v>5</v>
      </c>
      <c r="N230" s="262">
        <v>37</v>
      </c>
      <c r="O230" s="262">
        <v>3</v>
      </c>
      <c r="P230" s="262">
        <v>1</v>
      </c>
      <c r="Q230" s="262">
        <v>13</v>
      </c>
      <c r="R230" s="262">
        <v>4</v>
      </c>
      <c r="S230" s="262">
        <v>33</v>
      </c>
      <c r="T230" s="196"/>
      <c r="U230" s="262">
        <v>1</v>
      </c>
      <c r="V230" s="262">
        <v>1</v>
      </c>
      <c r="W230" s="262">
        <v>1</v>
      </c>
      <c r="X230" s="262">
        <v>0</v>
      </c>
      <c r="Y230" s="262">
        <v>15</v>
      </c>
      <c r="Z230" s="196">
        <f t="shared" si="7"/>
        <v>216</v>
      </c>
    </row>
    <row r="231" spans="1:26" x14ac:dyDescent="0.3">
      <c r="A231" s="257">
        <v>230</v>
      </c>
      <c r="B231" s="247">
        <v>17</v>
      </c>
      <c r="C231" s="258">
        <v>561</v>
      </c>
      <c r="D231" s="259" t="s">
        <v>577</v>
      </c>
      <c r="E231" s="196"/>
      <c r="F231" s="260">
        <v>2416</v>
      </c>
      <c r="G231" s="247" t="s">
        <v>73</v>
      </c>
      <c r="H231" s="259" t="s">
        <v>253</v>
      </c>
      <c r="I231" s="261">
        <v>280</v>
      </c>
      <c r="J231" s="262">
        <v>6</v>
      </c>
      <c r="K231" s="262">
        <v>19</v>
      </c>
      <c r="L231" s="262">
        <v>16</v>
      </c>
      <c r="M231" s="262">
        <v>8</v>
      </c>
      <c r="N231" s="262">
        <v>10</v>
      </c>
      <c r="O231" s="262">
        <v>1</v>
      </c>
      <c r="P231" s="262">
        <v>3</v>
      </c>
      <c r="Q231" s="262">
        <v>6</v>
      </c>
      <c r="R231" s="262">
        <v>8</v>
      </c>
      <c r="S231" s="262">
        <v>87</v>
      </c>
      <c r="T231" s="196"/>
      <c r="U231" s="262">
        <v>0</v>
      </c>
      <c r="V231" s="262">
        <v>2</v>
      </c>
      <c r="W231" s="262">
        <v>0</v>
      </c>
      <c r="X231" s="262">
        <v>0</v>
      </c>
      <c r="Y231" s="262">
        <v>9</v>
      </c>
      <c r="Z231" s="196">
        <f t="shared" si="7"/>
        <v>175</v>
      </c>
    </row>
    <row r="232" spans="1:26" x14ac:dyDescent="0.3">
      <c r="A232" s="257">
        <v>231</v>
      </c>
      <c r="B232" s="247">
        <v>17</v>
      </c>
      <c r="C232" s="258">
        <v>563</v>
      </c>
      <c r="D232" s="259" t="s">
        <v>578</v>
      </c>
      <c r="E232" s="196"/>
      <c r="F232" s="260">
        <v>2419</v>
      </c>
      <c r="G232" s="247" t="s">
        <v>73</v>
      </c>
      <c r="H232" s="259" t="s">
        <v>253</v>
      </c>
      <c r="I232" s="261">
        <v>420</v>
      </c>
      <c r="J232" s="262">
        <v>50</v>
      </c>
      <c r="K232" s="262">
        <v>82</v>
      </c>
      <c r="L232" s="262">
        <v>12</v>
      </c>
      <c r="M232" s="262">
        <v>5</v>
      </c>
      <c r="N232" s="262">
        <v>15</v>
      </c>
      <c r="O232" s="262">
        <v>0</v>
      </c>
      <c r="P232" s="262">
        <v>0</v>
      </c>
      <c r="Q232" s="262">
        <v>1</v>
      </c>
      <c r="R232" s="262">
        <v>1</v>
      </c>
      <c r="S232" s="262">
        <v>20</v>
      </c>
      <c r="T232" s="196"/>
      <c r="U232" s="262">
        <v>0</v>
      </c>
      <c r="V232" s="262">
        <v>1</v>
      </c>
      <c r="W232" s="262">
        <v>2</v>
      </c>
      <c r="X232" s="262">
        <v>0</v>
      </c>
      <c r="Y232" s="262">
        <v>22</v>
      </c>
      <c r="Z232" s="196">
        <f t="shared" si="7"/>
        <v>211</v>
      </c>
    </row>
    <row r="233" spans="1:26" x14ac:dyDescent="0.3">
      <c r="A233" s="257">
        <v>232</v>
      </c>
      <c r="B233" s="247">
        <v>17</v>
      </c>
      <c r="C233" s="258">
        <v>563</v>
      </c>
      <c r="D233" s="259" t="s">
        <v>578</v>
      </c>
      <c r="E233" s="196"/>
      <c r="F233" s="260">
        <v>2419</v>
      </c>
      <c r="G233" s="247" t="s">
        <v>73</v>
      </c>
      <c r="H233" s="259" t="s">
        <v>20</v>
      </c>
      <c r="I233" s="261">
        <v>419</v>
      </c>
      <c r="J233" s="262">
        <v>41</v>
      </c>
      <c r="K233" s="262">
        <v>75</v>
      </c>
      <c r="L233" s="262">
        <v>8</v>
      </c>
      <c r="M233" s="262">
        <v>4</v>
      </c>
      <c r="N233" s="262">
        <v>10</v>
      </c>
      <c r="O233" s="262">
        <v>0</v>
      </c>
      <c r="P233" s="262">
        <v>0</v>
      </c>
      <c r="Q233" s="262">
        <v>3</v>
      </c>
      <c r="R233" s="262">
        <v>1</v>
      </c>
      <c r="S233" s="262">
        <v>24</v>
      </c>
      <c r="T233" s="196"/>
      <c r="U233" s="262">
        <v>2</v>
      </c>
      <c r="V233" s="262">
        <v>2</v>
      </c>
      <c r="W233" s="262">
        <v>2</v>
      </c>
      <c r="X233" s="262">
        <v>0</v>
      </c>
      <c r="Y233" s="262">
        <v>9</v>
      </c>
      <c r="Z233" s="196">
        <f t="shared" si="7"/>
        <v>181</v>
      </c>
    </row>
    <row r="234" spans="1:26" x14ac:dyDescent="0.3">
      <c r="A234" s="257">
        <v>233</v>
      </c>
      <c r="B234" s="247">
        <v>17</v>
      </c>
      <c r="C234" s="258">
        <v>563</v>
      </c>
      <c r="D234" s="259" t="s">
        <v>578</v>
      </c>
      <c r="E234" s="196"/>
      <c r="F234" s="260">
        <v>2420</v>
      </c>
      <c r="G234" s="247" t="s">
        <v>73</v>
      </c>
      <c r="H234" s="259" t="s">
        <v>253</v>
      </c>
      <c r="I234" s="261">
        <v>476</v>
      </c>
      <c r="J234" s="262">
        <v>46</v>
      </c>
      <c r="K234" s="262">
        <v>82</v>
      </c>
      <c r="L234" s="262">
        <v>26</v>
      </c>
      <c r="M234" s="262">
        <v>4</v>
      </c>
      <c r="N234" s="262">
        <v>13</v>
      </c>
      <c r="O234" s="262">
        <v>1</v>
      </c>
      <c r="P234" s="262">
        <v>1</v>
      </c>
      <c r="Q234" s="262">
        <v>3</v>
      </c>
      <c r="R234" s="262">
        <v>2</v>
      </c>
      <c r="S234" s="262">
        <v>12</v>
      </c>
      <c r="T234" s="196"/>
      <c r="U234" s="262">
        <v>0</v>
      </c>
      <c r="V234" s="262">
        <v>0</v>
      </c>
      <c r="W234" s="262">
        <v>1</v>
      </c>
      <c r="X234" s="262">
        <v>0</v>
      </c>
      <c r="Y234" s="262">
        <v>20</v>
      </c>
      <c r="Z234" s="196">
        <f t="shared" si="7"/>
        <v>211</v>
      </c>
    </row>
    <row r="235" spans="1:26" x14ac:dyDescent="0.3">
      <c r="A235" s="257">
        <v>234</v>
      </c>
      <c r="B235" s="247">
        <v>17</v>
      </c>
      <c r="C235" s="258">
        <v>563</v>
      </c>
      <c r="D235" s="259" t="s">
        <v>578</v>
      </c>
      <c r="E235" s="196"/>
      <c r="F235" s="260">
        <v>2420</v>
      </c>
      <c r="G235" s="247" t="s">
        <v>73</v>
      </c>
      <c r="H235" s="259" t="s">
        <v>20</v>
      </c>
      <c r="I235" s="261">
        <v>476</v>
      </c>
      <c r="J235" s="262">
        <v>47</v>
      </c>
      <c r="K235" s="262">
        <v>61</v>
      </c>
      <c r="L235" s="262">
        <v>22</v>
      </c>
      <c r="M235" s="262">
        <v>5</v>
      </c>
      <c r="N235" s="262">
        <v>18</v>
      </c>
      <c r="O235" s="262">
        <v>0</v>
      </c>
      <c r="P235" s="262">
        <v>0</v>
      </c>
      <c r="Q235" s="262">
        <v>4</v>
      </c>
      <c r="R235" s="262">
        <v>1</v>
      </c>
      <c r="S235" s="262">
        <v>30</v>
      </c>
      <c r="T235" s="196"/>
      <c r="U235" s="262">
        <v>0</v>
      </c>
      <c r="V235" s="262">
        <v>1</v>
      </c>
      <c r="W235" s="262">
        <v>2</v>
      </c>
      <c r="X235" s="262">
        <v>1</v>
      </c>
      <c r="Y235" s="262">
        <v>8</v>
      </c>
      <c r="Z235" s="196">
        <f t="shared" si="7"/>
        <v>200</v>
      </c>
    </row>
    <row r="236" spans="1:26" x14ac:dyDescent="0.3">
      <c r="C236" s="3" t="s">
        <v>39</v>
      </c>
      <c r="D236" s="608" t="s">
        <v>40</v>
      </c>
      <c r="E236" s="609"/>
      <c r="F236" s="609"/>
      <c r="G236" s="609"/>
      <c r="H236" s="610"/>
      <c r="I236" s="54">
        <f>SUM(I2:I235)</f>
        <v>124704</v>
      </c>
      <c r="J236" s="54">
        <f t="shared" ref="J236:W236" si="8">SUM(J2:J235)</f>
        <v>11903</v>
      </c>
      <c r="K236" s="54">
        <f t="shared" si="8"/>
        <v>17101</v>
      </c>
      <c r="L236" s="54">
        <f t="shared" si="8"/>
        <v>6328</v>
      </c>
      <c r="M236" s="54">
        <f t="shared" si="8"/>
        <v>2060</v>
      </c>
      <c r="N236" s="54">
        <f t="shared" si="8"/>
        <v>4906</v>
      </c>
      <c r="O236" s="54">
        <f t="shared" si="8"/>
        <v>1179</v>
      </c>
      <c r="P236" s="54">
        <f t="shared" si="8"/>
        <v>768</v>
      </c>
      <c r="Q236" s="54">
        <f t="shared" si="8"/>
        <v>1393</v>
      </c>
      <c r="R236" s="54">
        <f t="shared" si="8"/>
        <v>777</v>
      </c>
      <c r="S236" s="54">
        <f t="shared" si="8"/>
        <v>8485</v>
      </c>
      <c r="T236" s="54">
        <f t="shared" si="8"/>
        <v>0</v>
      </c>
      <c r="U236" s="54">
        <f t="shared" si="8"/>
        <v>496</v>
      </c>
      <c r="V236" s="54">
        <f t="shared" si="8"/>
        <v>772</v>
      </c>
      <c r="W236" s="54">
        <f t="shared" si="8"/>
        <v>714</v>
      </c>
      <c r="X236" s="54">
        <f>SUM(X2:X235)</f>
        <v>30</v>
      </c>
      <c r="Y236" s="54">
        <f>SUM(Y2:Y235)</f>
        <v>3082</v>
      </c>
      <c r="Z236" s="54">
        <f>SUM(Z2:Z235)</f>
        <v>59994</v>
      </c>
    </row>
    <row r="237" spans="1:26" x14ac:dyDescent="0.3">
      <c r="V237" s="1">
        <f>V236/2</f>
        <v>386</v>
      </c>
      <c r="W237" s="1">
        <f>W236/2</f>
        <v>357</v>
      </c>
    </row>
    <row r="238" spans="1:26" x14ac:dyDescent="0.3">
      <c r="C238" s="3" t="s">
        <v>42</v>
      </c>
      <c r="D238" s="447" t="s">
        <v>43</v>
      </c>
      <c r="E238" s="448"/>
      <c r="F238" s="448"/>
      <c r="G238" s="448"/>
      <c r="H238" s="449"/>
      <c r="I238" s="35" t="s">
        <v>44</v>
      </c>
      <c r="J238" s="26" t="s">
        <v>3</v>
      </c>
      <c r="K238" s="26" t="s">
        <v>4</v>
      </c>
      <c r="L238" s="26" t="s">
        <v>5</v>
      </c>
      <c r="M238" s="26" t="s">
        <v>6</v>
      </c>
      <c r="N238" s="26" t="s">
        <v>7</v>
      </c>
      <c r="O238" s="26" t="s">
        <v>45</v>
      </c>
      <c r="P238" s="26" t="s">
        <v>9</v>
      </c>
      <c r="Q238" s="26" t="s">
        <v>46</v>
      </c>
      <c r="R238" s="26" t="s">
        <v>11</v>
      </c>
      <c r="S238" s="26" t="s">
        <v>12</v>
      </c>
      <c r="T238" s="26" t="s">
        <v>13</v>
      </c>
      <c r="U238" s="26" t="s">
        <v>16</v>
      </c>
      <c r="V238" s="26" t="s">
        <v>47</v>
      </c>
      <c r="W238" s="26" t="s">
        <v>48</v>
      </c>
    </row>
    <row r="239" spans="1:26" x14ac:dyDescent="0.3">
      <c r="D239" s="450"/>
      <c r="E239" s="451"/>
      <c r="F239" s="451"/>
      <c r="G239" s="451"/>
      <c r="H239" s="452"/>
      <c r="I239" s="10">
        <f>I236</f>
        <v>124704</v>
      </c>
      <c r="J239" s="10">
        <f>J236+386</f>
        <v>12289</v>
      </c>
      <c r="K239" s="10">
        <f>K236+357</f>
        <v>17458</v>
      </c>
      <c r="L239" s="10">
        <f>L236+386</f>
        <v>6714</v>
      </c>
      <c r="M239" s="10">
        <f>M236+357</f>
        <v>2417</v>
      </c>
      <c r="N239" s="10">
        <f t="shared" ref="N239:S239" si="9">N236</f>
        <v>4906</v>
      </c>
      <c r="O239" s="10">
        <f t="shared" si="9"/>
        <v>1179</v>
      </c>
      <c r="P239" s="10">
        <f t="shared" si="9"/>
        <v>768</v>
      </c>
      <c r="Q239" s="10">
        <f t="shared" si="9"/>
        <v>1393</v>
      </c>
      <c r="R239" s="10">
        <f t="shared" si="9"/>
        <v>777</v>
      </c>
      <c r="S239" s="10">
        <f t="shared" si="9"/>
        <v>8485</v>
      </c>
      <c r="T239" s="10">
        <f>U236</f>
        <v>496</v>
      </c>
      <c r="U239" s="10">
        <v>30</v>
      </c>
      <c r="V239" s="10">
        <f>Y236</f>
        <v>3082</v>
      </c>
      <c r="W239" s="10">
        <f>SUM(J239:V239)</f>
        <v>59994</v>
      </c>
    </row>
    <row r="241" spans="1:23" ht="30.75" customHeight="1" x14ac:dyDescent="0.3">
      <c r="C241" s="3" t="s">
        <v>49</v>
      </c>
      <c r="D241" s="440" t="s">
        <v>50</v>
      </c>
      <c r="E241" s="441"/>
      <c r="F241" s="441"/>
      <c r="G241" s="441"/>
      <c r="H241" s="442"/>
      <c r="I241" s="35" t="s">
        <v>44</v>
      </c>
      <c r="J241" s="499" t="s">
        <v>51</v>
      </c>
      <c r="K241" s="500"/>
      <c r="L241" s="479" t="s">
        <v>52</v>
      </c>
      <c r="M241" s="479"/>
      <c r="N241" s="26" t="s">
        <v>7</v>
      </c>
      <c r="O241" s="26" t="s">
        <v>45</v>
      </c>
      <c r="P241" s="26" t="s">
        <v>9</v>
      </c>
      <c r="Q241" s="26" t="s">
        <v>46</v>
      </c>
      <c r="R241" s="26" t="s">
        <v>11</v>
      </c>
      <c r="S241" s="26" t="s">
        <v>12</v>
      </c>
      <c r="T241" s="26" t="s">
        <v>13</v>
      </c>
      <c r="U241" s="26" t="s">
        <v>16</v>
      </c>
      <c r="V241" s="26" t="s">
        <v>47</v>
      </c>
      <c r="W241" s="26" t="s">
        <v>48</v>
      </c>
    </row>
    <row r="242" spans="1:23" x14ac:dyDescent="0.3">
      <c r="D242" s="443"/>
      <c r="E242" s="444"/>
      <c r="F242" s="444"/>
      <c r="G242" s="444"/>
      <c r="H242" s="445"/>
      <c r="I242" s="10">
        <f>I236</f>
        <v>124704</v>
      </c>
      <c r="J242" s="481">
        <f>J239+L239</f>
        <v>19003</v>
      </c>
      <c r="K242" s="482"/>
      <c r="L242" s="481">
        <f>K239+M239</f>
        <v>19875</v>
      </c>
      <c r="M242" s="482"/>
      <c r="N242" s="10">
        <f t="shared" ref="N242:S242" si="10">N239</f>
        <v>4906</v>
      </c>
      <c r="O242" s="10">
        <f t="shared" si="10"/>
        <v>1179</v>
      </c>
      <c r="P242" s="10">
        <f t="shared" si="10"/>
        <v>768</v>
      </c>
      <c r="Q242" s="10">
        <f t="shared" si="10"/>
        <v>1393</v>
      </c>
      <c r="R242" s="10">
        <f t="shared" si="10"/>
        <v>777</v>
      </c>
      <c r="S242" s="10">
        <f t="shared" si="10"/>
        <v>8485</v>
      </c>
      <c r="T242" s="10">
        <f>T239</f>
        <v>496</v>
      </c>
      <c r="U242" s="10">
        <v>30</v>
      </c>
      <c r="V242" s="10">
        <f>V239</f>
        <v>3082</v>
      </c>
      <c r="W242" s="10">
        <f>SUM(J242:V242)</f>
        <v>59994</v>
      </c>
    </row>
    <row r="244" spans="1:23" x14ac:dyDescent="0.3">
      <c r="A244" s="10"/>
      <c r="B244" s="10"/>
      <c r="C244" s="75"/>
      <c r="D244" s="439" t="s">
        <v>53</v>
      </c>
      <c r="E244" s="439"/>
      <c r="F244" s="439"/>
      <c r="G244" s="439"/>
      <c r="H244" s="439"/>
      <c r="I244" s="439"/>
      <c r="J244" s="26" t="s">
        <v>3</v>
      </c>
      <c r="K244" s="26" t="s">
        <v>4</v>
      </c>
      <c r="L244" s="26" t="s">
        <v>5</v>
      </c>
      <c r="M244" s="26" t="s">
        <v>6</v>
      </c>
      <c r="N244" s="26" t="s">
        <v>7</v>
      </c>
      <c r="O244" s="26" t="s">
        <v>45</v>
      </c>
      <c r="P244" s="26" t="s">
        <v>9</v>
      </c>
      <c r="Q244" s="26" t="s">
        <v>46</v>
      </c>
      <c r="R244" s="26" t="s">
        <v>11</v>
      </c>
      <c r="S244" s="26" t="s">
        <v>12</v>
      </c>
      <c r="T244" s="26" t="s">
        <v>13</v>
      </c>
      <c r="U244" s="26" t="s">
        <v>16</v>
      </c>
      <c r="V244" s="26" t="s">
        <v>47</v>
      </c>
      <c r="W244" s="26" t="s">
        <v>48</v>
      </c>
    </row>
    <row r="245" spans="1:23" x14ac:dyDescent="0.3">
      <c r="A245" s="76">
        <v>1</v>
      </c>
      <c r="B245" s="76">
        <v>17</v>
      </c>
      <c r="C245" s="77">
        <v>296</v>
      </c>
      <c r="D245" s="78" t="s">
        <v>559</v>
      </c>
      <c r="E245" s="74"/>
      <c r="F245" s="10">
        <v>1441</v>
      </c>
      <c r="G245" s="74" t="s">
        <v>193</v>
      </c>
      <c r="H245" s="78" t="s">
        <v>27</v>
      </c>
      <c r="I245" s="74"/>
      <c r="J245" s="79">
        <v>13</v>
      </c>
      <c r="K245" s="79">
        <v>15</v>
      </c>
      <c r="L245" s="79">
        <v>0</v>
      </c>
      <c r="M245" s="79">
        <v>1</v>
      </c>
      <c r="N245" s="79">
        <v>7</v>
      </c>
      <c r="O245" s="79">
        <v>0</v>
      </c>
      <c r="P245" s="79">
        <v>1</v>
      </c>
      <c r="Q245" s="79">
        <v>2</v>
      </c>
      <c r="R245" s="79">
        <v>0</v>
      </c>
      <c r="S245" s="79">
        <v>12</v>
      </c>
      <c r="T245" s="79">
        <v>2</v>
      </c>
      <c r="U245" s="79">
        <v>0</v>
      </c>
      <c r="V245" s="79">
        <v>4</v>
      </c>
      <c r="W245" s="26">
        <f>SUM(J245:V245)</f>
        <v>57</v>
      </c>
    </row>
    <row r="246" spans="1:23" x14ac:dyDescent="0.3">
      <c r="A246" s="80">
        <v>2</v>
      </c>
      <c r="B246" s="81">
        <v>17</v>
      </c>
      <c r="C246" s="7">
        <v>410</v>
      </c>
      <c r="D246" s="82" t="s">
        <v>579</v>
      </c>
      <c r="E246" s="8"/>
      <c r="F246" s="10">
        <v>1833</v>
      </c>
      <c r="G246" s="15" t="s">
        <v>193</v>
      </c>
      <c r="H246" s="82" t="s">
        <v>27</v>
      </c>
      <c r="I246" s="32"/>
      <c r="J246" s="79">
        <v>21</v>
      </c>
      <c r="K246" s="79">
        <v>58</v>
      </c>
      <c r="L246" s="79">
        <v>15</v>
      </c>
      <c r="M246" s="79">
        <v>4</v>
      </c>
      <c r="N246" s="79">
        <v>18</v>
      </c>
      <c r="O246" s="79">
        <v>4</v>
      </c>
      <c r="P246" s="79">
        <v>4</v>
      </c>
      <c r="Q246" s="79">
        <v>4</v>
      </c>
      <c r="R246" s="79">
        <v>3</v>
      </c>
      <c r="S246" s="79">
        <v>73</v>
      </c>
      <c r="T246" s="79">
        <v>2</v>
      </c>
      <c r="U246" s="79">
        <v>0</v>
      </c>
      <c r="V246" s="79">
        <v>6</v>
      </c>
      <c r="W246" s="10">
        <f>SUM(J246:V246)</f>
        <v>212</v>
      </c>
    </row>
    <row r="247" spans="1:23" x14ac:dyDescent="0.3">
      <c r="A247" s="80">
        <v>3</v>
      </c>
      <c r="B247" s="81">
        <v>17</v>
      </c>
      <c r="C247" s="7">
        <v>550</v>
      </c>
      <c r="D247" s="82" t="s">
        <v>576</v>
      </c>
      <c r="E247" s="8"/>
      <c r="F247" s="10">
        <v>2352</v>
      </c>
      <c r="G247" s="15" t="s">
        <v>193</v>
      </c>
      <c r="H247" s="83" t="s">
        <v>27</v>
      </c>
      <c r="I247" s="32"/>
      <c r="J247" s="79">
        <v>71</v>
      </c>
      <c r="K247" s="79">
        <v>101</v>
      </c>
      <c r="L247" s="79">
        <v>44</v>
      </c>
      <c r="M247" s="79">
        <v>4</v>
      </c>
      <c r="N247" s="79">
        <v>41</v>
      </c>
      <c r="O247" s="79">
        <v>13</v>
      </c>
      <c r="P247" s="79">
        <v>14</v>
      </c>
      <c r="Q247" s="79">
        <v>10</v>
      </c>
      <c r="R247" s="79">
        <v>7</v>
      </c>
      <c r="S247" s="79">
        <v>203</v>
      </c>
      <c r="T247" s="79">
        <v>12</v>
      </c>
      <c r="U247" s="79">
        <v>2</v>
      </c>
      <c r="V247" s="79">
        <v>19</v>
      </c>
      <c r="W247" s="10">
        <f>SUM(J247:V247)</f>
        <v>541</v>
      </c>
    </row>
    <row r="248" spans="1:23" x14ac:dyDescent="0.3">
      <c r="C248" s="3" t="s">
        <v>56</v>
      </c>
      <c r="D248" s="571" t="s">
        <v>57</v>
      </c>
      <c r="E248" s="571"/>
      <c r="F248" s="571"/>
      <c r="G248" s="571"/>
      <c r="H248" s="571"/>
      <c r="I248" s="571"/>
      <c r="J248" s="54">
        <f t="shared" ref="J248:S248" si="11">SUM(J245:J247)</f>
        <v>105</v>
      </c>
      <c r="K248" s="54">
        <f t="shared" si="11"/>
        <v>174</v>
      </c>
      <c r="L248" s="54">
        <f t="shared" si="11"/>
        <v>59</v>
      </c>
      <c r="M248" s="54">
        <f t="shared" si="11"/>
        <v>9</v>
      </c>
      <c r="N248" s="54">
        <f t="shared" si="11"/>
        <v>66</v>
      </c>
      <c r="O248" s="54">
        <f t="shared" si="11"/>
        <v>17</v>
      </c>
      <c r="P248" s="54">
        <f t="shared" si="11"/>
        <v>19</v>
      </c>
      <c r="Q248" s="54">
        <f t="shared" si="11"/>
        <v>16</v>
      </c>
      <c r="R248" s="54">
        <f t="shared" si="11"/>
        <v>10</v>
      </c>
      <c r="S248" s="54">
        <f t="shared" si="11"/>
        <v>288</v>
      </c>
      <c r="T248" s="54">
        <f>SUM(T245:T247)</f>
        <v>16</v>
      </c>
      <c r="U248" s="54">
        <f>SUM(U245:U247)</f>
        <v>2</v>
      </c>
      <c r="V248" s="54">
        <f>SUM(V245:V247)</f>
        <v>29</v>
      </c>
      <c r="W248" s="54">
        <f>SUM(W245:W247)</f>
        <v>810</v>
      </c>
    </row>
    <row r="251" spans="1:23" x14ac:dyDescent="0.3">
      <c r="C251" s="3" t="s">
        <v>58</v>
      </c>
      <c r="D251" s="440" t="s">
        <v>59</v>
      </c>
      <c r="E251" s="441"/>
      <c r="F251" s="441"/>
      <c r="G251" s="441"/>
      <c r="H251" s="441"/>
      <c r="I251" s="442"/>
      <c r="J251" s="26" t="s">
        <v>3</v>
      </c>
      <c r="K251" s="26" t="s">
        <v>4</v>
      </c>
      <c r="L251" s="26" t="s">
        <v>5</v>
      </c>
      <c r="M251" s="26" t="s">
        <v>6</v>
      </c>
      <c r="N251" s="26" t="s">
        <v>7</v>
      </c>
      <c r="O251" s="26" t="s">
        <v>45</v>
      </c>
      <c r="P251" s="26" t="s">
        <v>9</v>
      </c>
      <c r="Q251" s="26" t="s">
        <v>46</v>
      </c>
      <c r="R251" s="26" t="s">
        <v>11</v>
      </c>
      <c r="S251" s="26" t="s">
        <v>12</v>
      </c>
      <c r="T251" s="26" t="s">
        <v>13</v>
      </c>
      <c r="U251" s="26" t="s">
        <v>16</v>
      </c>
      <c r="V251" s="26" t="s">
        <v>47</v>
      </c>
      <c r="W251" s="26" t="s">
        <v>48</v>
      </c>
    </row>
    <row r="252" spans="1:23" x14ac:dyDescent="0.3">
      <c r="D252" s="443"/>
      <c r="E252" s="444"/>
      <c r="F252" s="444"/>
      <c r="G252" s="444"/>
      <c r="H252" s="444"/>
      <c r="I252" s="445"/>
      <c r="J252" s="10">
        <f t="shared" ref="J252:S252" si="12">J239+J248</f>
        <v>12394</v>
      </c>
      <c r="K252" s="10">
        <f t="shared" si="12"/>
        <v>17632</v>
      </c>
      <c r="L252" s="10">
        <f t="shared" si="12"/>
        <v>6773</v>
      </c>
      <c r="M252" s="10">
        <f t="shared" si="12"/>
        <v>2426</v>
      </c>
      <c r="N252" s="10">
        <f t="shared" si="12"/>
        <v>4972</v>
      </c>
      <c r="O252" s="10">
        <f t="shared" si="12"/>
        <v>1196</v>
      </c>
      <c r="P252" s="10">
        <f t="shared" si="12"/>
        <v>787</v>
      </c>
      <c r="Q252" s="10">
        <f t="shared" si="12"/>
        <v>1409</v>
      </c>
      <c r="R252" s="10">
        <f t="shared" si="12"/>
        <v>787</v>
      </c>
      <c r="S252" s="10">
        <f t="shared" si="12"/>
        <v>8773</v>
      </c>
      <c r="T252" s="10">
        <f>T239+T248</f>
        <v>512</v>
      </c>
      <c r="U252" s="10">
        <f>U248+U239</f>
        <v>32</v>
      </c>
      <c r="V252" s="10">
        <f>V248+V239</f>
        <v>3111</v>
      </c>
      <c r="W252" s="10">
        <f>SUM(J252:V252)</f>
        <v>60804</v>
      </c>
    </row>
  </sheetData>
  <mergeCells count="16">
    <mergeCell ref="D244:I244"/>
    <mergeCell ref="D248:I248"/>
    <mergeCell ref="D251:I252"/>
    <mergeCell ref="L241:M241"/>
    <mergeCell ref="J242:K242"/>
    <mergeCell ref="L242:M242"/>
    <mergeCell ref="D238:H239"/>
    <mergeCell ref="D241:H242"/>
    <mergeCell ref="J241:K241"/>
    <mergeCell ref="J39:Z39"/>
    <mergeCell ref="J53:Z53"/>
    <mergeCell ref="J54:Z54"/>
    <mergeCell ref="J55:Z55"/>
    <mergeCell ref="J57:Z57"/>
    <mergeCell ref="J58:Z58"/>
    <mergeCell ref="D236:H236"/>
  </mergeCells>
  <pageMargins left="0.7" right="0.7" top="0.75" bottom="0.75" header="0.3" footer="0.3"/>
  <pageSetup orientation="portrait" verticalDpi="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18"/>
  <sheetViews>
    <sheetView zoomScale="115" zoomScaleNormal="115" workbookViewId="0">
      <pane ySplit="1" topLeftCell="A201" activePane="bottomLeft" state="frozen"/>
      <selection activeCell="N31" sqref="N31"/>
      <selection pane="bottomLeft" activeCell="G218" activeCellId="1" sqref="G207:T207 G218:T218"/>
    </sheetView>
  </sheetViews>
  <sheetFormatPr baseColWidth="10" defaultRowHeight="16.5" x14ac:dyDescent="0.3"/>
  <cols>
    <col min="1" max="1" width="4.28515625" style="2" bestFit="1" customWidth="1"/>
    <col min="2" max="2" width="8.5703125" style="339" customWidth="1"/>
    <col min="3" max="3" width="33" style="2" bestFit="1" customWidth="1"/>
    <col min="4" max="4" width="9" style="2" bestFit="1" customWidth="1"/>
    <col min="5" max="5" width="33.42578125" style="2" bestFit="1" customWidth="1"/>
    <col min="6" max="6" width="12" style="2" customWidth="1"/>
    <col min="7" max="7" width="5.42578125" style="2" bestFit="1" customWidth="1"/>
    <col min="8" max="9" width="6.5703125" style="2" bestFit="1" customWidth="1"/>
    <col min="10" max="10" width="6.140625" style="2" bestFit="1" customWidth="1"/>
    <col min="11" max="11" width="5.42578125" style="2" bestFit="1" customWidth="1"/>
    <col min="12" max="12" width="4.28515625" style="2" bestFit="1" customWidth="1"/>
    <col min="13" max="14" width="5.42578125" style="2" bestFit="1" customWidth="1"/>
    <col min="15" max="15" width="4.42578125" style="2" bestFit="1" customWidth="1"/>
    <col min="16" max="16" width="9" style="2" bestFit="1" customWidth="1"/>
    <col min="17" max="17" width="5.42578125" style="2" bestFit="1" customWidth="1"/>
    <col min="18" max="18" width="9.140625" style="2" bestFit="1" customWidth="1"/>
    <col min="19" max="19" width="9.7109375" style="2" bestFit="1" customWidth="1"/>
    <col min="20" max="20" width="6.5703125" style="2" bestFit="1" customWidth="1"/>
    <col min="21" max="21" width="6.140625" style="2" bestFit="1" customWidth="1"/>
    <col min="22" max="22" width="6.5703125" style="2" bestFit="1" customWidth="1"/>
    <col min="23" max="16384" width="11.42578125" style="2"/>
  </cols>
  <sheetData>
    <row r="1" spans="1:22" s="339" customFormat="1" x14ac:dyDescent="0.3">
      <c r="A1" s="346" t="s">
        <v>0</v>
      </c>
      <c r="B1" s="346" t="s">
        <v>62</v>
      </c>
      <c r="C1" s="346" t="s">
        <v>63</v>
      </c>
      <c r="D1" s="346" t="s">
        <v>65</v>
      </c>
      <c r="E1" s="346" t="s">
        <v>521</v>
      </c>
      <c r="F1" s="346" t="s">
        <v>2</v>
      </c>
      <c r="G1" s="346" t="s">
        <v>3</v>
      </c>
      <c r="H1" s="346" t="s">
        <v>4</v>
      </c>
      <c r="I1" s="346" t="s">
        <v>5</v>
      </c>
      <c r="J1" s="346" t="s">
        <v>6</v>
      </c>
      <c r="K1" s="346" t="s">
        <v>7</v>
      </c>
      <c r="L1" s="346" t="s">
        <v>8</v>
      </c>
      <c r="M1" s="346" t="s">
        <v>9</v>
      </c>
      <c r="N1" s="346" t="s">
        <v>10</v>
      </c>
      <c r="O1" s="346" t="s">
        <v>11</v>
      </c>
      <c r="P1" s="346" t="s">
        <v>12</v>
      </c>
      <c r="Q1" s="346" t="s">
        <v>13</v>
      </c>
      <c r="R1" s="346" t="s">
        <v>14</v>
      </c>
      <c r="S1" s="346" t="s">
        <v>15</v>
      </c>
      <c r="T1" s="346" t="s">
        <v>16</v>
      </c>
      <c r="U1" s="346" t="s">
        <v>17</v>
      </c>
      <c r="V1" s="346" t="s">
        <v>18</v>
      </c>
    </row>
    <row r="2" spans="1:22" x14ac:dyDescent="0.3">
      <c r="A2" s="8">
        <v>1</v>
      </c>
      <c r="B2" s="346">
        <v>9</v>
      </c>
      <c r="C2" s="8" t="s">
        <v>1671</v>
      </c>
      <c r="D2" s="8">
        <v>68</v>
      </c>
      <c r="E2" s="8" t="s">
        <v>19</v>
      </c>
      <c r="F2" s="8">
        <v>428</v>
      </c>
      <c r="G2" s="8">
        <v>6</v>
      </c>
      <c r="H2" s="8">
        <v>117</v>
      </c>
      <c r="I2" s="8">
        <v>16</v>
      </c>
      <c r="J2" s="8">
        <v>1</v>
      </c>
      <c r="K2" s="8">
        <v>42</v>
      </c>
      <c r="L2" s="8">
        <v>0</v>
      </c>
      <c r="M2" s="8">
        <v>1</v>
      </c>
      <c r="N2" s="8">
        <v>0</v>
      </c>
      <c r="O2" s="8">
        <v>5</v>
      </c>
      <c r="P2" s="8">
        <v>45</v>
      </c>
      <c r="Q2" s="8">
        <v>37</v>
      </c>
      <c r="R2" s="8">
        <v>1</v>
      </c>
      <c r="S2" s="8">
        <v>1</v>
      </c>
      <c r="T2" s="8">
        <v>0</v>
      </c>
      <c r="U2" s="8">
        <v>8</v>
      </c>
      <c r="V2" s="8">
        <v>280</v>
      </c>
    </row>
    <row r="3" spans="1:22" x14ac:dyDescent="0.3">
      <c r="A3" s="8">
        <v>2</v>
      </c>
      <c r="B3" s="346">
        <v>9</v>
      </c>
      <c r="C3" s="8" t="s">
        <v>1671</v>
      </c>
      <c r="D3" s="8">
        <v>69</v>
      </c>
      <c r="E3" s="8" t="s">
        <v>19</v>
      </c>
      <c r="F3" s="8">
        <v>203</v>
      </c>
      <c r="G3" s="8">
        <v>2</v>
      </c>
      <c r="H3" s="8">
        <v>25</v>
      </c>
      <c r="I3" s="8">
        <v>45</v>
      </c>
      <c r="J3" s="8">
        <v>0</v>
      </c>
      <c r="K3" s="8">
        <v>9</v>
      </c>
      <c r="L3" s="8">
        <v>0</v>
      </c>
      <c r="M3" s="8">
        <v>0</v>
      </c>
      <c r="N3" s="8">
        <v>0</v>
      </c>
      <c r="O3" s="8">
        <v>2</v>
      </c>
      <c r="P3" s="8">
        <v>15</v>
      </c>
      <c r="Q3" s="8">
        <v>1</v>
      </c>
      <c r="R3" s="8">
        <v>0</v>
      </c>
      <c r="S3" s="8">
        <v>0</v>
      </c>
      <c r="T3" s="8">
        <v>0</v>
      </c>
      <c r="U3" s="8">
        <v>2</v>
      </c>
      <c r="V3" s="8">
        <v>101</v>
      </c>
    </row>
    <row r="4" spans="1:22" x14ac:dyDescent="0.3">
      <c r="A4" s="8">
        <v>3</v>
      </c>
      <c r="B4" s="346">
        <v>35</v>
      </c>
      <c r="C4" s="8" t="s">
        <v>1672</v>
      </c>
      <c r="D4" s="8">
        <v>194</v>
      </c>
      <c r="E4" s="8" t="s">
        <v>19</v>
      </c>
      <c r="F4" s="8">
        <v>508</v>
      </c>
      <c r="G4" s="8">
        <v>5</v>
      </c>
      <c r="H4" s="8">
        <v>125</v>
      </c>
      <c r="I4" s="8">
        <v>10</v>
      </c>
      <c r="J4" s="8">
        <v>4</v>
      </c>
      <c r="K4" s="8">
        <v>1</v>
      </c>
      <c r="L4" s="8">
        <v>0</v>
      </c>
      <c r="M4" s="8">
        <v>1</v>
      </c>
      <c r="N4" s="8">
        <v>1</v>
      </c>
      <c r="O4" s="8">
        <v>0</v>
      </c>
      <c r="P4" s="8">
        <v>64</v>
      </c>
      <c r="Q4" s="8">
        <v>9</v>
      </c>
      <c r="R4" s="8">
        <v>0</v>
      </c>
      <c r="S4" s="8">
        <v>1</v>
      </c>
      <c r="T4" s="8">
        <v>0</v>
      </c>
      <c r="U4" s="8">
        <v>15</v>
      </c>
      <c r="V4" s="8">
        <v>236</v>
      </c>
    </row>
    <row r="5" spans="1:22" x14ac:dyDescent="0.3">
      <c r="A5" s="8">
        <v>4</v>
      </c>
      <c r="B5" s="346">
        <v>35</v>
      </c>
      <c r="C5" s="8" t="s">
        <v>1672</v>
      </c>
      <c r="D5" s="8">
        <v>194</v>
      </c>
      <c r="E5" s="8" t="s">
        <v>20</v>
      </c>
      <c r="F5" s="8">
        <v>507</v>
      </c>
      <c r="G5" s="8">
        <v>7</v>
      </c>
      <c r="H5" s="8">
        <v>152</v>
      </c>
      <c r="I5" s="8">
        <v>8</v>
      </c>
      <c r="J5" s="8">
        <v>4</v>
      </c>
      <c r="K5" s="8">
        <v>4</v>
      </c>
      <c r="L5" s="8">
        <v>0</v>
      </c>
      <c r="M5" s="8">
        <v>0</v>
      </c>
      <c r="N5" s="8">
        <v>4</v>
      </c>
      <c r="O5" s="8">
        <v>2</v>
      </c>
      <c r="P5" s="8">
        <v>48</v>
      </c>
      <c r="Q5" s="8">
        <v>12</v>
      </c>
      <c r="R5" s="8">
        <v>0</v>
      </c>
      <c r="S5" s="8">
        <v>1</v>
      </c>
      <c r="T5" s="8">
        <v>0</v>
      </c>
      <c r="U5" s="8">
        <v>11</v>
      </c>
      <c r="V5" s="8">
        <v>253</v>
      </c>
    </row>
    <row r="6" spans="1:22" x14ac:dyDescent="0.3">
      <c r="A6" s="8">
        <v>5</v>
      </c>
      <c r="B6" s="346">
        <v>35</v>
      </c>
      <c r="C6" s="8" t="s">
        <v>1672</v>
      </c>
      <c r="D6" s="8">
        <v>195</v>
      </c>
      <c r="E6" s="8" t="s">
        <v>19</v>
      </c>
      <c r="F6" s="8">
        <v>567</v>
      </c>
      <c r="G6" s="8">
        <v>10</v>
      </c>
      <c r="H6" s="8">
        <v>182</v>
      </c>
      <c r="I6" s="8">
        <v>16</v>
      </c>
      <c r="J6" s="8">
        <v>2</v>
      </c>
      <c r="K6" s="8">
        <v>1</v>
      </c>
      <c r="L6" s="8">
        <v>0</v>
      </c>
      <c r="M6" s="8">
        <v>1</v>
      </c>
      <c r="N6" s="8">
        <v>2</v>
      </c>
      <c r="O6" s="8">
        <v>1</v>
      </c>
      <c r="P6" s="8">
        <v>74</v>
      </c>
      <c r="Q6" s="8">
        <v>19</v>
      </c>
      <c r="R6" s="8">
        <v>0</v>
      </c>
      <c r="S6" s="8">
        <v>1</v>
      </c>
      <c r="T6" s="8">
        <v>0</v>
      </c>
      <c r="U6" s="8">
        <v>11</v>
      </c>
      <c r="V6" s="8">
        <v>320</v>
      </c>
    </row>
    <row r="7" spans="1:22" x14ac:dyDescent="0.3">
      <c r="A7" s="8">
        <v>6</v>
      </c>
      <c r="B7" s="346">
        <v>35</v>
      </c>
      <c r="C7" s="8" t="s">
        <v>1672</v>
      </c>
      <c r="D7" s="8">
        <v>195</v>
      </c>
      <c r="E7" s="8" t="s">
        <v>20</v>
      </c>
      <c r="F7" s="8">
        <v>567</v>
      </c>
      <c r="G7" s="8">
        <v>5</v>
      </c>
      <c r="H7" s="8">
        <v>148</v>
      </c>
      <c r="I7" s="8">
        <v>13</v>
      </c>
      <c r="J7" s="8">
        <v>4</v>
      </c>
      <c r="K7" s="8">
        <v>3</v>
      </c>
      <c r="L7" s="8">
        <v>1</v>
      </c>
      <c r="M7" s="8">
        <v>1</v>
      </c>
      <c r="N7" s="8">
        <v>2</v>
      </c>
      <c r="O7" s="8">
        <v>2</v>
      </c>
      <c r="P7" s="8">
        <v>102</v>
      </c>
      <c r="Q7" s="8">
        <v>10</v>
      </c>
      <c r="R7" s="8">
        <v>1</v>
      </c>
      <c r="S7" s="8">
        <v>3</v>
      </c>
      <c r="T7" s="8">
        <v>0</v>
      </c>
      <c r="U7" s="8">
        <v>8</v>
      </c>
      <c r="V7" s="8">
        <v>303</v>
      </c>
    </row>
    <row r="8" spans="1:22" x14ac:dyDescent="0.3">
      <c r="A8" s="8">
        <v>7</v>
      </c>
      <c r="B8" s="346">
        <v>35</v>
      </c>
      <c r="C8" s="8" t="s">
        <v>1672</v>
      </c>
      <c r="D8" s="8">
        <v>196</v>
      </c>
      <c r="E8" s="8" t="s">
        <v>19</v>
      </c>
      <c r="F8" s="8">
        <v>602</v>
      </c>
      <c r="G8" s="8">
        <v>6</v>
      </c>
      <c r="H8" s="8">
        <v>200</v>
      </c>
      <c r="I8" s="8">
        <v>9</v>
      </c>
      <c r="J8" s="8">
        <v>1</v>
      </c>
      <c r="K8" s="8">
        <v>2</v>
      </c>
      <c r="L8" s="8">
        <v>0</v>
      </c>
      <c r="M8" s="8">
        <v>2</v>
      </c>
      <c r="N8" s="8">
        <v>4</v>
      </c>
      <c r="O8" s="8">
        <v>2</v>
      </c>
      <c r="P8" s="8">
        <v>67</v>
      </c>
      <c r="Q8" s="8">
        <v>5</v>
      </c>
      <c r="R8" s="8">
        <v>1</v>
      </c>
      <c r="S8" s="8">
        <v>2</v>
      </c>
      <c r="T8" s="8">
        <v>0</v>
      </c>
      <c r="U8" s="8">
        <v>10</v>
      </c>
      <c r="V8" s="8">
        <v>311</v>
      </c>
    </row>
    <row r="9" spans="1:22" x14ac:dyDescent="0.3">
      <c r="A9" s="8">
        <v>8</v>
      </c>
      <c r="B9" s="346">
        <v>35</v>
      </c>
      <c r="C9" s="8" t="s">
        <v>1672</v>
      </c>
      <c r="D9" s="8">
        <v>196</v>
      </c>
      <c r="E9" s="8" t="s">
        <v>20</v>
      </c>
      <c r="F9" s="8">
        <v>601</v>
      </c>
      <c r="G9" s="8">
        <v>4</v>
      </c>
      <c r="H9" s="8">
        <v>214</v>
      </c>
      <c r="I9" s="8">
        <v>13</v>
      </c>
      <c r="J9" s="8">
        <v>4</v>
      </c>
      <c r="K9" s="8">
        <v>2</v>
      </c>
      <c r="L9" s="8">
        <v>0</v>
      </c>
      <c r="M9" s="8">
        <v>0</v>
      </c>
      <c r="N9" s="8">
        <v>0</v>
      </c>
      <c r="O9" s="8">
        <v>2</v>
      </c>
      <c r="P9" s="8">
        <v>55</v>
      </c>
      <c r="Q9" s="8">
        <v>1</v>
      </c>
      <c r="R9" s="8">
        <v>1</v>
      </c>
      <c r="S9" s="8">
        <v>2</v>
      </c>
      <c r="T9" s="8">
        <v>0</v>
      </c>
      <c r="U9" s="8">
        <v>11</v>
      </c>
      <c r="V9" s="8">
        <v>309</v>
      </c>
    </row>
    <row r="10" spans="1:22" x14ac:dyDescent="0.3">
      <c r="A10" s="8">
        <v>9</v>
      </c>
      <c r="B10" s="346">
        <v>35</v>
      </c>
      <c r="C10" s="8" t="s">
        <v>1672</v>
      </c>
      <c r="D10" s="8">
        <v>197</v>
      </c>
      <c r="E10" s="8" t="s">
        <v>19</v>
      </c>
      <c r="F10" s="8">
        <v>436</v>
      </c>
      <c r="G10" s="8">
        <v>0</v>
      </c>
      <c r="H10" s="8">
        <v>111</v>
      </c>
      <c r="I10" s="8">
        <v>44</v>
      </c>
      <c r="J10" s="8">
        <v>1</v>
      </c>
      <c r="K10" s="8">
        <v>16</v>
      </c>
      <c r="L10" s="8">
        <v>0</v>
      </c>
      <c r="M10" s="8">
        <v>0</v>
      </c>
      <c r="N10" s="8">
        <v>0</v>
      </c>
      <c r="O10" s="8">
        <v>1</v>
      </c>
      <c r="P10" s="8">
        <v>92</v>
      </c>
      <c r="Q10" s="8">
        <v>0</v>
      </c>
      <c r="R10" s="8">
        <v>0</v>
      </c>
      <c r="S10" s="8">
        <v>0</v>
      </c>
      <c r="T10" s="8">
        <v>0</v>
      </c>
      <c r="U10" s="8">
        <v>3</v>
      </c>
      <c r="V10" s="8">
        <v>268</v>
      </c>
    </row>
    <row r="11" spans="1:22" x14ac:dyDescent="0.3">
      <c r="A11" s="8">
        <v>10</v>
      </c>
      <c r="B11" s="346">
        <v>51</v>
      </c>
      <c r="C11" s="8" t="s">
        <v>1673</v>
      </c>
      <c r="D11" s="8">
        <v>380</v>
      </c>
      <c r="E11" s="8" t="s">
        <v>19</v>
      </c>
      <c r="F11" s="8">
        <v>616</v>
      </c>
      <c r="G11" s="8">
        <v>30</v>
      </c>
      <c r="H11" s="8">
        <v>69</v>
      </c>
      <c r="I11" s="8">
        <v>29</v>
      </c>
      <c r="J11" s="8">
        <v>8</v>
      </c>
      <c r="K11" s="8">
        <v>15</v>
      </c>
      <c r="L11" s="8">
        <v>22</v>
      </c>
      <c r="M11" s="8">
        <v>37</v>
      </c>
      <c r="N11" s="8">
        <v>4</v>
      </c>
      <c r="O11" s="8">
        <v>1</v>
      </c>
      <c r="P11" s="8">
        <v>187</v>
      </c>
      <c r="Q11" s="8">
        <v>58</v>
      </c>
      <c r="R11" s="8">
        <v>0</v>
      </c>
      <c r="S11" s="8">
        <v>0</v>
      </c>
      <c r="T11" s="8">
        <v>0</v>
      </c>
      <c r="U11" s="8">
        <v>24</v>
      </c>
      <c r="V11" s="8">
        <v>484</v>
      </c>
    </row>
    <row r="12" spans="1:22" x14ac:dyDescent="0.3">
      <c r="A12" s="8">
        <v>11</v>
      </c>
      <c r="B12" s="346">
        <v>51</v>
      </c>
      <c r="C12" s="8" t="s">
        <v>1673</v>
      </c>
      <c r="D12" s="8">
        <v>380</v>
      </c>
      <c r="E12" s="8" t="s">
        <v>20</v>
      </c>
      <c r="F12" s="8">
        <v>616</v>
      </c>
      <c r="G12" s="8">
        <v>37</v>
      </c>
      <c r="H12" s="8">
        <v>80</v>
      </c>
      <c r="I12" s="8">
        <v>24</v>
      </c>
      <c r="J12" s="8">
        <v>2</v>
      </c>
      <c r="K12" s="8">
        <v>27</v>
      </c>
      <c r="L12" s="8">
        <v>18</v>
      </c>
      <c r="M12" s="8">
        <v>47</v>
      </c>
      <c r="N12" s="8">
        <v>0</v>
      </c>
      <c r="O12" s="8">
        <v>6</v>
      </c>
      <c r="P12" s="8">
        <v>151</v>
      </c>
      <c r="Q12" s="8">
        <v>59</v>
      </c>
      <c r="R12" s="8">
        <v>0</v>
      </c>
      <c r="S12" s="8">
        <v>1</v>
      </c>
      <c r="T12" s="8">
        <v>0</v>
      </c>
      <c r="U12" s="8">
        <v>13</v>
      </c>
      <c r="V12" s="8">
        <v>465</v>
      </c>
    </row>
    <row r="13" spans="1:22" x14ac:dyDescent="0.3">
      <c r="A13" s="8">
        <v>12</v>
      </c>
      <c r="B13" s="346">
        <v>51</v>
      </c>
      <c r="C13" s="8" t="s">
        <v>1673</v>
      </c>
      <c r="D13" s="8">
        <v>381</v>
      </c>
      <c r="E13" s="8" t="s">
        <v>19</v>
      </c>
      <c r="F13" s="8">
        <v>639</v>
      </c>
      <c r="G13" s="8">
        <v>44</v>
      </c>
      <c r="H13" s="8">
        <v>96</v>
      </c>
      <c r="I13" s="8">
        <v>20</v>
      </c>
      <c r="J13" s="8">
        <v>4</v>
      </c>
      <c r="K13" s="8">
        <v>16</v>
      </c>
      <c r="L13" s="8">
        <v>10</v>
      </c>
      <c r="M13" s="8">
        <v>27</v>
      </c>
      <c r="N13" s="8">
        <v>5</v>
      </c>
      <c r="O13" s="8">
        <v>2</v>
      </c>
      <c r="P13" s="8">
        <v>172</v>
      </c>
      <c r="Q13" s="8">
        <v>61</v>
      </c>
      <c r="R13" s="8">
        <v>1</v>
      </c>
      <c r="S13" s="8">
        <v>5</v>
      </c>
      <c r="T13" s="8">
        <v>0</v>
      </c>
      <c r="U13" s="8">
        <v>16</v>
      </c>
      <c r="V13" s="8">
        <v>479</v>
      </c>
    </row>
    <row r="14" spans="1:22" x14ac:dyDescent="0.3">
      <c r="A14" s="8">
        <v>13</v>
      </c>
      <c r="B14" s="346">
        <v>51</v>
      </c>
      <c r="C14" s="8" t="s">
        <v>1673</v>
      </c>
      <c r="D14" s="8">
        <v>381</v>
      </c>
      <c r="E14" s="8" t="s">
        <v>20</v>
      </c>
      <c r="F14" s="8">
        <v>638</v>
      </c>
      <c r="G14" s="8">
        <v>62</v>
      </c>
      <c r="H14" s="8">
        <v>84</v>
      </c>
      <c r="I14" s="8">
        <v>37</v>
      </c>
      <c r="J14" s="8">
        <v>3</v>
      </c>
      <c r="K14" s="8">
        <v>1</v>
      </c>
      <c r="L14" s="8">
        <v>23</v>
      </c>
      <c r="M14" s="8">
        <v>20</v>
      </c>
      <c r="N14" s="8">
        <v>2</v>
      </c>
      <c r="O14" s="8">
        <v>8</v>
      </c>
      <c r="P14" s="8">
        <v>168</v>
      </c>
      <c r="Q14" s="8">
        <v>75</v>
      </c>
      <c r="R14" s="8">
        <v>3</v>
      </c>
      <c r="S14" s="8">
        <v>2</v>
      </c>
      <c r="T14" s="8">
        <v>0</v>
      </c>
      <c r="U14" s="8">
        <v>19</v>
      </c>
      <c r="V14" s="8">
        <v>507</v>
      </c>
    </row>
    <row r="15" spans="1:22" x14ac:dyDescent="0.3">
      <c r="A15" s="8">
        <v>14</v>
      </c>
      <c r="B15" s="346">
        <v>51</v>
      </c>
      <c r="C15" s="8" t="s">
        <v>1673</v>
      </c>
      <c r="D15" s="8">
        <v>382</v>
      </c>
      <c r="E15" s="8" t="s">
        <v>19</v>
      </c>
      <c r="F15" s="8">
        <v>608</v>
      </c>
      <c r="G15" s="8">
        <v>49</v>
      </c>
      <c r="H15" s="8">
        <v>71</v>
      </c>
      <c r="I15" s="8">
        <v>34</v>
      </c>
      <c r="J15" s="8">
        <v>4</v>
      </c>
      <c r="K15" s="8">
        <v>21</v>
      </c>
      <c r="L15" s="8">
        <v>28</v>
      </c>
      <c r="M15" s="8">
        <v>41</v>
      </c>
      <c r="N15" s="8">
        <v>3</v>
      </c>
      <c r="O15" s="8">
        <v>1</v>
      </c>
      <c r="P15" s="8">
        <v>151</v>
      </c>
      <c r="Q15" s="8">
        <v>56</v>
      </c>
      <c r="R15" s="8">
        <v>0</v>
      </c>
      <c r="S15" s="8">
        <v>1</v>
      </c>
      <c r="T15" s="8">
        <v>0</v>
      </c>
      <c r="U15" s="8">
        <v>26</v>
      </c>
      <c r="V15" s="8">
        <v>486</v>
      </c>
    </row>
    <row r="16" spans="1:22" x14ac:dyDescent="0.3">
      <c r="A16" s="8">
        <v>15</v>
      </c>
      <c r="B16" s="346">
        <v>51</v>
      </c>
      <c r="C16" s="8" t="s">
        <v>1673</v>
      </c>
      <c r="D16" s="8">
        <v>382</v>
      </c>
      <c r="E16" s="8" t="s">
        <v>20</v>
      </c>
      <c r="F16" s="8">
        <v>608</v>
      </c>
      <c r="G16" s="8">
        <v>45</v>
      </c>
      <c r="H16" s="8">
        <v>61</v>
      </c>
      <c r="I16" s="8">
        <v>38</v>
      </c>
      <c r="J16" s="8">
        <v>2</v>
      </c>
      <c r="K16" s="8">
        <v>18</v>
      </c>
      <c r="L16" s="8">
        <v>27</v>
      </c>
      <c r="M16" s="8">
        <v>31</v>
      </c>
      <c r="N16" s="8">
        <v>2</v>
      </c>
      <c r="O16" s="8">
        <v>5</v>
      </c>
      <c r="P16" s="8">
        <v>165</v>
      </c>
      <c r="Q16" s="8">
        <v>46</v>
      </c>
      <c r="R16" s="8">
        <v>0</v>
      </c>
      <c r="S16" s="8">
        <v>1</v>
      </c>
      <c r="T16" s="8">
        <v>0</v>
      </c>
      <c r="U16" s="8">
        <v>14</v>
      </c>
      <c r="V16" s="8">
        <v>455</v>
      </c>
    </row>
    <row r="17" spans="1:22" x14ac:dyDescent="0.3">
      <c r="A17" s="8">
        <v>16</v>
      </c>
      <c r="B17" s="346">
        <v>51</v>
      </c>
      <c r="C17" s="8" t="s">
        <v>1673</v>
      </c>
      <c r="D17" s="8">
        <v>382</v>
      </c>
      <c r="E17" s="8" t="s">
        <v>22</v>
      </c>
      <c r="F17" s="8">
        <v>608</v>
      </c>
      <c r="G17" s="8">
        <v>46</v>
      </c>
      <c r="H17" s="8">
        <v>93</v>
      </c>
      <c r="I17" s="8">
        <v>39</v>
      </c>
      <c r="J17" s="8">
        <v>1</v>
      </c>
      <c r="K17" s="8">
        <v>16</v>
      </c>
      <c r="L17" s="8">
        <v>21</v>
      </c>
      <c r="M17" s="8">
        <v>21</v>
      </c>
      <c r="N17" s="8">
        <v>0</v>
      </c>
      <c r="O17" s="8">
        <v>6</v>
      </c>
      <c r="P17" s="8">
        <v>146</v>
      </c>
      <c r="Q17" s="8">
        <v>63</v>
      </c>
      <c r="R17" s="8">
        <v>2</v>
      </c>
      <c r="S17" s="8">
        <v>2</v>
      </c>
      <c r="T17" s="8">
        <v>0</v>
      </c>
      <c r="U17" s="8">
        <v>17</v>
      </c>
      <c r="V17" s="8">
        <v>473</v>
      </c>
    </row>
    <row r="18" spans="1:22" x14ac:dyDescent="0.3">
      <c r="A18" s="8">
        <v>17</v>
      </c>
      <c r="B18" s="346">
        <v>51</v>
      </c>
      <c r="C18" s="8" t="s">
        <v>1673</v>
      </c>
      <c r="D18" s="8">
        <v>383</v>
      </c>
      <c r="E18" s="8" t="s">
        <v>19</v>
      </c>
      <c r="F18" s="8">
        <v>152</v>
      </c>
      <c r="G18" s="8">
        <v>16</v>
      </c>
      <c r="H18" s="8">
        <v>15</v>
      </c>
      <c r="I18" s="8">
        <v>28</v>
      </c>
      <c r="J18" s="8">
        <v>1</v>
      </c>
      <c r="K18" s="8">
        <v>7</v>
      </c>
      <c r="L18" s="8">
        <v>16</v>
      </c>
      <c r="M18" s="8">
        <v>7</v>
      </c>
      <c r="N18" s="8">
        <v>2</v>
      </c>
      <c r="O18" s="8">
        <v>0</v>
      </c>
      <c r="P18" s="8">
        <v>16</v>
      </c>
      <c r="Q18" s="8">
        <v>7</v>
      </c>
      <c r="R18" s="8">
        <v>0</v>
      </c>
      <c r="S18" s="8">
        <v>0</v>
      </c>
      <c r="T18" s="8">
        <v>0</v>
      </c>
      <c r="U18" s="8">
        <v>7</v>
      </c>
      <c r="V18" s="8">
        <v>122</v>
      </c>
    </row>
    <row r="19" spans="1:22" x14ac:dyDescent="0.3">
      <c r="A19" s="8">
        <v>18</v>
      </c>
      <c r="B19" s="346">
        <v>51</v>
      </c>
      <c r="C19" s="8" t="s">
        <v>1673</v>
      </c>
      <c r="D19" s="8">
        <v>384</v>
      </c>
      <c r="E19" s="8" t="s">
        <v>19</v>
      </c>
      <c r="F19" s="8">
        <v>109</v>
      </c>
      <c r="G19" s="8">
        <v>2</v>
      </c>
      <c r="H19" s="8">
        <v>27</v>
      </c>
      <c r="I19" s="8">
        <v>9</v>
      </c>
      <c r="J19" s="8">
        <v>2</v>
      </c>
      <c r="K19" s="8">
        <v>10</v>
      </c>
      <c r="L19" s="8">
        <v>5</v>
      </c>
      <c r="M19" s="8">
        <v>5</v>
      </c>
      <c r="N19" s="8">
        <v>0</v>
      </c>
      <c r="O19" s="8">
        <v>1</v>
      </c>
      <c r="P19" s="8">
        <v>30</v>
      </c>
      <c r="Q19" s="8">
        <v>2</v>
      </c>
      <c r="R19" s="8">
        <v>0</v>
      </c>
      <c r="S19" s="8">
        <v>0</v>
      </c>
      <c r="T19" s="8">
        <v>0</v>
      </c>
      <c r="U19" s="8">
        <v>5</v>
      </c>
      <c r="V19" s="8">
        <v>98</v>
      </c>
    </row>
    <row r="20" spans="1:22" x14ac:dyDescent="0.3">
      <c r="A20" s="8">
        <v>19</v>
      </c>
      <c r="B20" s="346">
        <v>51</v>
      </c>
      <c r="C20" s="8" t="s">
        <v>1673</v>
      </c>
      <c r="D20" s="8">
        <v>385</v>
      </c>
      <c r="E20" s="8" t="s">
        <v>19</v>
      </c>
      <c r="F20" s="8">
        <v>680</v>
      </c>
      <c r="G20" s="8">
        <v>42</v>
      </c>
      <c r="H20" s="8">
        <v>150</v>
      </c>
      <c r="I20" s="8">
        <v>61</v>
      </c>
      <c r="J20" s="8">
        <v>2</v>
      </c>
      <c r="K20" s="8">
        <v>56</v>
      </c>
      <c r="L20" s="8">
        <v>36</v>
      </c>
      <c r="M20" s="8">
        <v>90</v>
      </c>
      <c r="N20" s="8">
        <v>4</v>
      </c>
      <c r="O20" s="8">
        <v>20</v>
      </c>
      <c r="P20" s="8">
        <v>79</v>
      </c>
      <c r="Q20" s="8">
        <v>15</v>
      </c>
      <c r="R20" s="8">
        <v>0</v>
      </c>
      <c r="S20" s="8">
        <v>0</v>
      </c>
      <c r="T20" s="8">
        <v>0</v>
      </c>
      <c r="U20" s="8">
        <v>17</v>
      </c>
      <c r="V20" s="8">
        <v>572</v>
      </c>
    </row>
    <row r="21" spans="1:22" x14ac:dyDescent="0.3">
      <c r="A21" s="8">
        <v>20</v>
      </c>
      <c r="B21" s="346">
        <v>52</v>
      </c>
      <c r="C21" s="8" t="s">
        <v>1674</v>
      </c>
      <c r="D21" s="8">
        <v>386</v>
      </c>
      <c r="E21" s="8" t="s">
        <v>19</v>
      </c>
      <c r="F21" s="8">
        <v>508</v>
      </c>
      <c r="G21" s="8">
        <v>4</v>
      </c>
      <c r="H21" s="8">
        <v>28</v>
      </c>
      <c r="I21" s="8">
        <v>28</v>
      </c>
      <c r="J21" s="8">
        <v>3</v>
      </c>
      <c r="K21" s="8">
        <v>77</v>
      </c>
      <c r="L21" s="8">
        <v>91</v>
      </c>
      <c r="M21" s="8">
        <v>2</v>
      </c>
      <c r="N21" s="8">
        <v>1</v>
      </c>
      <c r="O21" s="8">
        <v>0</v>
      </c>
      <c r="P21" s="8">
        <v>170</v>
      </c>
      <c r="Q21" s="8">
        <v>2</v>
      </c>
      <c r="R21" s="8">
        <v>0</v>
      </c>
      <c r="S21" s="8">
        <v>0</v>
      </c>
      <c r="T21" s="8">
        <v>0</v>
      </c>
      <c r="U21" s="8">
        <v>31</v>
      </c>
      <c r="V21" s="8">
        <v>437</v>
      </c>
    </row>
    <row r="22" spans="1:22" x14ac:dyDescent="0.3">
      <c r="A22" s="8">
        <v>21</v>
      </c>
      <c r="B22" s="346">
        <v>52</v>
      </c>
      <c r="C22" s="8" t="s">
        <v>1674</v>
      </c>
      <c r="D22" s="8">
        <v>386</v>
      </c>
      <c r="E22" s="8" t="s">
        <v>20</v>
      </c>
      <c r="F22" s="8">
        <v>508</v>
      </c>
      <c r="G22" s="8">
        <v>6</v>
      </c>
      <c r="H22" s="8">
        <v>42</v>
      </c>
      <c r="I22" s="8">
        <v>28</v>
      </c>
      <c r="J22" s="8">
        <v>8</v>
      </c>
      <c r="K22" s="8">
        <v>54</v>
      </c>
      <c r="L22" s="8">
        <v>53</v>
      </c>
      <c r="M22" s="8">
        <v>0</v>
      </c>
      <c r="N22" s="8">
        <v>1</v>
      </c>
      <c r="O22" s="8">
        <v>1</v>
      </c>
      <c r="P22" s="8">
        <v>181</v>
      </c>
      <c r="Q22" s="8">
        <v>8</v>
      </c>
      <c r="R22" s="8">
        <v>0</v>
      </c>
      <c r="S22" s="8">
        <v>0</v>
      </c>
      <c r="T22" s="8">
        <v>0</v>
      </c>
      <c r="U22" s="8">
        <v>49</v>
      </c>
      <c r="V22" s="8">
        <v>431</v>
      </c>
    </row>
    <row r="23" spans="1:22" x14ac:dyDescent="0.3">
      <c r="A23" s="8">
        <v>22</v>
      </c>
      <c r="B23" s="346">
        <v>280</v>
      </c>
      <c r="C23" s="8" t="s">
        <v>1675</v>
      </c>
      <c r="D23" s="8">
        <v>1402</v>
      </c>
      <c r="E23" s="8" t="s">
        <v>19</v>
      </c>
      <c r="F23" s="8">
        <v>609</v>
      </c>
      <c r="G23" s="8">
        <v>6</v>
      </c>
      <c r="H23" s="8">
        <v>139</v>
      </c>
      <c r="I23" s="8">
        <v>48</v>
      </c>
      <c r="J23" s="8">
        <v>7</v>
      </c>
      <c r="K23" s="8">
        <v>9</v>
      </c>
      <c r="L23" s="8">
        <v>5</v>
      </c>
      <c r="M23" s="8">
        <v>10</v>
      </c>
      <c r="N23" s="8">
        <v>4</v>
      </c>
      <c r="O23" s="8">
        <v>5</v>
      </c>
      <c r="P23" s="8">
        <v>12</v>
      </c>
      <c r="Q23" s="8">
        <v>16</v>
      </c>
      <c r="R23" s="8">
        <v>5</v>
      </c>
      <c r="S23" s="8">
        <v>3</v>
      </c>
      <c r="T23" s="8">
        <v>0</v>
      </c>
      <c r="U23" s="8">
        <v>12</v>
      </c>
      <c r="V23" s="8">
        <v>281</v>
      </c>
    </row>
    <row r="24" spans="1:22" x14ac:dyDescent="0.3">
      <c r="A24" s="8">
        <v>23</v>
      </c>
      <c r="B24" s="346">
        <v>305</v>
      </c>
      <c r="C24" s="8" t="s">
        <v>1676</v>
      </c>
      <c r="D24" s="8">
        <v>1465</v>
      </c>
      <c r="E24" s="8" t="s">
        <v>19</v>
      </c>
      <c r="F24" s="8">
        <v>429</v>
      </c>
      <c r="G24" s="8">
        <v>10</v>
      </c>
      <c r="H24" s="8">
        <v>87</v>
      </c>
      <c r="I24" s="8">
        <v>75</v>
      </c>
      <c r="J24" s="8">
        <v>0</v>
      </c>
      <c r="K24" s="8">
        <v>6</v>
      </c>
      <c r="L24" s="8">
        <v>0</v>
      </c>
      <c r="M24" s="8">
        <v>3</v>
      </c>
      <c r="N24" s="8">
        <v>1</v>
      </c>
      <c r="O24" s="8">
        <v>6</v>
      </c>
      <c r="P24" s="8">
        <v>97</v>
      </c>
      <c r="Q24" s="8">
        <v>37</v>
      </c>
      <c r="R24" s="8">
        <v>0</v>
      </c>
      <c r="S24" s="8">
        <v>0</v>
      </c>
      <c r="T24" s="8">
        <v>0</v>
      </c>
      <c r="U24" s="8">
        <v>15</v>
      </c>
      <c r="V24" s="8">
        <v>337</v>
      </c>
    </row>
    <row r="25" spans="1:22" x14ac:dyDescent="0.3">
      <c r="A25" s="8">
        <v>24</v>
      </c>
      <c r="B25" s="346">
        <v>305</v>
      </c>
      <c r="C25" s="8" t="s">
        <v>1676</v>
      </c>
      <c r="D25" s="8">
        <v>1465</v>
      </c>
      <c r="E25" s="8" t="s">
        <v>20</v>
      </c>
      <c r="F25" s="8">
        <v>429</v>
      </c>
      <c r="G25" s="8">
        <v>6</v>
      </c>
      <c r="H25" s="8">
        <v>76</v>
      </c>
      <c r="I25" s="8">
        <v>93</v>
      </c>
      <c r="J25" s="8">
        <v>0</v>
      </c>
      <c r="K25" s="8">
        <v>3</v>
      </c>
      <c r="L25" s="8">
        <v>0</v>
      </c>
      <c r="M25" s="8">
        <v>6</v>
      </c>
      <c r="N25" s="8">
        <v>2</v>
      </c>
      <c r="O25" s="8">
        <v>6</v>
      </c>
      <c r="P25" s="8">
        <v>92</v>
      </c>
      <c r="Q25" s="8">
        <v>31</v>
      </c>
      <c r="R25" s="8">
        <v>0</v>
      </c>
      <c r="S25" s="8">
        <v>0</v>
      </c>
      <c r="T25" s="8">
        <v>0</v>
      </c>
      <c r="U25" s="8">
        <v>7</v>
      </c>
      <c r="V25" s="8">
        <v>322</v>
      </c>
    </row>
    <row r="26" spans="1:22" x14ac:dyDescent="0.3">
      <c r="A26" s="8">
        <v>25</v>
      </c>
      <c r="B26" s="346">
        <v>305</v>
      </c>
      <c r="C26" s="8" t="s">
        <v>1676</v>
      </c>
      <c r="D26" s="8">
        <v>1466</v>
      </c>
      <c r="E26" s="8" t="s">
        <v>19</v>
      </c>
      <c r="F26" s="8">
        <v>487</v>
      </c>
      <c r="G26" s="8">
        <v>14</v>
      </c>
      <c r="H26" s="8">
        <v>85</v>
      </c>
      <c r="I26" s="8">
        <v>77</v>
      </c>
      <c r="J26" s="8">
        <v>0</v>
      </c>
      <c r="K26" s="8">
        <v>9</v>
      </c>
      <c r="L26" s="8">
        <v>0</v>
      </c>
      <c r="M26" s="8">
        <v>2</v>
      </c>
      <c r="N26" s="8">
        <v>1</v>
      </c>
      <c r="O26" s="8">
        <v>9</v>
      </c>
      <c r="P26" s="8">
        <v>118</v>
      </c>
      <c r="Q26" s="8">
        <v>45</v>
      </c>
      <c r="R26" s="8">
        <v>0</v>
      </c>
      <c r="S26" s="8">
        <v>0</v>
      </c>
      <c r="T26" s="8">
        <v>0</v>
      </c>
      <c r="U26" s="8">
        <v>12</v>
      </c>
      <c r="V26" s="8">
        <v>372</v>
      </c>
    </row>
    <row r="27" spans="1:22" x14ac:dyDescent="0.3">
      <c r="A27" s="8">
        <v>26</v>
      </c>
      <c r="B27" s="346">
        <v>305</v>
      </c>
      <c r="C27" s="8" t="s">
        <v>1676</v>
      </c>
      <c r="D27" s="8">
        <v>1466</v>
      </c>
      <c r="E27" s="8" t="s">
        <v>20</v>
      </c>
      <c r="F27" s="8">
        <v>486</v>
      </c>
      <c r="G27" s="8">
        <v>9</v>
      </c>
      <c r="H27" s="8">
        <v>87</v>
      </c>
      <c r="I27" s="8">
        <v>77</v>
      </c>
      <c r="J27" s="8">
        <v>1</v>
      </c>
      <c r="K27" s="8">
        <v>5</v>
      </c>
      <c r="L27" s="8">
        <v>1</v>
      </c>
      <c r="M27" s="8">
        <v>0</v>
      </c>
      <c r="N27" s="8">
        <v>3</v>
      </c>
      <c r="O27" s="8">
        <v>5</v>
      </c>
      <c r="P27" s="8">
        <v>115</v>
      </c>
      <c r="Q27" s="8">
        <v>35</v>
      </c>
      <c r="R27" s="8">
        <v>0</v>
      </c>
      <c r="S27" s="8">
        <v>0</v>
      </c>
      <c r="T27" s="8">
        <v>0</v>
      </c>
      <c r="U27" s="8">
        <v>13</v>
      </c>
      <c r="V27" s="8">
        <v>351</v>
      </c>
    </row>
    <row r="28" spans="1:22" x14ac:dyDescent="0.3">
      <c r="A28" s="8">
        <v>27</v>
      </c>
      <c r="B28" s="346">
        <v>305</v>
      </c>
      <c r="C28" s="8" t="s">
        <v>1676</v>
      </c>
      <c r="D28" s="8">
        <v>1467</v>
      </c>
      <c r="E28" s="8" t="s">
        <v>19</v>
      </c>
      <c r="F28" s="8">
        <v>188</v>
      </c>
      <c r="G28" s="8">
        <v>8</v>
      </c>
      <c r="H28" s="8">
        <v>47</v>
      </c>
      <c r="I28" s="8">
        <v>19</v>
      </c>
      <c r="J28" s="8">
        <v>0</v>
      </c>
      <c r="K28" s="8">
        <v>2</v>
      </c>
      <c r="L28" s="8">
        <v>1</v>
      </c>
      <c r="M28" s="8">
        <v>27</v>
      </c>
      <c r="N28" s="8">
        <v>2</v>
      </c>
      <c r="O28" s="8">
        <v>1</v>
      </c>
      <c r="P28" s="8">
        <v>22</v>
      </c>
      <c r="Q28" s="8">
        <v>17</v>
      </c>
      <c r="R28" s="8">
        <v>0</v>
      </c>
      <c r="S28" s="8">
        <v>0</v>
      </c>
      <c r="T28" s="8">
        <v>0</v>
      </c>
      <c r="U28" s="8">
        <v>4</v>
      </c>
      <c r="V28" s="8">
        <v>150</v>
      </c>
    </row>
    <row r="29" spans="1:22" x14ac:dyDescent="0.3">
      <c r="A29" s="8">
        <v>28</v>
      </c>
      <c r="B29" s="346">
        <v>305</v>
      </c>
      <c r="C29" s="8" t="s">
        <v>1676</v>
      </c>
      <c r="D29" s="8">
        <v>1468</v>
      </c>
      <c r="E29" s="8" t="s">
        <v>19</v>
      </c>
      <c r="F29" s="8">
        <v>552</v>
      </c>
      <c r="G29" s="8">
        <v>32</v>
      </c>
      <c r="H29" s="8">
        <v>73</v>
      </c>
      <c r="I29" s="8">
        <v>41</v>
      </c>
      <c r="J29" s="8">
        <v>3</v>
      </c>
      <c r="K29" s="8">
        <v>12</v>
      </c>
      <c r="L29" s="8">
        <v>0</v>
      </c>
      <c r="M29" s="8">
        <v>14</v>
      </c>
      <c r="N29" s="8">
        <v>3</v>
      </c>
      <c r="O29" s="8">
        <v>3</v>
      </c>
      <c r="P29" s="8">
        <v>38</v>
      </c>
      <c r="Q29" s="8">
        <v>137</v>
      </c>
      <c r="R29" s="8">
        <v>0</v>
      </c>
      <c r="S29" s="8">
        <v>1</v>
      </c>
      <c r="T29" s="8">
        <v>0</v>
      </c>
      <c r="U29" s="8">
        <v>33</v>
      </c>
      <c r="V29" s="8">
        <v>390</v>
      </c>
    </row>
    <row r="30" spans="1:22" x14ac:dyDescent="0.3">
      <c r="A30" s="8">
        <v>29</v>
      </c>
      <c r="B30" s="346">
        <v>305</v>
      </c>
      <c r="C30" s="8" t="s">
        <v>1676</v>
      </c>
      <c r="D30" s="8">
        <v>1468</v>
      </c>
      <c r="E30" s="8" t="s">
        <v>20</v>
      </c>
      <c r="F30" s="8">
        <v>552</v>
      </c>
      <c r="G30" s="8">
        <v>37</v>
      </c>
      <c r="H30" s="8">
        <v>51</v>
      </c>
      <c r="I30" s="8">
        <v>51</v>
      </c>
      <c r="J30" s="8">
        <v>2</v>
      </c>
      <c r="K30" s="8">
        <v>11</v>
      </c>
      <c r="L30" s="8">
        <v>2</v>
      </c>
      <c r="M30" s="8">
        <v>19</v>
      </c>
      <c r="N30" s="8">
        <v>2</v>
      </c>
      <c r="O30" s="8">
        <v>8</v>
      </c>
      <c r="P30" s="8">
        <v>35</v>
      </c>
      <c r="Q30" s="8">
        <v>153</v>
      </c>
      <c r="R30" s="8">
        <v>3</v>
      </c>
      <c r="S30" s="8">
        <v>0</v>
      </c>
      <c r="T30" s="8">
        <v>0</v>
      </c>
      <c r="U30" s="8">
        <v>17</v>
      </c>
      <c r="V30" s="8">
        <v>391</v>
      </c>
    </row>
    <row r="31" spans="1:22" x14ac:dyDescent="0.3">
      <c r="A31" s="8">
        <v>30</v>
      </c>
      <c r="B31" s="346">
        <v>305</v>
      </c>
      <c r="C31" s="8" t="s">
        <v>1676</v>
      </c>
      <c r="D31" s="8">
        <v>1469</v>
      </c>
      <c r="E31" s="8" t="s">
        <v>19</v>
      </c>
      <c r="F31" s="8">
        <v>382</v>
      </c>
      <c r="G31" s="8">
        <v>9</v>
      </c>
      <c r="H31" s="8">
        <v>61</v>
      </c>
      <c r="I31" s="8">
        <v>22</v>
      </c>
      <c r="J31" s="8">
        <v>0</v>
      </c>
      <c r="K31" s="8">
        <v>3</v>
      </c>
      <c r="L31" s="8">
        <v>1</v>
      </c>
      <c r="M31" s="8">
        <v>2</v>
      </c>
      <c r="N31" s="8">
        <v>2</v>
      </c>
      <c r="O31" s="8">
        <v>0</v>
      </c>
      <c r="P31" s="8">
        <v>20</v>
      </c>
      <c r="Q31" s="8">
        <v>148</v>
      </c>
      <c r="R31" s="8">
        <v>0</v>
      </c>
      <c r="S31" s="8">
        <v>0</v>
      </c>
      <c r="T31" s="8">
        <v>0</v>
      </c>
      <c r="U31" s="8">
        <v>7</v>
      </c>
      <c r="V31" s="8">
        <v>275</v>
      </c>
    </row>
    <row r="32" spans="1:22" x14ac:dyDescent="0.3">
      <c r="A32" s="8">
        <v>31</v>
      </c>
      <c r="B32" s="346">
        <v>305</v>
      </c>
      <c r="C32" s="8" t="s">
        <v>1676</v>
      </c>
      <c r="D32" s="8">
        <v>1470</v>
      </c>
      <c r="E32" s="8" t="s">
        <v>19</v>
      </c>
      <c r="F32" s="8">
        <v>575</v>
      </c>
      <c r="G32" s="8">
        <v>45</v>
      </c>
      <c r="H32" s="8">
        <v>62</v>
      </c>
      <c r="I32" s="8">
        <v>90</v>
      </c>
      <c r="J32" s="8">
        <v>1</v>
      </c>
      <c r="K32" s="8">
        <v>52</v>
      </c>
      <c r="L32" s="8">
        <v>0</v>
      </c>
      <c r="M32" s="8">
        <v>3</v>
      </c>
      <c r="N32" s="8">
        <v>2</v>
      </c>
      <c r="O32" s="8">
        <v>3</v>
      </c>
      <c r="P32" s="8">
        <v>6</v>
      </c>
      <c r="Q32" s="8">
        <v>3</v>
      </c>
      <c r="R32" s="8">
        <v>0</v>
      </c>
      <c r="S32" s="8">
        <v>0</v>
      </c>
      <c r="T32" s="8">
        <v>0</v>
      </c>
      <c r="U32" s="8">
        <v>18</v>
      </c>
      <c r="V32" s="8">
        <v>285</v>
      </c>
    </row>
    <row r="33" spans="1:22" x14ac:dyDescent="0.3">
      <c r="A33" s="8">
        <v>32</v>
      </c>
      <c r="B33" s="346">
        <v>305</v>
      </c>
      <c r="C33" s="8" t="s">
        <v>1676</v>
      </c>
      <c r="D33" s="8">
        <v>1470</v>
      </c>
      <c r="E33" s="8" t="s">
        <v>21</v>
      </c>
      <c r="F33" s="8">
        <v>541</v>
      </c>
      <c r="G33" s="8">
        <v>8</v>
      </c>
      <c r="H33" s="8">
        <v>50</v>
      </c>
      <c r="I33" s="8">
        <v>46</v>
      </c>
      <c r="J33" s="8">
        <v>2</v>
      </c>
      <c r="K33" s="8">
        <v>5</v>
      </c>
      <c r="L33" s="8">
        <v>1</v>
      </c>
      <c r="M33" s="8">
        <v>8</v>
      </c>
      <c r="N33" s="8">
        <v>0</v>
      </c>
      <c r="O33" s="8">
        <v>2</v>
      </c>
      <c r="P33" s="8">
        <v>60</v>
      </c>
      <c r="Q33" s="8">
        <v>196</v>
      </c>
      <c r="R33" s="8">
        <v>1</v>
      </c>
      <c r="S33" s="8">
        <v>1</v>
      </c>
      <c r="T33" s="8">
        <v>0</v>
      </c>
      <c r="U33" s="8">
        <v>22</v>
      </c>
      <c r="V33" s="8">
        <v>402</v>
      </c>
    </row>
    <row r="34" spans="1:22" x14ac:dyDescent="0.3">
      <c r="A34" s="8">
        <v>33</v>
      </c>
      <c r="B34" s="346">
        <v>305</v>
      </c>
      <c r="C34" s="8" t="s">
        <v>1676</v>
      </c>
      <c r="D34" s="8">
        <v>1470</v>
      </c>
      <c r="E34" s="8" t="s">
        <v>36</v>
      </c>
      <c r="F34" s="8">
        <v>540</v>
      </c>
      <c r="G34" s="8">
        <v>7</v>
      </c>
      <c r="H34" s="8">
        <v>75</v>
      </c>
      <c r="I34" s="8">
        <v>47</v>
      </c>
      <c r="J34" s="8">
        <v>1</v>
      </c>
      <c r="K34" s="8">
        <v>2</v>
      </c>
      <c r="L34" s="8">
        <v>0</v>
      </c>
      <c r="M34" s="8">
        <v>5</v>
      </c>
      <c r="N34" s="8">
        <v>1</v>
      </c>
      <c r="O34" s="8">
        <v>4</v>
      </c>
      <c r="P34" s="8">
        <v>71</v>
      </c>
      <c r="Q34" s="8">
        <v>172</v>
      </c>
      <c r="R34" s="8">
        <v>0</v>
      </c>
      <c r="S34" s="8">
        <v>0</v>
      </c>
      <c r="T34" s="8">
        <v>0</v>
      </c>
      <c r="U34" s="8">
        <v>17</v>
      </c>
      <c r="V34" s="8">
        <v>402</v>
      </c>
    </row>
    <row r="35" spans="1:22" x14ac:dyDescent="0.3">
      <c r="A35" s="8">
        <v>34</v>
      </c>
      <c r="B35" s="346">
        <v>305</v>
      </c>
      <c r="C35" s="8" t="s">
        <v>1676</v>
      </c>
      <c r="D35" s="8">
        <v>1471</v>
      </c>
      <c r="E35" s="8" t="s">
        <v>19</v>
      </c>
      <c r="F35" s="8">
        <v>637</v>
      </c>
      <c r="G35" s="8">
        <v>25</v>
      </c>
      <c r="H35" s="8">
        <v>63</v>
      </c>
      <c r="I35" s="8">
        <v>102</v>
      </c>
      <c r="J35" s="8">
        <v>1</v>
      </c>
      <c r="K35" s="8">
        <v>2</v>
      </c>
      <c r="L35" s="8">
        <v>1</v>
      </c>
      <c r="M35" s="8">
        <v>2</v>
      </c>
      <c r="N35" s="8">
        <v>5</v>
      </c>
      <c r="O35" s="8">
        <v>2</v>
      </c>
      <c r="P35" s="8">
        <v>47</v>
      </c>
      <c r="Q35" s="8">
        <v>116</v>
      </c>
      <c r="R35" s="8">
        <v>2</v>
      </c>
      <c r="S35" s="8">
        <v>0</v>
      </c>
      <c r="T35" s="8">
        <v>0</v>
      </c>
      <c r="U35" s="8">
        <v>15</v>
      </c>
      <c r="V35" s="8">
        <v>383</v>
      </c>
    </row>
    <row r="36" spans="1:22" x14ac:dyDescent="0.3">
      <c r="A36" s="8">
        <v>35</v>
      </c>
      <c r="B36" s="346">
        <v>305</v>
      </c>
      <c r="C36" s="8" t="s">
        <v>1676</v>
      </c>
      <c r="D36" s="8">
        <v>1471</v>
      </c>
      <c r="E36" s="8" t="s">
        <v>20</v>
      </c>
      <c r="F36" s="8">
        <v>637</v>
      </c>
      <c r="G36" s="8">
        <v>23</v>
      </c>
      <c r="H36" s="8">
        <v>65</v>
      </c>
      <c r="I36" s="8">
        <v>142</v>
      </c>
      <c r="J36" s="8">
        <v>2</v>
      </c>
      <c r="K36" s="8">
        <v>4</v>
      </c>
      <c r="L36" s="8">
        <v>1</v>
      </c>
      <c r="M36" s="8">
        <v>2</v>
      </c>
      <c r="N36" s="8">
        <v>3</v>
      </c>
      <c r="O36" s="8">
        <v>2</v>
      </c>
      <c r="P36" s="8">
        <v>58</v>
      </c>
      <c r="Q36" s="8">
        <v>72</v>
      </c>
      <c r="R36" s="8">
        <v>1</v>
      </c>
      <c r="S36" s="8">
        <v>1</v>
      </c>
      <c r="T36" s="8">
        <v>0</v>
      </c>
      <c r="U36" s="8">
        <v>17</v>
      </c>
      <c r="V36" s="8">
        <v>393</v>
      </c>
    </row>
    <row r="37" spans="1:22" x14ac:dyDescent="0.3">
      <c r="A37" s="8">
        <v>36</v>
      </c>
      <c r="B37" s="346">
        <v>305</v>
      </c>
      <c r="C37" s="8" t="s">
        <v>1676</v>
      </c>
      <c r="D37" s="8">
        <v>1471</v>
      </c>
      <c r="E37" s="8" t="s">
        <v>22</v>
      </c>
      <c r="F37" s="8">
        <v>637</v>
      </c>
      <c r="G37" s="8">
        <v>20</v>
      </c>
      <c r="H37" s="8">
        <v>63</v>
      </c>
      <c r="I37" s="8">
        <v>92</v>
      </c>
      <c r="J37" s="8">
        <v>3</v>
      </c>
      <c r="K37" s="8">
        <v>8</v>
      </c>
      <c r="L37" s="8">
        <v>2</v>
      </c>
      <c r="M37" s="8">
        <v>1</v>
      </c>
      <c r="N37" s="8">
        <v>7</v>
      </c>
      <c r="O37" s="8">
        <v>7</v>
      </c>
      <c r="P37" s="8">
        <v>57</v>
      </c>
      <c r="Q37" s="8">
        <v>81</v>
      </c>
      <c r="R37" s="8">
        <v>2</v>
      </c>
      <c r="S37" s="8">
        <v>2</v>
      </c>
      <c r="T37" s="8">
        <v>0</v>
      </c>
      <c r="U37" s="8">
        <v>20</v>
      </c>
      <c r="V37" s="8">
        <v>365</v>
      </c>
    </row>
    <row r="38" spans="1:22" x14ac:dyDescent="0.3">
      <c r="A38" s="8">
        <v>37</v>
      </c>
      <c r="B38" s="346">
        <v>411</v>
      </c>
      <c r="C38" s="8" t="s">
        <v>1677</v>
      </c>
      <c r="D38" s="8">
        <v>1834</v>
      </c>
      <c r="E38" s="8" t="s">
        <v>19</v>
      </c>
      <c r="F38" s="8">
        <v>336</v>
      </c>
      <c r="G38" s="8">
        <v>6</v>
      </c>
      <c r="H38" s="8">
        <v>101</v>
      </c>
      <c r="I38" s="8">
        <v>24</v>
      </c>
      <c r="J38" s="8">
        <v>6</v>
      </c>
      <c r="K38" s="8">
        <v>13</v>
      </c>
      <c r="L38" s="8">
        <v>0</v>
      </c>
      <c r="M38" s="8">
        <v>0</v>
      </c>
      <c r="N38" s="8">
        <v>2</v>
      </c>
      <c r="O38" s="8">
        <v>3</v>
      </c>
      <c r="P38" s="8">
        <v>19</v>
      </c>
      <c r="Q38" s="8">
        <v>41</v>
      </c>
      <c r="R38" s="8">
        <v>0</v>
      </c>
      <c r="S38" s="8">
        <v>0</v>
      </c>
      <c r="T38" s="8">
        <v>0</v>
      </c>
      <c r="U38" s="8">
        <v>12</v>
      </c>
      <c r="V38" s="8">
        <v>227</v>
      </c>
    </row>
    <row r="39" spans="1:22" x14ac:dyDescent="0.3">
      <c r="A39" s="8">
        <v>38</v>
      </c>
      <c r="B39" s="346">
        <v>411</v>
      </c>
      <c r="C39" s="8" t="s">
        <v>1677</v>
      </c>
      <c r="D39" s="8">
        <v>1834</v>
      </c>
      <c r="E39" s="8" t="s">
        <v>21</v>
      </c>
      <c r="F39" s="8">
        <v>354</v>
      </c>
      <c r="G39" s="8">
        <v>28</v>
      </c>
      <c r="H39" s="8">
        <v>7</v>
      </c>
      <c r="I39" s="8">
        <v>23</v>
      </c>
      <c r="J39" s="8">
        <v>4</v>
      </c>
      <c r="K39" s="8">
        <v>7</v>
      </c>
      <c r="L39" s="8">
        <v>3</v>
      </c>
      <c r="M39" s="8">
        <v>2</v>
      </c>
      <c r="N39" s="8">
        <v>8</v>
      </c>
      <c r="O39" s="8">
        <v>5</v>
      </c>
      <c r="P39" s="8">
        <v>105</v>
      </c>
      <c r="Q39" s="8">
        <v>1</v>
      </c>
      <c r="R39" s="8">
        <v>0</v>
      </c>
      <c r="S39" s="8">
        <v>0</v>
      </c>
      <c r="T39" s="8">
        <v>0</v>
      </c>
      <c r="U39" s="8">
        <v>8</v>
      </c>
      <c r="V39" s="8">
        <v>201</v>
      </c>
    </row>
    <row r="40" spans="1:22" x14ac:dyDescent="0.3">
      <c r="A40" s="8">
        <v>39</v>
      </c>
      <c r="B40" s="346">
        <v>411</v>
      </c>
      <c r="C40" s="8" t="s">
        <v>1677</v>
      </c>
      <c r="D40" s="8">
        <v>1835</v>
      </c>
      <c r="E40" s="8" t="s">
        <v>19</v>
      </c>
      <c r="F40" s="8">
        <v>280</v>
      </c>
      <c r="G40" s="8">
        <v>17</v>
      </c>
      <c r="H40" s="8">
        <v>51</v>
      </c>
      <c r="I40" s="8">
        <v>23</v>
      </c>
      <c r="J40" s="8">
        <v>7</v>
      </c>
      <c r="K40" s="8">
        <v>9</v>
      </c>
      <c r="L40" s="8">
        <v>0</v>
      </c>
      <c r="M40" s="8">
        <v>0</v>
      </c>
      <c r="N40" s="8">
        <v>2</v>
      </c>
      <c r="O40" s="8">
        <v>3</v>
      </c>
      <c r="P40" s="8">
        <v>35</v>
      </c>
      <c r="Q40" s="8">
        <v>4</v>
      </c>
      <c r="R40" s="8">
        <v>2</v>
      </c>
      <c r="S40" s="8">
        <v>0</v>
      </c>
      <c r="T40" s="8">
        <v>0</v>
      </c>
      <c r="U40" s="8">
        <v>8</v>
      </c>
      <c r="V40" s="8">
        <v>161</v>
      </c>
    </row>
    <row r="41" spans="1:22" x14ac:dyDescent="0.3">
      <c r="A41" s="8">
        <v>40</v>
      </c>
      <c r="B41" s="346">
        <v>411</v>
      </c>
      <c r="C41" s="8" t="s">
        <v>1677</v>
      </c>
      <c r="D41" s="8">
        <v>1836</v>
      </c>
      <c r="E41" s="8" t="s">
        <v>19</v>
      </c>
      <c r="F41" s="8">
        <v>524</v>
      </c>
      <c r="G41" s="8">
        <v>72</v>
      </c>
      <c r="H41" s="8">
        <v>19</v>
      </c>
      <c r="I41" s="8">
        <v>93</v>
      </c>
      <c r="J41" s="8">
        <v>54</v>
      </c>
      <c r="K41" s="8">
        <v>17</v>
      </c>
      <c r="L41" s="8">
        <v>0</v>
      </c>
      <c r="M41" s="8">
        <v>0</v>
      </c>
      <c r="N41" s="8">
        <v>3</v>
      </c>
      <c r="O41" s="8">
        <v>4</v>
      </c>
      <c r="P41" s="8">
        <v>44</v>
      </c>
      <c r="Q41" s="8">
        <v>1</v>
      </c>
      <c r="R41" s="8">
        <v>8</v>
      </c>
      <c r="S41" s="8">
        <v>4</v>
      </c>
      <c r="T41" s="8">
        <v>0</v>
      </c>
      <c r="U41" s="8">
        <v>11</v>
      </c>
      <c r="V41" s="8">
        <v>330</v>
      </c>
    </row>
    <row r="42" spans="1:22" x14ac:dyDescent="0.3">
      <c r="A42" s="8">
        <v>41</v>
      </c>
      <c r="B42" s="346">
        <v>411</v>
      </c>
      <c r="C42" s="8" t="s">
        <v>1677</v>
      </c>
      <c r="D42" s="8">
        <v>1837</v>
      </c>
      <c r="E42" s="8" t="s">
        <v>19</v>
      </c>
      <c r="F42" s="8">
        <v>712</v>
      </c>
      <c r="G42" s="8">
        <v>31</v>
      </c>
      <c r="H42" s="8">
        <v>32</v>
      </c>
      <c r="I42" s="8">
        <v>10</v>
      </c>
      <c r="J42" s="8">
        <v>0</v>
      </c>
      <c r="K42" s="8">
        <v>1</v>
      </c>
      <c r="L42" s="8">
        <v>0</v>
      </c>
      <c r="M42" s="8">
        <v>0</v>
      </c>
      <c r="N42" s="8">
        <v>0</v>
      </c>
      <c r="O42" s="8">
        <v>10</v>
      </c>
      <c r="P42" s="8">
        <v>0</v>
      </c>
      <c r="Q42" s="8">
        <v>0</v>
      </c>
      <c r="R42" s="8">
        <v>1</v>
      </c>
      <c r="S42" s="8">
        <v>0</v>
      </c>
      <c r="T42" s="8">
        <v>0</v>
      </c>
      <c r="U42" s="8">
        <v>3</v>
      </c>
      <c r="V42" s="8">
        <v>88</v>
      </c>
    </row>
    <row r="43" spans="1:22" x14ac:dyDescent="0.3">
      <c r="A43" s="8">
        <v>42</v>
      </c>
      <c r="B43" s="346">
        <v>413</v>
      </c>
      <c r="C43" s="8" t="s">
        <v>1678</v>
      </c>
      <c r="D43" s="8">
        <v>1839</v>
      </c>
      <c r="E43" s="8" t="s">
        <v>19</v>
      </c>
      <c r="F43" s="8">
        <v>590</v>
      </c>
      <c r="G43" s="8">
        <v>4</v>
      </c>
      <c r="H43" s="8">
        <v>143</v>
      </c>
      <c r="I43" s="8">
        <v>20</v>
      </c>
      <c r="J43" s="8">
        <v>4</v>
      </c>
      <c r="K43" s="8">
        <v>4</v>
      </c>
      <c r="L43" s="8">
        <v>1</v>
      </c>
      <c r="M43" s="8">
        <v>2</v>
      </c>
      <c r="N43" s="8">
        <v>0</v>
      </c>
      <c r="O43" s="8">
        <v>5</v>
      </c>
      <c r="P43" s="8">
        <v>43</v>
      </c>
      <c r="Q43" s="8">
        <v>41</v>
      </c>
      <c r="R43" s="8">
        <v>1</v>
      </c>
      <c r="S43" s="8">
        <v>2</v>
      </c>
      <c r="T43" s="8">
        <v>0</v>
      </c>
      <c r="U43" s="8">
        <v>7</v>
      </c>
      <c r="V43" s="8">
        <v>277</v>
      </c>
    </row>
    <row r="44" spans="1:22" x14ac:dyDescent="0.3">
      <c r="A44" s="8">
        <v>43</v>
      </c>
      <c r="B44" s="346">
        <v>413</v>
      </c>
      <c r="C44" s="8" t="s">
        <v>1678</v>
      </c>
      <c r="D44" s="8">
        <v>1839</v>
      </c>
      <c r="E44" s="8" t="s">
        <v>20</v>
      </c>
      <c r="F44" s="8">
        <v>590</v>
      </c>
      <c r="G44" s="8">
        <v>1</v>
      </c>
      <c r="H44" s="8">
        <v>97</v>
      </c>
      <c r="I44" s="8">
        <v>23</v>
      </c>
      <c r="J44" s="8">
        <v>2</v>
      </c>
      <c r="K44" s="8">
        <v>3</v>
      </c>
      <c r="L44" s="8">
        <v>0</v>
      </c>
      <c r="M44" s="8">
        <v>1</v>
      </c>
      <c r="N44" s="8">
        <v>4</v>
      </c>
      <c r="O44" s="8">
        <v>2</v>
      </c>
      <c r="P44" s="8">
        <v>43</v>
      </c>
      <c r="Q44" s="8">
        <v>35</v>
      </c>
      <c r="R44" s="8">
        <v>0</v>
      </c>
      <c r="S44" s="8">
        <v>3</v>
      </c>
      <c r="T44" s="8">
        <v>0</v>
      </c>
      <c r="U44" s="8">
        <v>10</v>
      </c>
      <c r="V44" s="8">
        <v>224</v>
      </c>
    </row>
    <row r="45" spans="1:22" x14ac:dyDescent="0.3">
      <c r="A45" s="8">
        <v>44</v>
      </c>
      <c r="B45" s="346">
        <v>413</v>
      </c>
      <c r="C45" s="8" t="s">
        <v>1678</v>
      </c>
      <c r="D45" s="8">
        <v>1839</v>
      </c>
      <c r="E45" s="8" t="s">
        <v>22</v>
      </c>
      <c r="F45" s="8">
        <v>590</v>
      </c>
      <c r="G45" s="8">
        <v>0</v>
      </c>
      <c r="H45" s="8">
        <v>102</v>
      </c>
      <c r="I45" s="8">
        <v>10</v>
      </c>
      <c r="J45" s="8">
        <v>7</v>
      </c>
      <c r="K45" s="8">
        <v>1</v>
      </c>
      <c r="L45" s="8">
        <v>1</v>
      </c>
      <c r="M45" s="8">
        <v>1</v>
      </c>
      <c r="N45" s="8">
        <v>1</v>
      </c>
      <c r="O45" s="8">
        <v>3</v>
      </c>
      <c r="P45" s="8">
        <v>47</v>
      </c>
      <c r="Q45" s="8">
        <v>47</v>
      </c>
      <c r="R45" s="8">
        <v>1</v>
      </c>
      <c r="S45" s="8">
        <v>2</v>
      </c>
      <c r="T45" s="8">
        <v>0</v>
      </c>
      <c r="U45" s="8">
        <v>15</v>
      </c>
      <c r="V45" s="8">
        <v>238</v>
      </c>
    </row>
    <row r="46" spans="1:22" x14ac:dyDescent="0.3">
      <c r="A46" s="8">
        <v>45</v>
      </c>
      <c r="B46" s="346">
        <v>413</v>
      </c>
      <c r="C46" s="8" t="s">
        <v>1678</v>
      </c>
      <c r="D46" s="8">
        <v>1840</v>
      </c>
      <c r="E46" s="8" t="s">
        <v>19</v>
      </c>
      <c r="F46" s="8">
        <v>280</v>
      </c>
      <c r="G46" s="8">
        <v>0</v>
      </c>
      <c r="H46" s="8">
        <v>51</v>
      </c>
      <c r="I46" s="8">
        <v>15</v>
      </c>
      <c r="J46" s="8">
        <v>1</v>
      </c>
      <c r="K46" s="8">
        <v>1</v>
      </c>
      <c r="L46" s="8">
        <v>0</v>
      </c>
      <c r="M46" s="8">
        <v>1</v>
      </c>
      <c r="N46" s="8">
        <v>0</v>
      </c>
      <c r="O46" s="8">
        <v>1</v>
      </c>
      <c r="P46" s="8">
        <v>5</v>
      </c>
      <c r="Q46" s="8">
        <v>37</v>
      </c>
      <c r="R46" s="8">
        <v>0</v>
      </c>
      <c r="S46" s="8">
        <v>2</v>
      </c>
      <c r="T46" s="8">
        <v>0</v>
      </c>
      <c r="U46" s="8">
        <v>10</v>
      </c>
      <c r="V46" s="8">
        <v>124</v>
      </c>
    </row>
    <row r="47" spans="1:22" x14ac:dyDescent="0.3">
      <c r="A47" s="8">
        <v>46</v>
      </c>
      <c r="B47" s="346">
        <v>419</v>
      </c>
      <c r="C47" s="8" t="s">
        <v>1679</v>
      </c>
      <c r="D47" s="8">
        <v>1866</v>
      </c>
      <c r="E47" s="8" t="s">
        <v>19</v>
      </c>
      <c r="F47" s="8">
        <v>741</v>
      </c>
      <c r="G47" s="8">
        <v>34</v>
      </c>
      <c r="H47" s="8">
        <v>106</v>
      </c>
      <c r="I47" s="8">
        <v>59</v>
      </c>
      <c r="J47" s="8">
        <v>11</v>
      </c>
      <c r="K47" s="8">
        <v>19</v>
      </c>
      <c r="L47" s="8">
        <v>1</v>
      </c>
      <c r="M47" s="8">
        <v>1</v>
      </c>
      <c r="N47" s="8">
        <v>4</v>
      </c>
      <c r="O47" s="8">
        <v>5</v>
      </c>
      <c r="P47" s="8">
        <v>267</v>
      </c>
      <c r="Q47" s="8">
        <v>8</v>
      </c>
      <c r="R47" s="8">
        <v>1</v>
      </c>
      <c r="S47" s="8">
        <v>3</v>
      </c>
      <c r="T47" s="8">
        <v>21</v>
      </c>
      <c r="U47" s="8">
        <v>0</v>
      </c>
      <c r="V47" s="8">
        <v>540</v>
      </c>
    </row>
    <row r="48" spans="1:22" x14ac:dyDescent="0.3">
      <c r="A48" s="8">
        <v>47</v>
      </c>
      <c r="B48" s="346">
        <v>419</v>
      </c>
      <c r="C48" s="8" t="s">
        <v>1679</v>
      </c>
      <c r="D48" s="8">
        <v>1866</v>
      </c>
      <c r="E48" s="8" t="s">
        <v>20</v>
      </c>
      <c r="F48" s="8">
        <v>740</v>
      </c>
      <c r="G48" s="8">
        <v>20</v>
      </c>
      <c r="H48" s="8">
        <v>118</v>
      </c>
      <c r="I48" s="8">
        <v>60</v>
      </c>
      <c r="J48" s="8">
        <v>3</v>
      </c>
      <c r="K48" s="8">
        <v>6</v>
      </c>
      <c r="L48" s="8">
        <v>1</v>
      </c>
      <c r="M48" s="8">
        <v>2</v>
      </c>
      <c r="N48" s="8">
        <v>3</v>
      </c>
      <c r="O48" s="8">
        <v>1</v>
      </c>
      <c r="P48" s="8">
        <v>249</v>
      </c>
      <c r="Q48" s="8">
        <v>13</v>
      </c>
      <c r="R48" s="8">
        <v>1</v>
      </c>
      <c r="S48" s="8">
        <v>1</v>
      </c>
      <c r="T48" s="8">
        <v>0</v>
      </c>
      <c r="U48" s="8">
        <v>20</v>
      </c>
      <c r="V48" s="8">
        <v>498</v>
      </c>
    </row>
    <row r="49" spans="1:22" x14ac:dyDescent="0.3">
      <c r="A49" s="8">
        <v>48</v>
      </c>
      <c r="B49" s="346">
        <v>419</v>
      </c>
      <c r="C49" s="8" t="s">
        <v>1679</v>
      </c>
      <c r="D49" s="8">
        <v>1867</v>
      </c>
      <c r="E49" s="8" t="s">
        <v>19</v>
      </c>
      <c r="F49" s="8">
        <v>582</v>
      </c>
      <c r="G49" s="8">
        <v>11</v>
      </c>
      <c r="H49" s="8">
        <v>80</v>
      </c>
      <c r="I49" s="8">
        <v>42</v>
      </c>
      <c r="J49" s="8">
        <v>11</v>
      </c>
      <c r="K49" s="8">
        <v>10</v>
      </c>
      <c r="L49" s="8">
        <v>3</v>
      </c>
      <c r="M49" s="8">
        <v>3</v>
      </c>
      <c r="N49" s="8">
        <v>1</v>
      </c>
      <c r="O49" s="8">
        <v>1</v>
      </c>
      <c r="P49" s="8">
        <v>228</v>
      </c>
      <c r="Q49" s="8">
        <v>12</v>
      </c>
      <c r="R49" s="8">
        <v>0</v>
      </c>
      <c r="S49" s="8">
        <v>0</v>
      </c>
      <c r="T49" s="8">
        <v>0</v>
      </c>
      <c r="U49" s="8">
        <v>21</v>
      </c>
      <c r="V49" s="8">
        <v>423</v>
      </c>
    </row>
    <row r="50" spans="1:22" x14ac:dyDescent="0.3">
      <c r="A50" s="8">
        <v>49</v>
      </c>
      <c r="B50" s="346">
        <v>419</v>
      </c>
      <c r="C50" s="8" t="s">
        <v>1679</v>
      </c>
      <c r="D50" s="8">
        <v>1867</v>
      </c>
      <c r="E50" s="8" t="s">
        <v>20</v>
      </c>
      <c r="F50" s="8">
        <v>581</v>
      </c>
      <c r="G50" s="8">
        <v>9</v>
      </c>
      <c r="H50" s="8">
        <v>98</v>
      </c>
      <c r="I50" s="8">
        <v>42</v>
      </c>
      <c r="J50" s="8">
        <v>7</v>
      </c>
      <c r="K50" s="8">
        <v>10</v>
      </c>
      <c r="L50" s="8">
        <v>0</v>
      </c>
      <c r="M50" s="8">
        <v>3</v>
      </c>
      <c r="N50" s="8">
        <v>2</v>
      </c>
      <c r="O50" s="8">
        <v>3</v>
      </c>
      <c r="P50" s="8">
        <v>218</v>
      </c>
      <c r="Q50" s="8">
        <v>4</v>
      </c>
      <c r="R50" s="8">
        <v>2</v>
      </c>
      <c r="S50" s="8">
        <v>0</v>
      </c>
      <c r="T50" s="8">
        <v>0</v>
      </c>
      <c r="U50" s="8">
        <v>18</v>
      </c>
      <c r="V50" s="8">
        <v>416</v>
      </c>
    </row>
    <row r="51" spans="1:22" x14ac:dyDescent="0.3">
      <c r="A51" s="8">
        <v>50</v>
      </c>
      <c r="B51" s="346">
        <v>419</v>
      </c>
      <c r="C51" s="8" t="s">
        <v>1679</v>
      </c>
      <c r="D51" s="8">
        <v>1868</v>
      </c>
      <c r="E51" s="8" t="s">
        <v>19</v>
      </c>
      <c r="F51" s="8">
        <v>529</v>
      </c>
      <c r="G51" s="8">
        <v>7</v>
      </c>
      <c r="H51" s="8">
        <v>86</v>
      </c>
      <c r="I51" s="8">
        <v>43</v>
      </c>
      <c r="J51" s="8">
        <v>5</v>
      </c>
      <c r="K51" s="8">
        <v>5</v>
      </c>
      <c r="L51" s="8">
        <v>3</v>
      </c>
      <c r="M51" s="8">
        <v>5</v>
      </c>
      <c r="N51" s="8">
        <v>5</v>
      </c>
      <c r="O51" s="8">
        <v>2</v>
      </c>
      <c r="P51" s="8">
        <v>170</v>
      </c>
      <c r="Q51" s="8">
        <v>8</v>
      </c>
      <c r="R51" s="8">
        <v>1</v>
      </c>
      <c r="S51" s="8">
        <v>1</v>
      </c>
      <c r="T51" s="8">
        <v>0</v>
      </c>
      <c r="U51" s="8">
        <v>11</v>
      </c>
      <c r="V51" s="8">
        <v>352</v>
      </c>
    </row>
    <row r="52" spans="1:22" x14ac:dyDescent="0.3">
      <c r="A52" s="8">
        <v>51</v>
      </c>
      <c r="B52" s="346">
        <v>419</v>
      </c>
      <c r="C52" s="8" t="s">
        <v>1679</v>
      </c>
      <c r="D52" s="8">
        <v>1868</v>
      </c>
      <c r="E52" s="8" t="s">
        <v>20</v>
      </c>
      <c r="F52" s="8">
        <v>529</v>
      </c>
      <c r="G52" s="8">
        <v>9</v>
      </c>
      <c r="H52" s="8">
        <v>106</v>
      </c>
      <c r="I52" s="8">
        <v>19</v>
      </c>
      <c r="J52" s="8">
        <v>5</v>
      </c>
      <c r="K52" s="8">
        <v>8</v>
      </c>
      <c r="L52" s="8">
        <v>1</v>
      </c>
      <c r="M52" s="8">
        <v>0</v>
      </c>
      <c r="N52" s="8">
        <v>2</v>
      </c>
      <c r="O52" s="8">
        <v>1</v>
      </c>
      <c r="P52" s="8">
        <v>197</v>
      </c>
      <c r="Q52" s="8">
        <v>6</v>
      </c>
      <c r="R52" s="8">
        <v>2</v>
      </c>
      <c r="S52" s="8">
        <v>0</v>
      </c>
      <c r="T52" s="8">
        <v>0</v>
      </c>
      <c r="U52" s="8">
        <v>14</v>
      </c>
      <c r="V52" s="8">
        <v>370</v>
      </c>
    </row>
    <row r="53" spans="1:22" x14ac:dyDescent="0.3">
      <c r="A53" s="8">
        <v>52</v>
      </c>
      <c r="B53" s="346">
        <v>419</v>
      </c>
      <c r="C53" s="8" t="s">
        <v>1679</v>
      </c>
      <c r="D53" s="8">
        <v>1868</v>
      </c>
      <c r="E53" s="8" t="s">
        <v>22</v>
      </c>
      <c r="F53" s="8">
        <v>529</v>
      </c>
      <c r="G53" s="8">
        <v>15</v>
      </c>
      <c r="H53" s="8">
        <v>101</v>
      </c>
      <c r="I53" s="8">
        <v>37</v>
      </c>
      <c r="J53" s="8">
        <v>5</v>
      </c>
      <c r="K53" s="8">
        <v>13</v>
      </c>
      <c r="L53" s="8">
        <v>0</v>
      </c>
      <c r="M53" s="8">
        <v>7</v>
      </c>
      <c r="N53" s="8">
        <v>1</v>
      </c>
      <c r="O53" s="8">
        <v>1</v>
      </c>
      <c r="P53" s="8">
        <v>171</v>
      </c>
      <c r="Q53" s="8">
        <v>6</v>
      </c>
      <c r="R53" s="8">
        <v>0</v>
      </c>
      <c r="S53" s="8">
        <v>0</v>
      </c>
      <c r="T53" s="8">
        <v>1</v>
      </c>
      <c r="U53" s="8">
        <v>14</v>
      </c>
      <c r="V53" s="8">
        <v>372</v>
      </c>
    </row>
    <row r="54" spans="1:22" x14ac:dyDescent="0.3">
      <c r="A54" s="8">
        <v>53</v>
      </c>
      <c r="B54" s="346">
        <v>419</v>
      </c>
      <c r="C54" s="8" t="s">
        <v>1679</v>
      </c>
      <c r="D54" s="8">
        <v>1869</v>
      </c>
      <c r="E54" s="8" t="s">
        <v>19</v>
      </c>
      <c r="F54" s="8">
        <v>706</v>
      </c>
      <c r="G54" s="8">
        <v>11</v>
      </c>
      <c r="H54" s="8">
        <v>108</v>
      </c>
      <c r="I54" s="8">
        <v>61</v>
      </c>
      <c r="J54" s="8">
        <v>11</v>
      </c>
      <c r="K54" s="8">
        <v>19</v>
      </c>
      <c r="L54" s="8">
        <v>2</v>
      </c>
      <c r="M54" s="8">
        <v>4</v>
      </c>
      <c r="N54" s="8">
        <v>3</v>
      </c>
      <c r="O54" s="8">
        <v>3</v>
      </c>
      <c r="P54" s="8">
        <v>212</v>
      </c>
      <c r="Q54" s="8">
        <v>14</v>
      </c>
      <c r="R54" s="8">
        <v>1</v>
      </c>
      <c r="S54" s="8">
        <v>2</v>
      </c>
      <c r="T54" s="8">
        <v>1</v>
      </c>
      <c r="U54" s="8">
        <v>20</v>
      </c>
      <c r="V54" s="8">
        <v>472</v>
      </c>
    </row>
    <row r="55" spans="1:22" x14ac:dyDescent="0.3">
      <c r="A55" s="8">
        <v>54</v>
      </c>
      <c r="B55" s="346">
        <v>419</v>
      </c>
      <c r="C55" s="8" t="s">
        <v>1679</v>
      </c>
      <c r="D55" s="8">
        <v>1869</v>
      </c>
      <c r="E55" s="8" t="s">
        <v>20</v>
      </c>
      <c r="F55" s="8">
        <v>705</v>
      </c>
      <c r="G55" s="8">
        <v>12</v>
      </c>
      <c r="H55" s="8">
        <v>126</v>
      </c>
      <c r="I55" s="8">
        <v>56</v>
      </c>
      <c r="J55" s="8">
        <v>11</v>
      </c>
      <c r="K55" s="8">
        <v>9</v>
      </c>
      <c r="L55" s="8">
        <v>1</v>
      </c>
      <c r="M55" s="8">
        <v>5</v>
      </c>
      <c r="N55" s="8">
        <v>7</v>
      </c>
      <c r="O55" s="8">
        <v>3</v>
      </c>
      <c r="P55" s="8">
        <v>229</v>
      </c>
      <c r="Q55" s="8">
        <v>10</v>
      </c>
      <c r="R55" s="8">
        <v>0</v>
      </c>
      <c r="S55" s="8">
        <v>4</v>
      </c>
      <c r="T55" s="8">
        <v>0</v>
      </c>
      <c r="U55" s="8">
        <v>27</v>
      </c>
      <c r="V55" s="8">
        <v>500</v>
      </c>
    </row>
    <row r="56" spans="1:22" x14ac:dyDescent="0.3">
      <c r="A56" s="8">
        <v>55</v>
      </c>
      <c r="B56" s="346">
        <v>419</v>
      </c>
      <c r="C56" s="8" t="s">
        <v>1679</v>
      </c>
      <c r="D56" s="8">
        <v>1870</v>
      </c>
      <c r="E56" s="8" t="s">
        <v>19</v>
      </c>
      <c r="F56" s="8">
        <v>567</v>
      </c>
      <c r="G56" s="8">
        <v>10</v>
      </c>
      <c r="H56" s="8">
        <v>109</v>
      </c>
      <c r="I56" s="8">
        <v>41</v>
      </c>
      <c r="J56" s="8">
        <v>8</v>
      </c>
      <c r="K56" s="8">
        <v>5</v>
      </c>
      <c r="L56" s="8">
        <v>0</v>
      </c>
      <c r="M56" s="8">
        <v>3</v>
      </c>
      <c r="N56" s="8">
        <v>2</v>
      </c>
      <c r="O56" s="8">
        <v>1</v>
      </c>
      <c r="P56" s="8">
        <v>180</v>
      </c>
      <c r="Q56" s="8">
        <v>22</v>
      </c>
      <c r="R56" s="8">
        <v>1</v>
      </c>
      <c r="S56" s="8">
        <v>1</v>
      </c>
      <c r="T56" s="8">
        <v>0</v>
      </c>
      <c r="U56" s="8">
        <v>8</v>
      </c>
      <c r="V56" s="8">
        <v>391</v>
      </c>
    </row>
    <row r="57" spans="1:22" x14ac:dyDescent="0.3">
      <c r="A57" s="8">
        <v>56</v>
      </c>
      <c r="B57" s="346">
        <v>419</v>
      </c>
      <c r="C57" s="8" t="s">
        <v>1679</v>
      </c>
      <c r="D57" s="8">
        <v>1870</v>
      </c>
      <c r="E57" s="8" t="s">
        <v>20</v>
      </c>
      <c r="F57" s="8">
        <v>566</v>
      </c>
      <c r="G57" s="8">
        <v>8</v>
      </c>
      <c r="H57" s="8">
        <v>96</v>
      </c>
      <c r="I57" s="8">
        <v>36</v>
      </c>
      <c r="J57" s="8">
        <v>6</v>
      </c>
      <c r="K57" s="8">
        <v>9</v>
      </c>
      <c r="L57" s="8">
        <v>2</v>
      </c>
      <c r="M57" s="8">
        <v>7</v>
      </c>
      <c r="N57" s="8">
        <v>1</v>
      </c>
      <c r="O57" s="8">
        <v>2</v>
      </c>
      <c r="P57" s="8">
        <v>188</v>
      </c>
      <c r="Q57" s="8">
        <v>14</v>
      </c>
      <c r="R57" s="8">
        <v>0</v>
      </c>
      <c r="S57" s="8">
        <v>2</v>
      </c>
      <c r="T57" s="8">
        <v>0</v>
      </c>
      <c r="U57" s="8">
        <v>13</v>
      </c>
      <c r="V57" s="8">
        <v>384</v>
      </c>
    </row>
    <row r="58" spans="1:22" x14ac:dyDescent="0.3">
      <c r="A58" s="8">
        <v>57</v>
      </c>
      <c r="B58" s="346">
        <v>419</v>
      </c>
      <c r="C58" s="8" t="s">
        <v>1679</v>
      </c>
      <c r="D58" s="8">
        <v>1870</v>
      </c>
      <c r="E58" s="8" t="s">
        <v>22</v>
      </c>
      <c r="F58" s="8">
        <v>566</v>
      </c>
      <c r="G58" s="8">
        <v>13</v>
      </c>
      <c r="H58" s="8">
        <v>121</v>
      </c>
      <c r="I58" s="8">
        <v>27</v>
      </c>
      <c r="J58" s="8">
        <v>4</v>
      </c>
      <c r="K58" s="8">
        <v>6</v>
      </c>
      <c r="L58" s="8">
        <v>0</v>
      </c>
      <c r="M58" s="8">
        <v>4</v>
      </c>
      <c r="N58" s="8">
        <v>0</v>
      </c>
      <c r="O58" s="8">
        <v>2</v>
      </c>
      <c r="P58" s="8">
        <v>184</v>
      </c>
      <c r="Q58" s="8">
        <v>18</v>
      </c>
      <c r="R58" s="8">
        <v>0</v>
      </c>
      <c r="S58" s="8">
        <v>1</v>
      </c>
      <c r="T58" s="8">
        <v>0</v>
      </c>
      <c r="U58" s="8">
        <v>13</v>
      </c>
      <c r="V58" s="8">
        <v>393</v>
      </c>
    </row>
    <row r="59" spans="1:22" x14ac:dyDescent="0.3">
      <c r="A59" s="8">
        <v>58</v>
      </c>
      <c r="B59" s="346">
        <v>419</v>
      </c>
      <c r="C59" s="8" t="s">
        <v>1679</v>
      </c>
      <c r="D59" s="8">
        <v>1871</v>
      </c>
      <c r="E59" s="8" t="s">
        <v>19</v>
      </c>
      <c r="F59" s="8">
        <v>118</v>
      </c>
      <c r="G59" s="8">
        <v>0</v>
      </c>
      <c r="H59" s="8">
        <v>44</v>
      </c>
      <c r="I59" s="8">
        <v>6</v>
      </c>
      <c r="J59" s="8">
        <v>5</v>
      </c>
      <c r="K59" s="8">
        <v>10</v>
      </c>
      <c r="L59" s="8">
        <v>0</v>
      </c>
      <c r="M59" s="8">
        <v>0</v>
      </c>
      <c r="N59" s="8">
        <v>0</v>
      </c>
      <c r="O59" s="8">
        <v>0</v>
      </c>
      <c r="P59" s="8">
        <v>20</v>
      </c>
      <c r="Q59" s="8">
        <v>3</v>
      </c>
      <c r="R59" s="8">
        <v>0</v>
      </c>
      <c r="S59" s="8">
        <v>0</v>
      </c>
      <c r="T59" s="8">
        <v>0</v>
      </c>
      <c r="U59" s="8">
        <v>2</v>
      </c>
      <c r="V59" s="8">
        <v>90</v>
      </c>
    </row>
    <row r="60" spans="1:22" x14ac:dyDescent="0.3">
      <c r="A60" s="8">
        <v>59</v>
      </c>
      <c r="B60" s="346">
        <v>419</v>
      </c>
      <c r="C60" s="8" t="s">
        <v>1679</v>
      </c>
      <c r="D60" s="8">
        <v>1871</v>
      </c>
      <c r="E60" s="8" t="s">
        <v>21</v>
      </c>
      <c r="F60" s="8">
        <v>509</v>
      </c>
      <c r="G60" s="8">
        <v>2</v>
      </c>
      <c r="H60" s="8">
        <v>121</v>
      </c>
      <c r="I60" s="8">
        <v>11</v>
      </c>
      <c r="J60" s="8">
        <v>6</v>
      </c>
      <c r="K60" s="8">
        <v>24</v>
      </c>
      <c r="L60" s="8">
        <v>1</v>
      </c>
      <c r="M60" s="8">
        <v>10</v>
      </c>
      <c r="N60" s="8">
        <v>7</v>
      </c>
      <c r="O60" s="8">
        <v>2</v>
      </c>
      <c r="P60" s="8">
        <v>176</v>
      </c>
      <c r="Q60" s="8">
        <v>6</v>
      </c>
      <c r="R60" s="8">
        <v>0</v>
      </c>
      <c r="S60" s="8">
        <v>0</v>
      </c>
      <c r="T60" s="8">
        <v>0</v>
      </c>
      <c r="U60" s="8">
        <v>7</v>
      </c>
      <c r="V60" s="8">
        <v>373</v>
      </c>
    </row>
    <row r="61" spans="1:22" x14ac:dyDescent="0.3">
      <c r="A61" s="8">
        <v>60</v>
      </c>
      <c r="B61" s="346">
        <v>419</v>
      </c>
      <c r="C61" s="8" t="s">
        <v>1679</v>
      </c>
      <c r="D61" s="8">
        <v>1872</v>
      </c>
      <c r="E61" s="8" t="s">
        <v>19</v>
      </c>
      <c r="F61" s="8">
        <v>617</v>
      </c>
      <c r="G61" s="8">
        <v>4</v>
      </c>
      <c r="H61" s="8">
        <v>197</v>
      </c>
      <c r="I61" s="8">
        <v>14</v>
      </c>
      <c r="J61" s="8">
        <v>5</v>
      </c>
      <c r="K61" s="8">
        <v>7</v>
      </c>
      <c r="L61" s="8">
        <v>0</v>
      </c>
      <c r="M61" s="8">
        <v>21</v>
      </c>
      <c r="N61" s="8">
        <v>0</v>
      </c>
      <c r="O61" s="8">
        <v>3</v>
      </c>
      <c r="P61" s="8">
        <v>154</v>
      </c>
      <c r="Q61" s="8">
        <v>45</v>
      </c>
      <c r="R61" s="8">
        <v>0</v>
      </c>
      <c r="S61" s="8">
        <v>0</v>
      </c>
      <c r="T61" s="8">
        <v>0</v>
      </c>
      <c r="U61" s="8">
        <v>7</v>
      </c>
      <c r="V61" s="8">
        <v>457</v>
      </c>
    </row>
    <row r="62" spans="1:22" x14ac:dyDescent="0.3">
      <c r="A62" s="8">
        <v>61</v>
      </c>
      <c r="B62" s="346">
        <v>419</v>
      </c>
      <c r="C62" s="8" t="s">
        <v>1679</v>
      </c>
      <c r="D62" s="8">
        <v>1872</v>
      </c>
      <c r="E62" s="8" t="s">
        <v>21</v>
      </c>
      <c r="F62" s="8">
        <v>433</v>
      </c>
      <c r="G62" s="8">
        <v>12</v>
      </c>
      <c r="H62" s="8">
        <v>32</v>
      </c>
      <c r="I62" s="8">
        <v>12</v>
      </c>
      <c r="J62" s="8">
        <v>0</v>
      </c>
      <c r="K62" s="8">
        <v>2</v>
      </c>
      <c r="L62" s="8">
        <v>2</v>
      </c>
      <c r="M62" s="8">
        <v>4</v>
      </c>
      <c r="N62" s="8">
        <v>1</v>
      </c>
      <c r="O62" s="8">
        <v>12</v>
      </c>
      <c r="P62" s="8">
        <v>69</v>
      </c>
      <c r="Q62" s="8">
        <v>120</v>
      </c>
      <c r="R62" s="8">
        <v>3</v>
      </c>
      <c r="S62" s="8">
        <v>0</v>
      </c>
      <c r="T62" s="8">
        <v>0</v>
      </c>
      <c r="U62" s="8">
        <v>21</v>
      </c>
      <c r="V62" s="8">
        <v>290</v>
      </c>
    </row>
    <row r="63" spans="1:22" x14ac:dyDescent="0.3">
      <c r="A63" s="8">
        <v>62</v>
      </c>
      <c r="B63" s="346">
        <v>422</v>
      </c>
      <c r="C63" s="8" t="s">
        <v>1680</v>
      </c>
      <c r="D63" s="8">
        <v>1875</v>
      </c>
      <c r="E63" s="8" t="s">
        <v>19</v>
      </c>
      <c r="F63" s="8">
        <v>479</v>
      </c>
      <c r="G63" s="8">
        <v>2</v>
      </c>
      <c r="H63" s="8">
        <v>92</v>
      </c>
      <c r="I63" s="8">
        <v>13</v>
      </c>
      <c r="J63" s="8">
        <v>7</v>
      </c>
      <c r="K63" s="8">
        <v>117</v>
      </c>
      <c r="L63" s="8">
        <v>1</v>
      </c>
      <c r="M63" s="8">
        <v>6</v>
      </c>
      <c r="N63" s="8">
        <v>1</v>
      </c>
      <c r="O63" s="8">
        <v>1</v>
      </c>
      <c r="P63" s="8">
        <v>108</v>
      </c>
      <c r="Q63" s="8">
        <v>2</v>
      </c>
      <c r="R63" s="8">
        <v>0</v>
      </c>
      <c r="S63" s="8">
        <v>2</v>
      </c>
      <c r="T63" s="8">
        <v>0</v>
      </c>
      <c r="U63" s="8">
        <v>10</v>
      </c>
      <c r="V63" s="8">
        <v>362</v>
      </c>
    </row>
    <row r="64" spans="1:22" x14ac:dyDescent="0.3">
      <c r="A64" s="8">
        <v>63</v>
      </c>
      <c r="B64" s="346">
        <v>422</v>
      </c>
      <c r="C64" s="8" t="s">
        <v>1680</v>
      </c>
      <c r="D64" s="8">
        <v>1875</v>
      </c>
      <c r="E64" s="8" t="s">
        <v>20</v>
      </c>
      <c r="F64" s="8">
        <v>479</v>
      </c>
      <c r="G64" s="8">
        <v>3</v>
      </c>
      <c r="H64" s="8">
        <v>91</v>
      </c>
      <c r="I64" s="8">
        <v>5</v>
      </c>
      <c r="J64" s="8">
        <v>14</v>
      </c>
      <c r="K64" s="8">
        <v>142</v>
      </c>
      <c r="L64" s="8">
        <v>1</v>
      </c>
      <c r="M64" s="8">
        <v>4</v>
      </c>
      <c r="N64" s="8">
        <v>3</v>
      </c>
      <c r="O64" s="8">
        <v>0</v>
      </c>
      <c r="P64" s="8">
        <v>1</v>
      </c>
      <c r="Q64" s="8">
        <v>0</v>
      </c>
      <c r="R64" s="8">
        <v>0</v>
      </c>
      <c r="S64" s="8">
        <v>1</v>
      </c>
      <c r="T64" s="8">
        <v>0</v>
      </c>
      <c r="U64" s="8">
        <v>10</v>
      </c>
      <c r="V64" s="8">
        <v>275</v>
      </c>
    </row>
    <row r="65" spans="1:22" x14ac:dyDescent="0.3">
      <c r="A65" s="8">
        <v>64</v>
      </c>
      <c r="B65" s="346">
        <v>422</v>
      </c>
      <c r="C65" s="8" t="s">
        <v>1680</v>
      </c>
      <c r="D65" s="8">
        <v>1876</v>
      </c>
      <c r="E65" s="8" t="s">
        <v>19</v>
      </c>
      <c r="F65" s="8">
        <v>686</v>
      </c>
      <c r="G65" s="8">
        <v>13</v>
      </c>
      <c r="H65" s="8">
        <v>60</v>
      </c>
      <c r="I65" s="8">
        <v>22</v>
      </c>
      <c r="J65" s="8">
        <v>12</v>
      </c>
      <c r="K65" s="8">
        <v>208</v>
      </c>
      <c r="L65" s="8">
        <v>1</v>
      </c>
      <c r="M65" s="8">
        <v>7</v>
      </c>
      <c r="N65" s="8">
        <v>2</v>
      </c>
      <c r="O65" s="8">
        <v>14</v>
      </c>
      <c r="P65" s="8">
        <v>156</v>
      </c>
      <c r="Q65" s="8">
        <v>3</v>
      </c>
      <c r="R65" s="8">
        <v>0</v>
      </c>
      <c r="S65" s="8">
        <v>4</v>
      </c>
      <c r="T65" s="8">
        <v>0</v>
      </c>
      <c r="U65" s="8">
        <v>15</v>
      </c>
      <c r="V65" s="8">
        <v>517</v>
      </c>
    </row>
    <row r="66" spans="1:22" x14ac:dyDescent="0.3">
      <c r="A66" s="8">
        <v>65</v>
      </c>
      <c r="B66" s="346">
        <v>422</v>
      </c>
      <c r="C66" s="8" t="s">
        <v>1680</v>
      </c>
      <c r="D66" s="8">
        <v>1876</v>
      </c>
      <c r="E66" s="8" t="s">
        <v>20</v>
      </c>
      <c r="F66" s="8">
        <v>685</v>
      </c>
      <c r="G66" s="8">
        <v>7</v>
      </c>
      <c r="H66" s="8">
        <v>9</v>
      </c>
      <c r="I66" s="8">
        <v>11</v>
      </c>
      <c r="J66" s="8">
        <v>13</v>
      </c>
      <c r="K66" s="8">
        <v>206</v>
      </c>
      <c r="L66" s="8">
        <v>3</v>
      </c>
      <c r="M66" s="8">
        <v>8</v>
      </c>
      <c r="N66" s="8">
        <v>1</v>
      </c>
      <c r="O66" s="8">
        <v>3</v>
      </c>
      <c r="P66" s="8">
        <v>147</v>
      </c>
      <c r="Q66" s="8">
        <v>0</v>
      </c>
      <c r="R66" s="8">
        <v>0</v>
      </c>
      <c r="S66" s="8">
        <v>1</v>
      </c>
      <c r="T66" s="8">
        <v>0</v>
      </c>
      <c r="U66" s="8">
        <v>23</v>
      </c>
      <c r="V66" s="8">
        <v>432</v>
      </c>
    </row>
    <row r="67" spans="1:22" x14ac:dyDescent="0.3">
      <c r="A67" s="8">
        <v>66</v>
      </c>
      <c r="B67" s="346">
        <v>422</v>
      </c>
      <c r="C67" s="8" t="s">
        <v>1680</v>
      </c>
      <c r="D67" s="8">
        <v>1877</v>
      </c>
      <c r="E67" s="8" t="s">
        <v>19</v>
      </c>
      <c r="F67" s="8">
        <v>547</v>
      </c>
      <c r="G67" s="8">
        <v>4</v>
      </c>
      <c r="H67" s="8">
        <v>73</v>
      </c>
      <c r="I67" s="8">
        <v>14</v>
      </c>
      <c r="J67" s="8">
        <v>10</v>
      </c>
      <c r="K67" s="8">
        <v>176</v>
      </c>
      <c r="L67" s="8">
        <v>1</v>
      </c>
      <c r="M67" s="8">
        <v>5</v>
      </c>
      <c r="N67" s="8">
        <v>2</v>
      </c>
      <c r="O67" s="8">
        <v>7</v>
      </c>
      <c r="P67" s="8">
        <v>122</v>
      </c>
      <c r="Q67" s="8">
        <v>0</v>
      </c>
      <c r="R67" s="8">
        <v>0</v>
      </c>
      <c r="S67" s="8">
        <v>2</v>
      </c>
      <c r="T67" s="8">
        <v>0</v>
      </c>
      <c r="U67" s="8">
        <v>18</v>
      </c>
      <c r="V67" s="8">
        <v>434</v>
      </c>
    </row>
    <row r="68" spans="1:22" x14ac:dyDescent="0.3">
      <c r="A68" s="8">
        <v>67</v>
      </c>
      <c r="B68" s="346">
        <v>422</v>
      </c>
      <c r="C68" s="8" t="s">
        <v>1680</v>
      </c>
      <c r="D68" s="8">
        <v>1877</v>
      </c>
      <c r="E68" s="8" t="s">
        <v>20</v>
      </c>
      <c r="F68" s="8">
        <v>547</v>
      </c>
      <c r="G68" s="8">
        <v>4</v>
      </c>
      <c r="H68" s="8">
        <v>107</v>
      </c>
      <c r="I68" s="8">
        <v>11</v>
      </c>
      <c r="J68" s="8">
        <v>10</v>
      </c>
      <c r="K68" s="8">
        <v>190</v>
      </c>
      <c r="L68" s="8">
        <v>0</v>
      </c>
      <c r="M68" s="8">
        <v>8</v>
      </c>
      <c r="N68" s="8">
        <v>2</v>
      </c>
      <c r="O68" s="8">
        <v>5</v>
      </c>
      <c r="P68" s="8">
        <v>96</v>
      </c>
      <c r="Q68" s="8">
        <v>2</v>
      </c>
      <c r="R68" s="8">
        <v>1</v>
      </c>
      <c r="S68" s="8">
        <v>1</v>
      </c>
      <c r="T68" s="8">
        <v>0</v>
      </c>
      <c r="U68" s="8">
        <v>16</v>
      </c>
      <c r="V68" s="8">
        <v>453</v>
      </c>
    </row>
    <row r="69" spans="1:22" x14ac:dyDescent="0.3">
      <c r="A69" s="8">
        <v>68</v>
      </c>
      <c r="B69" s="346">
        <v>441</v>
      </c>
      <c r="C69" s="8" t="s">
        <v>1681</v>
      </c>
      <c r="D69" s="8">
        <v>1928</v>
      </c>
      <c r="E69" s="8" t="s">
        <v>19</v>
      </c>
      <c r="F69" s="8">
        <v>729</v>
      </c>
      <c r="G69" s="8">
        <v>17</v>
      </c>
      <c r="H69" s="8">
        <v>157</v>
      </c>
      <c r="I69" s="8">
        <v>43</v>
      </c>
      <c r="J69" s="8">
        <v>1</v>
      </c>
      <c r="K69" s="8">
        <v>100</v>
      </c>
      <c r="L69" s="8">
        <v>1</v>
      </c>
      <c r="M69" s="8">
        <v>1</v>
      </c>
      <c r="N69" s="8">
        <v>4</v>
      </c>
      <c r="O69" s="8">
        <v>6</v>
      </c>
      <c r="P69" s="8">
        <v>66</v>
      </c>
      <c r="Q69" s="8">
        <v>54</v>
      </c>
      <c r="R69" s="8">
        <v>3</v>
      </c>
      <c r="S69" s="8">
        <v>0</v>
      </c>
      <c r="T69" s="8">
        <v>0</v>
      </c>
      <c r="U69" s="8">
        <v>16</v>
      </c>
      <c r="V69" s="8">
        <v>469</v>
      </c>
    </row>
    <row r="70" spans="1:22" x14ac:dyDescent="0.3">
      <c r="A70" s="8">
        <v>69</v>
      </c>
      <c r="B70" s="346">
        <v>454</v>
      </c>
      <c r="C70" s="8" t="s">
        <v>1682</v>
      </c>
      <c r="D70" s="8">
        <v>1965</v>
      </c>
      <c r="E70" s="8" t="s">
        <v>19</v>
      </c>
      <c r="F70" s="8">
        <v>506</v>
      </c>
      <c r="G70" s="8">
        <v>9</v>
      </c>
      <c r="H70" s="8">
        <v>84</v>
      </c>
      <c r="I70" s="8">
        <v>25</v>
      </c>
      <c r="J70" s="8">
        <v>4</v>
      </c>
      <c r="K70" s="8">
        <v>12</v>
      </c>
      <c r="L70" s="8">
        <v>0</v>
      </c>
      <c r="M70" s="8">
        <v>0</v>
      </c>
      <c r="N70" s="8">
        <v>6</v>
      </c>
      <c r="O70" s="8">
        <v>1</v>
      </c>
      <c r="P70" s="8">
        <v>89</v>
      </c>
      <c r="Q70" s="8">
        <v>3</v>
      </c>
      <c r="R70" s="8">
        <v>1</v>
      </c>
      <c r="S70" s="8">
        <v>1</v>
      </c>
      <c r="T70" s="8">
        <v>0</v>
      </c>
      <c r="U70" s="8">
        <v>8</v>
      </c>
      <c r="V70" s="8">
        <v>243</v>
      </c>
    </row>
    <row r="71" spans="1:22" x14ac:dyDescent="0.3">
      <c r="A71" s="8">
        <v>70</v>
      </c>
      <c r="B71" s="346">
        <v>454</v>
      </c>
      <c r="C71" s="8" t="s">
        <v>1682</v>
      </c>
      <c r="D71" s="8">
        <v>1965</v>
      </c>
      <c r="E71" s="8" t="s">
        <v>20</v>
      </c>
      <c r="F71" s="8">
        <v>505</v>
      </c>
      <c r="G71" s="8">
        <v>10</v>
      </c>
      <c r="H71" s="8">
        <v>97</v>
      </c>
      <c r="I71" s="8">
        <v>28</v>
      </c>
      <c r="J71" s="8">
        <v>6</v>
      </c>
      <c r="K71" s="8">
        <v>7</v>
      </c>
      <c r="L71" s="8">
        <v>1</v>
      </c>
      <c r="M71" s="8">
        <v>1</v>
      </c>
      <c r="N71" s="8">
        <v>0</v>
      </c>
      <c r="O71" s="8">
        <v>5</v>
      </c>
      <c r="P71" s="8">
        <v>93</v>
      </c>
      <c r="Q71" s="8">
        <v>0</v>
      </c>
      <c r="R71" s="8">
        <v>0</v>
      </c>
      <c r="S71" s="8">
        <v>0</v>
      </c>
      <c r="T71" s="8">
        <v>0</v>
      </c>
      <c r="U71" s="8">
        <v>11</v>
      </c>
      <c r="V71" s="8">
        <v>259</v>
      </c>
    </row>
    <row r="72" spans="1:22" x14ac:dyDescent="0.3">
      <c r="A72" s="8">
        <v>71</v>
      </c>
      <c r="B72" s="346">
        <v>454</v>
      </c>
      <c r="C72" s="8" t="s">
        <v>1682</v>
      </c>
      <c r="D72" s="8">
        <v>1966</v>
      </c>
      <c r="E72" s="8" t="s">
        <v>19</v>
      </c>
      <c r="F72" s="8">
        <v>391</v>
      </c>
      <c r="G72" s="8">
        <v>8</v>
      </c>
      <c r="H72" s="8">
        <v>78</v>
      </c>
      <c r="I72" s="8">
        <v>20</v>
      </c>
      <c r="J72" s="8">
        <v>2</v>
      </c>
      <c r="K72" s="8">
        <v>18</v>
      </c>
      <c r="L72" s="8">
        <v>1</v>
      </c>
      <c r="M72" s="8">
        <v>1</v>
      </c>
      <c r="N72" s="8">
        <v>5</v>
      </c>
      <c r="O72" s="8">
        <v>1</v>
      </c>
      <c r="P72" s="8">
        <v>53</v>
      </c>
      <c r="Q72" s="8">
        <v>0</v>
      </c>
      <c r="R72" s="8">
        <v>0</v>
      </c>
      <c r="S72" s="8">
        <v>0</v>
      </c>
      <c r="T72" s="8">
        <v>0</v>
      </c>
      <c r="U72" s="8">
        <v>3</v>
      </c>
      <c r="V72" s="8">
        <v>190</v>
      </c>
    </row>
    <row r="73" spans="1:22" x14ac:dyDescent="0.3">
      <c r="A73" s="8">
        <v>72</v>
      </c>
      <c r="B73" s="346">
        <v>454</v>
      </c>
      <c r="C73" s="8" t="s">
        <v>1682</v>
      </c>
      <c r="D73" s="8">
        <v>1966</v>
      </c>
      <c r="E73" s="8" t="s">
        <v>20</v>
      </c>
      <c r="F73" s="8">
        <v>390</v>
      </c>
      <c r="G73" s="8">
        <v>8</v>
      </c>
      <c r="H73" s="8">
        <v>79</v>
      </c>
      <c r="I73" s="8">
        <v>30</v>
      </c>
      <c r="J73" s="8">
        <v>2</v>
      </c>
      <c r="K73" s="8">
        <v>11</v>
      </c>
      <c r="L73" s="8">
        <v>0</v>
      </c>
      <c r="M73" s="8">
        <v>0</v>
      </c>
      <c r="N73" s="8">
        <v>6</v>
      </c>
      <c r="O73" s="8">
        <v>3</v>
      </c>
      <c r="P73" s="8">
        <v>63</v>
      </c>
      <c r="Q73" s="8">
        <v>1</v>
      </c>
      <c r="R73" s="8">
        <v>2</v>
      </c>
      <c r="S73" s="8">
        <v>5</v>
      </c>
      <c r="T73" s="8">
        <v>0</v>
      </c>
      <c r="U73" s="8">
        <v>2</v>
      </c>
      <c r="V73" s="8">
        <v>212</v>
      </c>
    </row>
    <row r="74" spans="1:22" x14ac:dyDescent="0.3">
      <c r="A74" s="8">
        <v>73</v>
      </c>
      <c r="B74" s="346">
        <v>454</v>
      </c>
      <c r="C74" s="8" t="s">
        <v>1682</v>
      </c>
      <c r="D74" s="8">
        <v>1967</v>
      </c>
      <c r="E74" s="8" t="s">
        <v>19</v>
      </c>
      <c r="F74" s="8">
        <v>231</v>
      </c>
      <c r="G74" s="8">
        <v>31</v>
      </c>
      <c r="H74" s="8">
        <v>72</v>
      </c>
      <c r="I74" s="8">
        <v>19</v>
      </c>
      <c r="J74" s="8">
        <v>2</v>
      </c>
      <c r="K74" s="8">
        <v>11</v>
      </c>
      <c r="L74" s="8">
        <v>1</v>
      </c>
      <c r="M74" s="8">
        <v>0</v>
      </c>
      <c r="N74" s="8">
        <v>2</v>
      </c>
      <c r="O74" s="8">
        <v>0</v>
      </c>
      <c r="P74" s="8">
        <v>9</v>
      </c>
      <c r="Q74" s="8">
        <v>1</v>
      </c>
      <c r="R74" s="8">
        <v>1</v>
      </c>
      <c r="S74" s="8">
        <v>0</v>
      </c>
      <c r="T74" s="8">
        <v>0</v>
      </c>
      <c r="U74" s="8">
        <v>4</v>
      </c>
      <c r="V74" s="8">
        <v>153</v>
      </c>
    </row>
    <row r="75" spans="1:22" x14ac:dyDescent="0.3">
      <c r="A75" s="8">
        <v>74</v>
      </c>
      <c r="B75" s="346">
        <v>454</v>
      </c>
      <c r="C75" s="8" t="s">
        <v>1682</v>
      </c>
      <c r="D75" s="8">
        <v>1968</v>
      </c>
      <c r="E75" s="8" t="s">
        <v>19</v>
      </c>
      <c r="F75" s="8">
        <v>408</v>
      </c>
      <c r="G75" s="8">
        <v>10</v>
      </c>
      <c r="H75" s="8">
        <v>103</v>
      </c>
      <c r="I75" s="8">
        <v>6</v>
      </c>
      <c r="J75" s="8">
        <v>2</v>
      </c>
      <c r="K75" s="8">
        <v>3</v>
      </c>
      <c r="L75" s="8">
        <v>0</v>
      </c>
      <c r="M75" s="8">
        <v>2</v>
      </c>
      <c r="N75" s="8">
        <v>0</v>
      </c>
      <c r="O75" s="8">
        <v>2</v>
      </c>
      <c r="P75" s="8">
        <v>81</v>
      </c>
      <c r="Q75" s="8">
        <v>2</v>
      </c>
      <c r="R75" s="8">
        <v>1</v>
      </c>
      <c r="S75" s="8">
        <v>4</v>
      </c>
      <c r="T75" s="8">
        <v>0</v>
      </c>
      <c r="U75" s="8">
        <v>6</v>
      </c>
      <c r="V75" s="8">
        <v>222</v>
      </c>
    </row>
    <row r="76" spans="1:22" x14ac:dyDescent="0.3">
      <c r="A76" s="8">
        <v>75</v>
      </c>
      <c r="B76" s="346">
        <v>454</v>
      </c>
      <c r="C76" s="8" t="s">
        <v>1682</v>
      </c>
      <c r="D76" s="8">
        <v>1968</v>
      </c>
      <c r="E76" s="8" t="s">
        <v>20</v>
      </c>
      <c r="F76" s="8">
        <v>407</v>
      </c>
      <c r="G76" s="8">
        <v>6</v>
      </c>
      <c r="H76" s="8">
        <v>93</v>
      </c>
      <c r="I76" s="8">
        <v>8</v>
      </c>
      <c r="J76" s="8">
        <v>0</v>
      </c>
      <c r="K76" s="8">
        <v>3</v>
      </c>
      <c r="L76" s="8">
        <v>0</v>
      </c>
      <c r="M76" s="8">
        <v>0</v>
      </c>
      <c r="N76" s="8">
        <v>3</v>
      </c>
      <c r="O76" s="8">
        <v>1</v>
      </c>
      <c r="P76" s="8">
        <v>86</v>
      </c>
      <c r="Q76" s="8">
        <v>1</v>
      </c>
      <c r="R76" s="8">
        <v>2</v>
      </c>
      <c r="S76" s="8">
        <v>1</v>
      </c>
      <c r="T76" s="8">
        <v>0</v>
      </c>
      <c r="U76" s="8">
        <v>2</v>
      </c>
      <c r="V76" s="8">
        <v>206</v>
      </c>
    </row>
    <row r="77" spans="1:22" x14ac:dyDescent="0.3">
      <c r="A77" s="8">
        <v>76</v>
      </c>
      <c r="B77" s="346">
        <v>471</v>
      </c>
      <c r="C77" s="8" t="s">
        <v>1683</v>
      </c>
      <c r="D77" s="8">
        <v>2050</v>
      </c>
      <c r="E77" s="8" t="s">
        <v>19</v>
      </c>
      <c r="F77" s="8">
        <v>602</v>
      </c>
      <c r="G77" s="8">
        <v>11</v>
      </c>
      <c r="H77" s="8">
        <v>111</v>
      </c>
      <c r="I77" s="8">
        <v>113</v>
      </c>
      <c r="J77" s="8">
        <v>1</v>
      </c>
      <c r="K77" s="8">
        <v>16</v>
      </c>
      <c r="L77" s="8">
        <v>0</v>
      </c>
      <c r="M77" s="8">
        <v>1</v>
      </c>
      <c r="N77" s="8">
        <v>2</v>
      </c>
      <c r="O77" s="8">
        <v>2</v>
      </c>
      <c r="P77" s="8">
        <v>40</v>
      </c>
      <c r="Q77" s="8">
        <v>0</v>
      </c>
      <c r="R77" s="8">
        <v>2</v>
      </c>
      <c r="S77" s="8">
        <v>1</v>
      </c>
      <c r="T77" s="8">
        <v>2</v>
      </c>
      <c r="U77" s="8">
        <v>12</v>
      </c>
      <c r="V77" s="8">
        <v>314</v>
      </c>
    </row>
    <row r="78" spans="1:22" x14ac:dyDescent="0.3">
      <c r="A78" s="8">
        <v>77</v>
      </c>
      <c r="B78" s="346">
        <v>471</v>
      </c>
      <c r="C78" s="8" t="s">
        <v>1683</v>
      </c>
      <c r="D78" s="8">
        <v>2050</v>
      </c>
      <c r="E78" s="8" t="s">
        <v>20</v>
      </c>
      <c r="F78" s="8">
        <v>602</v>
      </c>
      <c r="G78" s="8">
        <v>9</v>
      </c>
      <c r="H78" s="8">
        <v>121</v>
      </c>
      <c r="I78" s="8">
        <v>106</v>
      </c>
      <c r="J78" s="8">
        <v>1</v>
      </c>
      <c r="K78" s="8">
        <v>17</v>
      </c>
      <c r="L78" s="8">
        <v>1</v>
      </c>
      <c r="M78" s="8">
        <v>0</v>
      </c>
      <c r="N78" s="8">
        <v>1</v>
      </c>
      <c r="O78" s="8">
        <v>0</v>
      </c>
      <c r="P78" s="8">
        <v>34</v>
      </c>
      <c r="Q78" s="8">
        <v>0</v>
      </c>
      <c r="R78" s="8">
        <v>4</v>
      </c>
      <c r="S78" s="8">
        <v>1</v>
      </c>
      <c r="T78" s="8">
        <v>0</v>
      </c>
      <c r="U78" s="8">
        <v>7</v>
      </c>
      <c r="V78" s="8">
        <v>302</v>
      </c>
    </row>
    <row r="79" spans="1:22" x14ac:dyDescent="0.3">
      <c r="A79" s="8">
        <v>78</v>
      </c>
      <c r="B79" s="346">
        <v>471</v>
      </c>
      <c r="C79" s="8" t="s">
        <v>1683</v>
      </c>
      <c r="D79" s="8">
        <v>2051</v>
      </c>
      <c r="E79" s="8" t="s">
        <v>19</v>
      </c>
      <c r="F79" s="8">
        <v>405</v>
      </c>
      <c r="G79" s="8">
        <v>4</v>
      </c>
      <c r="H79" s="8">
        <v>9</v>
      </c>
      <c r="I79" s="8">
        <v>75</v>
      </c>
      <c r="J79" s="8">
        <v>1</v>
      </c>
      <c r="K79" s="8">
        <v>18</v>
      </c>
      <c r="L79" s="8">
        <v>0</v>
      </c>
      <c r="M79" s="8">
        <v>0</v>
      </c>
      <c r="N79" s="8">
        <v>1</v>
      </c>
      <c r="O79" s="8">
        <v>1</v>
      </c>
      <c r="P79" s="8">
        <v>15</v>
      </c>
      <c r="Q79" s="8">
        <v>0</v>
      </c>
      <c r="R79" s="8">
        <v>4</v>
      </c>
      <c r="S79" s="8">
        <v>1</v>
      </c>
      <c r="T79" s="8">
        <v>0</v>
      </c>
      <c r="U79" s="8">
        <v>7</v>
      </c>
      <c r="V79" s="8">
        <v>136</v>
      </c>
    </row>
    <row r="80" spans="1:22" x14ac:dyDescent="0.3">
      <c r="A80" s="8">
        <v>79</v>
      </c>
      <c r="B80" s="346">
        <v>471</v>
      </c>
      <c r="C80" s="8" t="s">
        <v>1683</v>
      </c>
      <c r="D80" s="8">
        <v>2051</v>
      </c>
      <c r="E80" s="8" t="s">
        <v>20</v>
      </c>
      <c r="F80" s="8">
        <v>404</v>
      </c>
      <c r="G80" s="8">
        <v>6</v>
      </c>
      <c r="H80" s="8">
        <v>91</v>
      </c>
      <c r="I80" s="8">
        <v>87</v>
      </c>
      <c r="J80" s="8">
        <v>0</v>
      </c>
      <c r="K80" s="8">
        <v>13</v>
      </c>
      <c r="L80" s="8">
        <v>0</v>
      </c>
      <c r="M80" s="8">
        <v>0</v>
      </c>
      <c r="N80" s="8">
        <v>0</v>
      </c>
      <c r="O80" s="8">
        <v>0</v>
      </c>
      <c r="P80" s="8">
        <v>11</v>
      </c>
      <c r="Q80" s="8">
        <v>0</v>
      </c>
      <c r="R80" s="8">
        <v>1</v>
      </c>
      <c r="S80" s="8">
        <v>1</v>
      </c>
      <c r="T80" s="8">
        <v>0</v>
      </c>
      <c r="U80" s="8">
        <v>12</v>
      </c>
      <c r="V80" s="8">
        <v>222</v>
      </c>
    </row>
    <row r="81" spans="1:22" x14ac:dyDescent="0.3">
      <c r="A81" s="8">
        <v>80</v>
      </c>
      <c r="B81" s="346">
        <v>471</v>
      </c>
      <c r="C81" s="8" t="s">
        <v>1683</v>
      </c>
      <c r="D81" s="8">
        <v>2052</v>
      </c>
      <c r="E81" s="8" t="s">
        <v>19</v>
      </c>
      <c r="F81" s="8">
        <v>488</v>
      </c>
      <c r="G81" s="8">
        <v>4</v>
      </c>
      <c r="H81" s="8">
        <v>106</v>
      </c>
      <c r="I81" s="8">
        <v>7</v>
      </c>
      <c r="J81" s="8">
        <v>1</v>
      </c>
      <c r="K81" s="8">
        <v>2</v>
      </c>
      <c r="L81" s="8">
        <v>0</v>
      </c>
      <c r="M81" s="8">
        <v>0</v>
      </c>
      <c r="N81" s="8">
        <v>5</v>
      </c>
      <c r="O81" s="8">
        <v>2</v>
      </c>
      <c r="P81" s="8">
        <v>85</v>
      </c>
      <c r="Q81" s="8">
        <v>2</v>
      </c>
      <c r="R81" s="8">
        <v>0</v>
      </c>
      <c r="S81" s="8">
        <v>0</v>
      </c>
      <c r="T81" s="8">
        <v>0</v>
      </c>
      <c r="U81" s="8">
        <v>10</v>
      </c>
      <c r="V81" s="8">
        <v>224</v>
      </c>
    </row>
    <row r="82" spans="1:22" x14ac:dyDescent="0.3">
      <c r="A82" s="8">
        <v>81</v>
      </c>
      <c r="B82" s="346">
        <v>471</v>
      </c>
      <c r="C82" s="8" t="s">
        <v>1683</v>
      </c>
      <c r="D82" s="8">
        <v>2052</v>
      </c>
      <c r="E82" s="8" t="s">
        <v>21</v>
      </c>
      <c r="F82" s="8">
        <v>158</v>
      </c>
      <c r="G82" s="8">
        <v>0</v>
      </c>
      <c r="H82" s="8">
        <v>126</v>
      </c>
      <c r="I82" s="8">
        <v>0</v>
      </c>
      <c r="J82" s="8">
        <v>1</v>
      </c>
      <c r="K82" s="8">
        <v>1</v>
      </c>
      <c r="L82" s="8">
        <v>0</v>
      </c>
      <c r="M82" s="8">
        <v>0</v>
      </c>
      <c r="N82" s="8">
        <v>1</v>
      </c>
      <c r="O82" s="8">
        <v>0</v>
      </c>
      <c r="P82" s="8">
        <v>1</v>
      </c>
      <c r="Q82" s="8">
        <v>0</v>
      </c>
      <c r="R82" s="8">
        <v>0</v>
      </c>
      <c r="S82" s="8">
        <v>0</v>
      </c>
      <c r="T82" s="8">
        <v>0</v>
      </c>
      <c r="U82" s="8">
        <v>1</v>
      </c>
      <c r="V82" s="8">
        <v>131</v>
      </c>
    </row>
    <row r="83" spans="1:22" x14ac:dyDescent="0.3">
      <c r="A83" s="8">
        <v>82</v>
      </c>
      <c r="B83" s="346">
        <v>471</v>
      </c>
      <c r="C83" s="8" t="s">
        <v>1683</v>
      </c>
      <c r="D83" s="8">
        <v>2053</v>
      </c>
      <c r="E83" s="8" t="s">
        <v>19</v>
      </c>
      <c r="F83" s="8">
        <v>468</v>
      </c>
      <c r="G83" s="8">
        <v>3</v>
      </c>
      <c r="H83" s="8">
        <v>155</v>
      </c>
      <c r="I83" s="8">
        <v>7</v>
      </c>
      <c r="J83" s="8">
        <v>5</v>
      </c>
      <c r="K83" s="8">
        <v>3</v>
      </c>
      <c r="L83" s="8">
        <v>1</v>
      </c>
      <c r="M83" s="8">
        <v>0</v>
      </c>
      <c r="N83" s="8">
        <v>3</v>
      </c>
      <c r="O83" s="8">
        <v>3</v>
      </c>
      <c r="P83" s="8">
        <v>45</v>
      </c>
      <c r="Q83" s="8">
        <v>9</v>
      </c>
      <c r="R83" s="8">
        <v>0</v>
      </c>
      <c r="S83" s="8">
        <v>1</v>
      </c>
      <c r="T83" s="8">
        <v>0</v>
      </c>
      <c r="U83" s="8">
        <v>17</v>
      </c>
      <c r="V83" s="8">
        <v>252</v>
      </c>
    </row>
    <row r="84" spans="1:22" x14ac:dyDescent="0.3">
      <c r="A84" s="8">
        <v>83</v>
      </c>
      <c r="B84" s="346">
        <v>471</v>
      </c>
      <c r="C84" s="8" t="s">
        <v>1683</v>
      </c>
      <c r="D84" s="8">
        <v>2055</v>
      </c>
      <c r="E84" s="8" t="s">
        <v>19</v>
      </c>
      <c r="F84" s="8">
        <v>415</v>
      </c>
      <c r="G84" s="8">
        <v>0</v>
      </c>
      <c r="H84" s="8">
        <v>43</v>
      </c>
      <c r="I84" s="8">
        <v>62</v>
      </c>
      <c r="J84" s="8">
        <v>2</v>
      </c>
      <c r="K84" s="8">
        <v>7</v>
      </c>
      <c r="L84" s="8">
        <v>0</v>
      </c>
      <c r="M84" s="8">
        <v>1</v>
      </c>
      <c r="N84" s="8">
        <v>1</v>
      </c>
      <c r="O84" s="8">
        <v>0</v>
      </c>
      <c r="P84" s="8">
        <v>27</v>
      </c>
      <c r="Q84" s="8">
        <v>0</v>
      </c>
      <c r="R84" s="8">
        <v>0</v>
      </c>
      <c r="S84" s="8">
        <v>0</v>
      </c>
      <c r="T84" s="8">
        <v>0</v>
      </c>
      <c r="U84" s="8">
        <v>2</v>
      </c>
      <c r="V84" s="8">
        <v>145</v>
      </c>
    </row>
    <row r="85" spans="1:22" x14ac:dyDescent="0.3">
      <c r="A85" s="8">
        <v>84</v>
      </c>
      <c r="B85" s="346">
        <v>473</v>
      </c>
      <c r="C85" s="8" t="s">
        <v>1684</v>
      </c>
      <c r="D85" s="8">
        <v>2057</v>
      </c>
      <c r="E85" s="8" t="s">
        <v>19</v>
      </c>
      <c r="F85" s="8">
        <v>440</v>
      </c>
      <c r="G85" s="8">
        <v>2</v>
      </c>
      <c r="H85" s="8">
        <v>96</v>
      </c>
      <c r="I85" s="8">
        <v>17</v>
      </c>
      <c r="J85" s="8">
        <v>5</v>
      </c>
      <c r="K85" s="8">
        <v>58</v>
      </c>
      <c r="L85" s="8">
        <v>4</v>
      </c>
      <c r="M85" s="8">
        <v>0</v>
      </c>
      <c r="N85" s="8">
        <v>49</v>
      </c>
      <c r="O85" s="8">
        <v>9</v>
      </c>
      <c r="P85" s="8">
        <v>100</v>
      </c>
      <c r="Q85" s="8">
        <v>4</v>
      </c>
      <c r="R85" s="8">
        <v>0</v>
      </c>
      <c r="S85" s="8">
        <v>0</v>
      </c>
      <c r="T85" s="8">
        <v>0</v>
      </c>
      <c r="U85" s="8">
        <v>1</v>
      </c>
      <c r="V85" s="8">
        <v>345</v>
      </c>
    </row>
    <row r="86" spans="1:22" x14ac:dyDescent="0.3">
      <c r="A86" s="8">
        <v>85</v>
      </c>
      <c r="B86" s="346">
        <v>473</v>
      </c>
      <c r="C86" s="8" t="s">
        <v>1684</v>
      </c>
      <c r="D86" s="8">
        <v>2057</v>
      </c>
      <c r="E86" s="8" t="s">
        <v>20</v>
      </c>
      <c r="F86" s="8">
        <v>440</v>
      </c>
      <c r="G86" s="8">
        <v>0</v>
      </c>
      <c r="H86" s="8">
        <v>97</v>
      </c>
      <c r="I86" s="8">
        <v>25</v>
      </c>
      <c r="J86" s="8">
        <v>13</v>
      </c>
      <c r="K86" s="8">
        <v>43</v>
      </c>
      <c r="L86" s="8">
        <v>2</v>
      </c>
      <c r="M86" s="8">
        <v>1</v>
      </c>
      <c r="N86" s="8">
        <v>37</v>
      </c>
      <c r="O86" s="8">
        <v>1</v>
      </c>
      <c r="P86" s="8">
        <v>128</v>
      </c>
      <c r="Q86" s="8">
        <v>2</v>
      </c>
      <c r="R86" s="8">
        <v>0</v>
      </c>
      <c r="S86" s="8">
        <v>2</v>
      </c>
      <c r="T86" s="8">
        <v>0</v>
      </c>
      <c r="U86" s="8">
        <v>12</v>
      </c>
      <c r="V86" s="8">
        <v>363</v>
      </c>
    </row>
    <row r="87" spans="1:22" x14ac:dyDescent="0.3">
      <c r="A87" s="8">
        <v>86</v>
      </c>
      <c r="B87" s="346">
        <v>473</v>
      </c>
      <c r="C87" s="8" t="s">
        <v>1684</v>
      </c>
      <c r="D87" s="8">
        <v>2058</v>
      </c>
      <c r="E87" s="8" t="s">
        <v>19</v>
      </c>
      <c r="F87" s="8">
        <v>745</v>
      </c>
      <c r="G87" s="8">
        <v>5</v>
      </c>
      <c r="H87" s="8">
        <v>177</v>
      </c>
      <c r="I87" s="8">
        <v>43</v>
      </c>
      <c r="J87" s="8">
        <v>14</v>
      </c>
      <c r="K87" s="8">
        <v>44</v>
      </c>
      <c r="L87" s="8">
        <v>8</v>
      </c>
      <c r="M87" s="8">
        <v>4</v>
      </c>
      <c r="N87" s="8">
        <v>94</v>
      </c>
      <c r="O87" s="8">
        <v>0</v>
      </c>
      <c r="P87" s="8">
        <v>175</v>
      </c>
      <c r="Q87" s="8">
        <v>12</v>
      </c>
      <c r="R87" s="8">
        <v>0</v>
      </c>
      <c r="S87" s="8">
        <v>5</v>
      </c>
      <c r="T87" s="8">
        <v>0</v>
      </c>
      <c r="U87" s="8">
        <v>29</v>
      </c>
      <c r="V87" s="8">
        <v>610</v>
      </c>
    </row>
    <row r="88" spans="1:22" x14ac:dyDescent="0.3">
      <c r="A88" s="8">
        <v>87</v>
      </c>
      <c r="B88" s="346">
        <v>473</v>
      </c>
      <c r="C88" s="8" t="s">
        <v>1684</v>
      </c>
      <c r="D88" s="8">
        <v>2058</v>
      </c>
      <c r="E88" s="8" t="s">
        <v>20</v>
      </c>
      <c r="F88" s="8">
        <v>744</v>
      </c>
      <c r="G88" s="8">
        <v>2</v>
      </c>
      <c r="H88" s="8">
        <v>197</v>
      </c>
      <c r="I88" s="8">
        <v>21</v>
      </c>
      <c r="J88" s="8">
        <v>16</v>
      </c>
      <c r="K88" s="8">
        <v>63</v>
      </c>
      <c r="L88" s="8">
        <v>7</v>
      </c>
      <c r="M88" s="8">
        <v>0</v>
      </c>
      <c r="N88" s="8">
        <v>72</v>
      </c>
      <c r="O88" s="8">
        <v>3</v>
      </c>
      <c r="P88" s="8">
        <v>148</v>
      </c>
      <c r="Q88" s="8">
        <v>7</v>
      </c>
      <c r="R88" s="8">
        <v>0</v>
      </c>
      <c r="S88" s="8">
        <v>13</v>
      </c>
      <c r="T88" s="8">
        <v>0</v>
      </c>
      <c r="U88" s="8">
        <v>25</v>
      </c>
      <c r="V88" s="8">
        <v>574</v>
      </c>
    </row>
    <row r="89" spans="1:22" x14ac:dyDescent="0.3">
      <c r="A89" s="8">
        <v>88</v>
      </c>
      <c r="B89" s="346">
        <v>473</v>
      </c>
      <c r="C89" s="8" t="s">
        <v>1684</v>
      </c>
      <c r="D89" s="8">
        <v>2059</v>
      </c>
      <c r="E89" s="8" t="s">
        <v>19</v>
      </c>
      <c r="F89" s="8">
        <v>288</v>
      </c>
      <c r="G89" s="572" t="s">
        <v>1688</v>
      </c>
      <c r="H89" s="573"/>
      <c r="I89" s="573"/>
      <c r="J89" s="573"/>
      <c r="K89" s="573"/>
      <c r="L89" s="573"/>
      <c r="M89" s="573"/>
      <c r="N89" s="573"/>
      <c r="O89" s="573"/>
      <c r="P89" s="573"/>
      <c r="Q89" s="573"/>
      <c r="R89" s="573"/>
      <c r="S89" s="573"/>
      <c r="T89" s="573"/>
      <c r="U89" s="573"/>
      <c r="V89" s="574"/>
    </row>
    <row r="90" spans="1:22" x14ac:dyDescent="0.3">
      <c r="A90" s="8">
        <v>89</v>
      </c>
      <c r="B90" s="346">
        <v>507</v>
      </c>
      <c r="C90" s="8" t="s">
        <v>1685</v>
      </c>
      <c r="D90" s="8">
        <v>2175</v>
      </c>
      <c r="E90" s="8" t="s">
        <v>19</v>
      </c>
      <c r="F90" s="8">
        <v>624</v>
      </c>
      <c r="G90" s="8">
        <v>2</v>
      </c>
      <c r="H90" s="8">
        <v>191</v>
      </c>
      <c r="I90" s="8">
        <v>13</v>
      </c>
      <c r="J90" s="8">
        <v>5</v>
      </c>
      <c r="K90" s="8">
        <v>179</v>
      </c>
      <c r="L90" s="8">
        <v>0</v>
      </c>
      <c r="M90" s="8">
        <v>0</v>
      </c>
      <c r="N90" s="8">
        <v>0</v>
      </c>
      <c r="O90" s="8">
        <v>2</v>
      </c>
      <c r="P90" s="8">
        <v>87</v>
      </c>
      <c r="Q90" s="8">
        <v>0</v>
      </c>
      <c r="R90" s="8">
        <v>0</v>
      </c>
      <c r="S90" s="8">
        <v>1</v>
      </c>
      <c r="T90" s="8">
        <v>0</v>
      </c>
      <c r="U90" s="8">
        <v>15</v>
      </c>
      <c r="V90" s="8">
        <v>495</v>
      </c>
    </row>
    <row r="91" spans="1:22" x14ac:dyDescent="0.3">
      <c r="A91" s="8">
        <v>90</v>
      </c>
      <c r="B91" s="346">
        <v>507</v>
      </c>
      <c r="C91" s="8" t="s">
        <v>1685</v>
      </c>
      <c r="D91" s="8">
        <v>2175</v>
      </c>
      <c r="E91" s="8" t="s">
        <v>20</v>
      </c>
      <c r="F91" s="8">
        <v>624</v>
      </c>
      <c r="G91" s="8">
        <v>2</v>
      </c>
      <c r="H91" s="8">
        <v>202</v>
      </c>
      <c r="I91" s="8">
        <v>7</v>
      </c>
      <c r="J91" s="8">
        <v>1</v>
      </c>
      <c r="K91" s="8">
        <v>189</v>
      </c>
      <c r="L91" s="8">
        <v>2</v>
      </c>
      <c r="M91" s="8">
        <v>1</v>
      </c>
      <c r="N91" s="8">
        <v>4</v>
      </c>
      <c r="O91" s="8">
        <v>4</v>
      </c>
      <c r="P91" s="8">
        <v>90</v>
      </c>
      <c r="Q91" s="8">
        <v>0</v>
      </c>
      <c r="R91" s="8">
        <v>0</v>
      </c>
      <c r="S91" s="8">
        <v>4</v>
      </c>
      <c r="T91" s="8">
        <v>0</v>
      </c>
      <c r="U91" s="8">
        <v>13</v>
      </c>
      <c r="V91" s="8">
        <v>519</v>
      </c>
    </row>
    <row r="92" spans="1:22" x14ac:dyDescent="0.3">
      <c r="A92" s="8">
        <v>91</v>
      </c>
      <c r="B92" s="346">
        <v>513</v>
      </c>
      <c r="C92" s="8" t="s">
        <v>1686</v>
      </c>
      <c r="D92" s="8">
        <v>2190</v>
      </c>
      <c r="E92" s="8" t="s">
        <v>19</v>
      </c>
      <c r="F92" s="8">
        <v>414</v>
      </c>
      <c r="G92" s="8">
        <v>0</v>
      </c>
      <c r="H92" s="8">
        <v>97</v>
      </c>
      <c r="I92" s="8">
        <v>18</v>
      </c>
      <c r="J92" s="8">
        <v>1</v>
      </c>
      <c r="K92" s="8">
        <v>5</v>
      </c>
      <c r="L92" s="8">
        <v>0</v>
      </c>
      <c r="M92" s="8">
        <v>0</v>
      </c>
      <c r="N92" s="8">
        <v>61</v>
      </c>
      <c r="O92" s="8">
        <v>6</v>
      </c>
      <c r="P92" s="8">
        <v>88</v>
      </c>
      <c r="Q92" s="8">
        <v>3</v>
      </c>
      <c r="R92" s="8">
        <v>0</v>
      </c>
      <c r="S92" s="8">
        <v>0</v>
      </c>
      <c r="T92" s="8">
        <v>0</v>
      </c>
      <c r="U92" s="8">
        <v>5</v>
      </c>
      <c r="V92" s="8">
        <v>284</v>
      </c>
    </row>
    <row r="93" spans="1:22" x14ac:dyDescent="0.3">
      <c r="A93" s="8">
        <v>92</v>
      </c>
      <c r="B93" s="346">
        <v>513</v>
      </c>
      <c r="C93" s="8" t="s">
        <v>1686</v>
      </c>
      <c r="D93" s="8">
        <v>2190</v>
      </c>
      <c r="E93" s="8" t="s">
        <v>20</v>
      </c>
      <c r="F93" s="8">
        <v>413</v>
      </c>
      <c r="G93" s="8">
        <v>1</v>
      </c>
      <c r="H93" s="8">
        <v>100</v>
      </c>
      <c r="I93" s="8">
        <v>14</v>
      </c>
      <c r="J93" s="8">
        <v>2</v>
      </c>
      <c r="K93" s="8">
        <v>7</v>
      </c>
      <c r="L93" s="8">
        <v>0</v>
      </c>
      <c r="M93" s="8">
        <v>0</v>
      </c>
      <c r="N93" s="8">
        <v>87</v>
      </c>
      <c r="O93" s="8">
        <v>5</v>
      </c>
      <c r="P93" s="8">
        <v>100</v>
      </c>
      <c r="Q93" s="8">
        <v>1</v>
      </c>
      <c r="R93" s="8">
        <v>0</v>
      </c>
      <c r="S93" s="8">
        <v>2</v>
      </c>
      <c r="T93" s="8">
        <v>0</v>
      </c>
      <c r="U93" s="8">
        <v>3</v>
      </c>
      <c r="V93" s="8">
        <v>322</v>
      </c>
    </row>
    <row r="94" spans="1:22" x14ac:dyDescent="0.3">
      <c r="A94" s="8">
        <v>93</v>
      </c>
      <c r="B94" s="346">
        <v>513</v>
      </c>
      <c r="C94" s="8" t="s">
        <v>1686</v>
      </c>
      <c r="D94" s="8">
        <v>2191</v>
      </c>
      <c r="E94" s="8" t="s">
        <v>19</v>
      </c>
      <c r="F94" s="8">
        <v>550</v>
      </c>
      <c r="G94" s="8">
        <v>1</v>
      </c>
      <c r="H94" s="8">
        <v>103</v>
      </c>
      <c r="I94" s="8">
        <v>47</v>
      </c>
      <c r="J94" s="8">
        <v>3</v>
      </c>
      <c r="K94" s="8">
        <v>9</v>
      </c>
      <c r="L94" s="8">
        <v>0</v>
      </c>
      <c r="M94" s="8">
        <v>0</v>
      </c>
      <c r="N94" s="8">
        <v>82</v>
      </c>
      <c r="O94" s="8">
        <v>3</v>
      </c>
      <c r="P94" s="8">
        <v>131</v>
      </c>
      <c r="Q94" s="8">
        <v>10</v>
      </c>
      <c r="R94" s="8">
        <v>1</v>
      </c>
      <c r="S94" s="8">
        <v>0</v>
      </c>
      <c r="T94" s="8">
        <v>0</v>
      </c>
      <c r="U94" s="8">
        <v>16</v>
      </c>
      <c r="V94" s="8">
        <v>406</v>
      </c>
    </row>
    <row r="95" spans="1:22" x14ac:dyDescent="0.3">
      <c r="A95" s="8">
        <v>94</v>
      </c>
      <c r="B95" s="346">
        <v>513</v>
      </c>
      <c r="C95" s="8" t="s">
        <v>1686</v>
      </c>
      <c r="D95" s="8">
        <v>2191</v>
      </c>
      <c r="E95" s="8" t="s">
        <v>20</v>
      </c>
      <c r="F95" s="8">
        <v>549</v>
      </c>
      <c r="G95" s="8">
        <v>1</v>
      </c>
      <c r="H95" s="8">
        <v>99</v>
      </c>
      <c r="I95" s="8">
        <v>41</v>
      </c>
      <c r="J95" s="8">
        <v>2</v>
      </c>
      <c r="K95" s="8">
        <v>7</v>
      </c>
      <c r="L95" s="8">
        <v>3</v>
      </c>
      <c r="M95" s="8">
        <v>0</v>
      </c>
      <c r="N95" s="8">
        <v>85</v>
      </c>
      <c r="O95" s="8">
        <v>11</v>
      </c>
      <c r="P95" s="8">
        <v>121</v>
      </c>
      <c r="Q95" s="8">
        <v>7</v>
      </c>
      <c r="R95" s="8">
        <v>0</v>
      </c>
      <c r="S95" s="8">
        <v>0</v>
      </c>
      <c r="T95" s="8">
        <v>0</v>
      </c>
      <c r="U95" s="8">
        <v>13</v>
      </c>
      <c r="V95" s="8">
        <v>390</v>
      </c>
    </row>
    <row r="96" spans="1:22" x14ac:dyDescent="0.3">
      <c r="A96" s="8">
        <v>95</v>
      </c>
      <c r="B96" s="346">
        <v>513</v>
      </c>
      <c r="C96" s="8" t="s">
        <v>1686</v>
      </c>
      <c r="D96" s="8">
        <v>2192</v>
      </c>
      <c r="E96" s="8" t="s">
        <v>19</v>
      </c>
      <c r="F96" s="8">
        <v>621</v>
      </c>
      <c r="G96" s="8">
        <v>2</v>
      </c>
      <c r="H96" s="8">
        <v>140</v>
      </c>
      <c r="I96" s="8">
        <v>39</v>
      </c>
      <c r="J96" s="8">
        <v>2</v>
      </c>
      <c r="K96" s="8">
        <v>5</v>
      </c>
      <c r="L96" s="8">
        <v>0</v>
      </c>
      <c r="M96" s="8">
        <v>1</v>
      </c>
      <c r="N96" s="8">
        <v>68</v>
      </c>
      <c r="O96" s="8">
        <v>8</v>
      </c>
      <c r="P96" s="8">
        <v>146</v>
      </c>
      <c r="Q96" s="8">
        <v>4</v>
      </c>
      <c r="R96" s="8">
        <v>0</v>
      </c>
      <c r="S96" s="8">
        <v>0</v>
      </c>
      <c r="T96" s="8">
        <v>2</v>
      </c>
      <c r="U96" s="8">
        <v>11</v>
      </c>
      <c r="V96" s="8">
        <v>428</v>
      </c>
    </row>
    <row r="97" spans="1:22" x14ac:dyDescent="0.3">
      <c r="A97" s="8">
        <v>96</v>
      </c>
      <c r="B97" s="346">
        <v>513</v>
      </c>
      <c r="C97" s="8" t="s">
        <v>1686</v>
      </c>
      <c r="D97" s="8">
        <v>2192</v>
      </c>
      <c r="E97" s="8" t="s">
        <v>20</v>
      </c>
      <c r="F97" s="8">
        <v>621</v>
      </c>
      <c r="G97" s="8">
        <v>2</v>
      </c>
      <c r="H97" s="8">
        <v>158</v>
      </c>
      <c r="I97" s="8">
        <v>29</v>
      </c>
      <c r="J97" s="8">
        <v>1</v>
      </c>
      <c r="K97" s="8">
        <v>3</v>
      </c>
      <c r="L97" s="8">
        <v>1</v>
      </c>
      <c r="M97" s="8">
        <v>0</v>
      </c>
      <c r="N97" s="8">
        <v>96</v>
      </c>
      <c r="O97" s="8">
        <v>1</v>
      </c>
      <c r="P97" s="8">
        <v>141</v>
      </c>
      <c r="Q97" s="8">
        <v>3</v>
      </c>
      <c r="R97" s="8">
        <v>0</v>
      </c>
      <c r="S97" s="8">
        <v>0</v>
      </c>
      <c r="T97" s="8">
        <v>0</v>
      </c>
      <c r="U97" s="8">
        <v>9</v>
      </c>
      <c r="V97" s="8">
        <v>444</v>
      </c>
    </row>
    <row r="98" spans="1:22" x14ac:dyDescent="0.3">
      <c r="A98" s="8">
        <v>97</v>
      </c>
      <c r="B98" s="346">
        <v>513</v>
      </c>
      <c r="C98" s="8" t="s">
        <v>1686</v>
      </c>
      <c r="D98" s="8">
        <v>2193</v>
      </c>
      <c r="E98" s="8" t="s">
        <v>19</v>
      </c>
      <c r="F98" s="8">
        <v>522</v>
      </c>
      <c r="G98" s="8">
        <v>2</v>
      </c>
      <c r="H98" s="8">
        <v>118</v>
      </c>
      <c r="I98" s="8">
        <v>25</v>
      </c>
      <c r="J98" s="8">
        <v>1</v>
      </c>
      <c r="K98" s="8">
        <v>1</v>
      </c>
      <c r="L98" s="8">
        <v>0</v>
      </c>
      <c r="M98" s="8">
        <v>0</v>
      </c>
      <c r="N98" s="8">
        <v>87</v>
      </c>
      <c r="O98" s="8">
        <v>0</v>
      </c>
      <c r="P98" s="8">
        <v>124</v>
      </c>
      <c r="Q98" s="8">
        <v>4</v>
      </c>
      <c r="R98" s="8">
        <v>0</v>
      </c>
      <c r="S98" s="8">
        <v>0</v>
      </c>
      <c r="T98" s="8">
        <v>0</v>
      </c>
      <c r="U98" s="8">
        <v>4</v>
      </c>
      <c r="V98" s="8">
        <v>366</v>
      </c>
    </row>
    <row r="99" spans="1:22" x14ac:dyDescent="0.3">
      <c r="A99" s="8">
        <v>98</v>
      </c>
      <c r="B99" s="346">
        <v>513</v>
      </c>
      <c r="C99" s="8" t="s">
        <v>1686</v>
      </c>
      <c r="D99" s="8">
        <v>2193</v>
      </c>
      <c r="E99" s="8" t="s">
        <v>20</v>
      </c>
      <c r="F99" s="8">
        <v>522</v>
      </c>
      <c r="G99" s="8">
        <v>2</v>
      </c>
      <c r="H99" s="8">
        <v>93</v>
      </c>
      <c r="I99" s="8">
        <v>29</v>
      </c>
      <c r="J99" s="8">
        <v>2</v>
      </c>
      <c r="K99" s="8">
        <v>8</v>
      </c>
      <c r="L99" s="8">
        <v>1</v>
      </c>
      <c r="M99" s="8">
        <v>1</v>
      </c>
      <c r="N99" s="8">
        <v>95</v>
      </c>
      <c r="O99" s="8">
        <v>2</v>
      </c>
      <c r="P99" s="8">
        <v>133</v>
      </c>
      <c r="Q99" s="8">
        <v>5</v>
      </c>
      <c r="R99" s="8">
        <v>0</v>
      </c>
      <c r="S99" s="8">
        <v>0</v>
      </c>
      <c r="T99" s="8">
        <v>0</v>
      </c>
      <c r="U99" s="8">
        <v>7</v>
      </c>
      <c r="V99" s="8">
        <v>378</v>
      </c>
    </row>
    <row r="100" spans="1:22" x14ac:dyDescent="0.3">
      <c r="A100" s="8">
        <v>99</v>
      </c>
      <c r="B100" s="346">
        <v>513</v>
      </c>
      <c r="C100" s="8" t="s">
        <v>1686</v>
      </c>
      <c r="D100" s="8">
        <v>2194</v>
      </c>
      <c r="E100" s="8" t="s">
        <v>19</v>
      </c>
      <c r="F100" s="8">
        <v>670</v>
      </c>
      <c r="G100" s="8">
        <v>3</v>
      </c>
      <c r="H100" s="8">
        <v>290</v>
      </c>
      <c r="I100" s="8">
        <v>55</v>
      </c>
      <c r="J100" s="8">
        <v>3</v>
      </c>
      <c r="K100" s="8">
        <v>2</v>
      </c>
      <c r="L100" s="8">
        <v>2</v>
      </c>
      <c r="M100" s="8">
        <v>2</v>
      </c>
      <c r="N100" s="8">
        <v>97</v>
      </c>
      <c r="O100" s="8">
        <v>0</v>
      </c>
      <c r="P100" s="8">
        <v>47</v>
      </c>
      <c r="Q100" s="8">
        <v>7</v>
      </c>
      <c r="R100" s="8">
        <v>3</v>
      </c>
      <c r="S100" s="8">
        <v>0</v>
      </c>
      <c r="T100" s="8">
        <v>0</v>
      </c>
      <c r="U100" s="8">
        <v>9</v>
      </c>
      <c r="V100" s="8">
        <v>520</v>
      </c>
    </row>
    <row r="101" spans="1:22" x14ac:dyDescent="0.3">
      <c r="A101" s="8">
        <v>100</v>
      </c>
      <c r="B101" s="346">
        <v>513</v>
      </c>
      <c r="C101" s="8" t="s">
        <v>1686</v>
      </c>
      <c r="D101" s="8">
        <v>2195</v>
      </c>
      <c r="E101" s="8" t="s">
        <v>19</v>
      </c>
      <c r="F101" s="8">
        <v>561</v>
      </c>
      <c r="G101" s="8">
        <v>0</v>
      </c>
      <c r="H101" s="8">
        <v>190</v>
      </c>
      <c r="I101" s="8">
        <v>52</v>
      </c>
      <c r="J101" s="8">
        <v>1</v>
      </c>
      <c r="K101" s="8">
        <v>1</v>
      </c>
      <c r="L101" s="8">
        <v>1</v>
      </c>
      <c r="M101" s="8">
        <v>0</v>
      </c>
      <c r="N101" s="8">
        <v>129</v>
      </c>
      <c r="O101" s="8">
        <v>1</v>
      </c>
      <c r="P101" s="8">
        <v>50</v>
      </c>
      <c r="Q101" s="8">
        <v>0</v>
      </c>
      <c r="R101" s="8">
        <v>0</v>
      </c>
      <c r="S101" s="8">
        <v>2</v>
      </c>
      <c r="T101" s="8">
        <v>0</v>
      </c>
      <c r="U101" s="8">
        <v>6</v>
      </c>
      <c r="V101" s="8">
        <v>433</v>
      </c>
    </row>
    <row r="102" spans="1:22" x14ac:dyDescent="0.3">
      <c r="A102" s="8">
        <v>101</v>
      </c>
      <c r="B102" s="346">
        <v>513</v>
      </c>
      <c r="C102" s="8" t="s">
        <v>1686</v>
      </c>
      <c r="D102" s="8">
        <v>2196</v>
      </c>
      <c r="E102" s="8" t="s">
        <v>19</v>
      </c>
      <c r="F102" s="8">
        <v>266</v>
      </c>
      <c r="G102" s="8">
        <v>0</v>
      </c>
      <c r="H102" s="8">
        <v>90</v>
      </c>
      <c r="I102" s="8">
        <v>29</v>
      </c>
      <c r="J102" s="8">
        <v>0</v>
      </c>
      <c r="K102" s="8">
        <v>1</v>
      </c>
      <c r="L102" s="8">
        <v>0</v>
      </c>
      <c r="M102" s="8">
        <v>0</v>
      </c>
      <c r="N102" s="8">
        <v>59</v>
      </c>
      <c r="O102" s="8">
        <v>1</v>
      </c>
      <c r="P102" s="8">
        <v>40</v>
      </c>
      <c r="Q102" s="8">
        <v>0</v>
      </c>
      <c r="R102" s="8">
        <v>0</v>
      </c>
      <c r="S102" s="8">
        <v>0</v>
      </c>
      <c r="T102" s="8">
        <v>0</v>
      </c>
      <c r="U102" s="8">
        <v>1</v>
      </c>
      <c r="V102" s="8">
        <v>221</v>
      </c>
    </row>
    <row r="103" spans="1:22" x14ac:dyDescent="0.3">
      <c r="A103" s="8">
        <v>102</v>
      </c>
      <c r="B103" s="346">
        <v>513</v>
      </c>
      <c r="C103" s="8" t="s">
        <v>1686</v>
      </c>
      <c r="D103" s="8">
        <v>2197</v>
      </c>
      <c r="E103" s="8" t="s">
        <v>19</v>
      </c>
      <c r="F103" s="8">
        <v>137</v>
      </c>
      <c r="G103" s="8">
        <v>0</v>
      </c>
      <c r="H103" s="8">
        <v>54</v>
      </c>
      <c r="I103" s="8">
        <v>17</v>
      </c>
      <c r="J103" s="8">
        <v>0</v>
      </c>
      <c r="K103" s="8">
        <v>1</v>
      </c>
      <c r="L103" s="8">
        <v>0</v>
      </c>
      <c r="M103" s="8">
        <v>0</v>
      </c>
      <c r="N103" s="8">
        <v>34</v>
      </c>
      <c r="O103" s="8">
        <v>0</v>
      </c>
      <c r="P103" s="8">
        <v>11</v>
      </c>
      <c r="Q103" s="8">
        <v>2</v>
      </c>
      <c r="R103" s="8">
        <v>0</v>
      </c>
      <c r="S103" s="8">
        <v>1</v>
      </c>
      <c r="T103" s="8">
        <v>0</v>
      </c>
      <c r="U103" s="8">
        <v>1</v>
      </c>
      <c r="V103" s="8">
        <v>121</v>
      </c>
    </row>
    <row r="104" spans="1:22" x14ac:dyDescent="0.3">
      <c r="A104" s="8">
        <v>103</v>
      </c>
      <c r="B104" s="346">
        <v>513</v>
      </c>
      <c r="C104" s="8" t="s">
        <v>1686</v>
      </c>
      <c r="D104" s="8">
        <v>2198</v>
      </c>
      <c r="E104" s="8" t="s">
        <v>19</v>
      </c>
      <c r="F104" s="8">
        <v>213</v>
      </c>
      <c r="G104" s="8">
        <v>2</v>
      </c>
      <c r="H104" s="8">
        <v>63</v>
      </c>
      <c r="I104" s="8">
        <v>27</v>
      </c>
      <c r="J104" s="8">
        <v>0</v>
      </c>
      <c r="K104" s="8">
        <v>2</v>
      </c>
      <c r="L104" s="8">
        <v>0</v>
      </c>
      <c r="M104" s="8">
        <v>0</v>
      </c>
      <c r="N104" s="8">
        <v>34</v>
      </c>
      <c r="O104" s="8">
        <v>1</v>
      </c>
      <c r="P104" s="8">
        <v>36</v>
      </c>
      <c r="Q104" s="8">
        <v>0</v>
      </c>
      <c r="R104" s="8">
        <v>0</v>
      </c>
      <c r="S104" s="8">
        <v>0</v>
      </c>
      <c r="T104" s="8">
        <v>0</v>
      </c>
      <c r="U104" s="8">
        <v>1</v>
      </c>
      <c r="V104" s="8">
        <v>166</v>
      </c>
    </row>
    <row r="105" spans="1:22" x14ac:dyDescent="0.3">
      <c r="A105" s="8">
        <v>104</v>
      </c>
      <c r="B105" s="346">
        <v>515</v>
      </c>
      <c r="C105" s="8" t="s">
        <v>1687</v>
      </c>
      <c r="D105" s="8">
        <v>2054</v>
      </c>
      <c r="E105" s="8" t="s">
        <v>19</v>
      </c>
      <c r="F105" s="8">
        <v>582</v>
      </c>
      <c r="G105" s="8">
        <v>5</v>
      </c>
      <c r="H105" s="8">
        <v>152</v>
      </c>
      <c r="I105" s="8">
        <v>83</v>
      </c>
      <c r="J105" s="8">
        <v>2</v>
      </c>
      <c r="K105" s="8">
        <v>95</v>
      </c>
      <c r="L105" s="8">
        <v>1</v>
      </c>
      <c r="M105" s="8">
        <v>9</v>
      </c>
      <c r="N105" s="8">
        <v>2</v>
      </c>
      <c r="O105" s="8">
        <v>1</v>
      </c>
      <c r="P105" s="8">
        <v>53</v>
      </c>
      <c r="Q105" s="8">
        <v>1</v>
      </c>
      <c r="R105" s="8">
        <v>2</v>
      </c>
      <c r="S105" s="8">
        <v>4</v>
      </c>
      <c r="T105" s="8">
        <v>0</v>
      </c>
      <c r="U105" s="8">
        <v>10</v>
      </c>
      <c r="V105" s="8">
        <v>420</v>
      </c>
    </row>
    <row r="106" spans="1:22" x14ac:dyDescent="0.3">
      <c r="A106" s="8">
        <v>105</v>
      </c>
      <c r="B106" s="346">
        <v>515</v>
      </c>
      <c r="C106" s="8" t="s">
        <v>1687</v>
      </c>
      <c r="D106" s="8">
        <v>2200</v>
      </c>
      <c r="E106" s="8" t="s">
        <v>19</v>
      </c>
      <c r="F106" s="8">
        <v>551</v>
      </c>
      <c r="G106" s="8">
        <v>9</v>
      </c>
      <c r="H106" s="8">
        <v>72</v>
      </c>
      <c r="I106" s="8">
        <v>101</v>
      </c>
      <c r="J106" s="8">
        <v>7</v>
      </c>
      <c r="K106" s="8">
        <v>35</v>
      </c>
      <c r="L106" s="8">
        <v>2</v>
      </c>
      <c r="M106" s="8">
        <v>24</v>
      </c>
      <c r="N106" s="8">
        <v>1</v>
      </c>
      <c r="O106" s="8">
        <v>0</v>
      </c>
      <c r="P106" s="8">
        <v>44</v>
      </c>
      <c r="Q106" s="8">
        <v>2</v>
      </c>
      <c r="R106" s="8">
        <v>3</v>
      </c>
      <c r="S106" s="8">
        <v>0</v>
      </c>
      <c r="T106" s="8">
        <v>0</v>
      </c>
      <c r="U106" s="8">
        <v>6</v>
      </c>
      <c r="V106" s="8">
        <v>306</v>
      </c>
    </row>
    <row r="107" spans="1:22" x14ac:dyDescent="0.3">
      <c r="A107" s="8">
        <v>106</v>
      </c>
      <c r="B107" s="346">
        <v>515</v>
      </c>
      <c r="C107" s="8" t="s">
        <v>1687</v>
      </c>
      <c r="D107" s="8">
        <v>2200</v>
      </c>
      <c r="E107" s="8" t="s">
        <v>20</v>
      </c>
      <c r="F107" s="8">
        <v>551</v>
      </c>
      <c r="G107" s="8">
        <v>13</v>
      </c>
      <c r="H107" s="8">
        <v>68</v>
      </c>
      <c r="I107" s="8">
        <v>69</v>
      </c>
      <c r="J107" s="8">
        <v>5</v>
      </c>
      <c r="K107" s="8">
        <v>33</v>
      </c>
      <c r="L107" s="8">
        <v>2</v>
      </c>
      <c r="M107" s="8">
        <v>41</v>
      </c>
      <c r="N107" s="8">
        <v>4</v>
      </c>
      <c r="O107" s="8">
        <v>1</v>
      </c>
      <c r="P107" s="8">
        <v>61</v>
      </c>
      <c r="Q107" s="8">
        <v>0</v>
      </c>
      <c r="R107" s="8">
        <v>6</v>
      </c>
      <c r="S107" s="8">
        <v>1</v>
      </c>
      <c r="T107" s="8">
        <v>0</v>
      </c>
      <c r="U107" s="8">
        <v>6</v>
      </c>
      <c r="V107" s="8">
        <v>310</v>
      </c>
    </row>
    <row r="108" spans="1:22" x14ac:dyDescent="0.3">
      <c r="A108" s="8">
        <v>107</v>
      </c>
      <c r="B108" s="346">
        <v>515</v>
      </c>
      <c r="C108" s="8" t="s">
        <v>1687</v>
      </c>
      <c r="D108" s="8">
        <v>2200</v>
      </c>
      <c r="E108" s="8" t="s">
        <v>22</v>
      </c>
      <c r="F108" s="8">
        <v>551</v>
      </c>
      <c r="G108" s="8">
        <v>11</v>
      </c>
      <c r="H108" s="8">
        <v>71</v>
      </c>
      <c r="I108" s="8">
        <v>99</v>
      </c>
      <c r="J108" s="8">
        <v>10</v>
      </c>
      <c r="K108" s="8">
        <v>39</v>
      </c>
      <c r="L108" s="8">
        <v>0</v>
      </c>
      <c r="M108" s="8">
        <v>24</v>
      </c>
      <c r="N108" s="8">
        <v>2</v>
      </c>
      <c r="O108" s="8">
        <v>4</v>
      </c>
      <c r="P108" s="8">
        <v>50</v>
      </c>
      <c r="Q108" s="8">
        <v>1</v>
      </c>
      <c r="R108" s="8">
        <v>4</v>
      </c>
      <c r="S108" s="8">
        <v>3</v>
      </c>
      <c r="T108" s="8">
        <v>0</v>
      </c>
      <c r="U108" s="8">
        <v>12</v>
      </c>
      <c r="V108" s="8">
        <v>330</v>
      </c>
    </row>
    <row r="109" spans="1:22" x14ac:dyDescent="0.3">
      <c r="A109" s="8">
        <v>108</v>
      </c>
      <c r="B109" s="346">
        <v>515</v>
      </c>
      <c r="C109" s="8" t="s">
        <v>1687</v>
      </c>
      <c r="D109" s="8">
        <v>2200</v>
      </c>
      <c r="E109" s="8" t="s">
        <v>21</v>
      </c>
      <c r="F109" s="8">
        <v>404</v>
      </c>
      <c r="G109" s="8">
        <v>11</v>
      </c>
      <c r="H109" s="8">
        <v>112</v>
      </c>
      <c r="I109" s="8">
        <v>29</v>
      </c>
      <c r="J109" s="8">
        <v>3</v>
      </c>
      <c r="K109" s="8">
        <v>28</v>
      </c>
      <c r="L109" s="8">
        <v>1</v>
      </c>
      <c r="M109" s="8">
        <v>10</v>
      </c>
      <c r="N109" s="8">
        <v>2</v>
      </c>
      <c r="O109" s="8">
        <v>0</v>
      </c>
      <c r="P109" s="8">
        <v>46</v>
      </c>
      <c r="Q109" s="8">
        <v>0</v>
      </c>
      <c r="R109" s="8">
        <v>4</v>
      </c>
      <c r="S109" s="8">
        <v>0</v>
      </c>
      <c r="T109" s="8">
        <v>0</v>
      </c>
      <c r="U109" s="8">
        <v>6</v>
      </c>
      <c r="V109" s="8">
        <v>252</v>
      </c>
    </row>
    <row r="110" spans="1:22" x14ac:dyDescent="0.3">
      <c r="A110" s="8">
        <v>109</v>
      </c>
      <c r="B110" s="346">
        <v>515</v>
      </c>
      <c r="C110" s="8" t="s">
        <v>1687</v>
      </c>
      <c r="D110" s="8">
        <v>2200</v>
      </c>
      <c r="E110" s="8" t="s">
        <v>36</v>
      </c>
      <c r="F110" s="8">
        <v>404</v>
      </c>
      <c r="G110" s="8">
        <v>11</v>
      </c>
      <c r="H110" s="8">
        <v>116</v>
      </c>
      <c r="I110" s="8">
        <v>32</v>
      </c>
      <c r="J110" s="8">
        <v>3</v>
      </c>
      <c r="K110" s="8">
        <v>44</v>
      </c>
      <c r="L110" s="8">
        <v>2</v>
      </c>
      <c r="M110" s="8">
        <v>10</v>
      </c>
      <c r="N110" s="8">
        <v>1</v>
      </c>
      <c r="O110" s="8">
        <v>1</v>
      </c>
      <c r="P110" s="8">
        <v>64</v>
      </c>
      <c r="Q110" s="8">
        <v>1</v>
      </c>
      <c r="R110" s="8">
        <v>1</v>
      </c>
      <c r="S110" s="8">
        <v>0</v>
      </c>
      <c r="T110" s="8">
        <v>0</v>
      </c>
      <c r="U110" s="8">
        <v>5</v>
      </c>
      <c r="V110" s="8">
        <v>291</v>
      </c>
    </row>
    <row r="111" spans="1:22" x14ac:dyDescent="0.3">
      <c r="A111" s="8">
        <v>110</v>
      </c>
      <c r="B111" s="346">
        <v>515</v>
      </c>
      <c r="C111" s="8" t="s">
        <v>1687</v>
      </c>
      <c r="D111" s="8">
        <v>2201</v>
      </c>
      <c r="E111" s="8" t="s">
        <v>19</v>
      </c>
      <c r="F111" s="8">
        <v>543</v>
      </c>
      <c r="G111" s="8">
        <v>8</v>
      </c>
      <c r="H111" s="8">
        <v>82</v>
      </c>
      <c r="I111" s="8">
        <v>69</v>
      </c>
      <c r="J111" s="8">
        <v>6</v>
      </c>
      <c r="K111" s="8">
        <v>36</v>
      </c>
      <c r="L111" s="8">
        <v>3</v>
      </c>
      <c r="M111" s="8">
        <v>27</v>
      </c>
      <c r="N111" s="8">
        <v>4</v>
      </c>
      <c r="O111" s="8">
        <v>4</v>
      </c>
      <c r="P111" s="8">
        <v>56</v>
      </c>
      <c r="Q111" s="8">
        <v>3</v>
      </c>
      <c r="R111" s="8">
        <v>0</v>
      </c>
      <c r="S111" s="8">
        <v>0</v>
      </c>
      <c r="T111" s="8">
        <v>0</v>
      </c>
      <c r="U111" s="8">
        <v>13</v>
      </c>
      <c r="V111" s="8">
        <v>311</v>
      </c>
    </row>
    <row r="112" spans="1:22" x14ac:dyDescent="0.3">
      <c r="A112" s="8">
        <v>111</v>
      </c>
      <c r="B112" s="346">
        <v>515</v>
      </c>
      <c r="C112" s="8" t="s">
        <v>1687</v>
      </c>
      <c r="D112" s="8">
        <v>2201</v>
      </c>
      <c r="E112" s="8" t="s">
        <v>20</v>
      </c>
      <c r="F112" s="8">
        <v>543</v>
      </c>
      <c r="G112" s="8">
        <v>6</v>
      </c>
      <c r="H112" s="8">
        <v>85</v>
      </c>
      <c r="I112" s="8">
        <v>63</v>
      </c>
      <c r="J112" s="8">
        <v>5</v>
      </c>
      <c r="K112" s="8">
        <v>41</v>
      </c>
      <c r="L112" s="8">
        <v>1</v>
      </c>
      <c r="M112" s="8">
        <v>27</v>
      </c>
      <c r="N112" s="8">
        <v>1</v>
      </c>
      <c r="O112" s="8">
        <v>2</v>
      </c>
      <c r="P112" s="8">
        <v>63</v>
      </c>
      <c r="Q112" s="8">
        <v>0</v>
      </c>
      <c r="R112" s="8">
        <v>4</v>
      </c>
      <c r="S112" s="8">
        <v>5</v>
      </c>
      <c r="T112" s="8">
        <v>0</v>
      </c>
      <c r="U112" s="8">
        <v>15</v>
      </c>
      <c r="V112" s="8">
        <v>318</v>
      </c>
    </row>
    <row r="113" spans="1:22" x14ac:dyDescent="0.3">
      <c r="A113" s="8">
        <v>112</v>
      </c>
      <c r="B113" s="346">
        <v>515</v>
      </c>
      <c r="C113" s="8" t="s">
        <v>1687</v>
      </c>
      <c r="D113" s="8">
        <v>2201</v>
      </c>
      <c r="E113" s="8" t="s">
        <v>22</v>
      </c>
      <c r="F113" s="8">
        <v>542</v>
      </c>
      <c r="G113" s="8">
        <v>15</v>
      </c>
      <c r="H113" s="8">
        <v>79</v>
      </c>
      <c r="I113" s="8">
        <v>52</v>
      </c>
      <c r="J113" s="8">
        <v>6</v>
      </c>
      <c r="K113" s="8">
        <v>42</v>
      </c>
      <c r="L113" s="8">
        <v>1</v>
      </c>
      <c r="M113" s="8">
        <v>26</v>
      </c>
      <c r="N113" s="8">
        <v>0</v>
      </c>
      <c r="O113" s="8">
        <v>3</v>
      </c>
      <c r="P113" s="8">
        <v>59</v>
      </c>
      <c r="Q113" s="8">
        <v>0</v>
      </c>
      <c r="R113" s="8">
        <v>8</v>
      </c>
      <c r="S113" s="8">
        <v>1</v>
      </c>
      <c r="T113" s="8">
        <v>0</v>
      </c>
      <c r="U113" s="8">
        <v>16</v>
      </c>
      <c r="V113" s="8">
        <v>308</v>
      </c>
    </row>
    <row r="114" spans="1:22" x14ac:dyDescent="0.3">
      <c r="A114" s="8">
        <v>113</v>
      </c>
      <c r="B114" s="346">
        <v>515</v>
      </c>
      <c r="C114" s="8" t="s">
        <v>1687</v>
      </c>
      <c r="D114" s="8">
        <v>2202</v>
      </c>
      <c r="E114" s="8" t="s">
        <v>19</v>
      </c>
      <c r="F114" s="8">
        <v>666</v>
      </c>
      <c r="G114" s="8">
        <v>21</v>
      </c>
      <c r="H114" s="8">
        <v>130</v>
      </c>
      <c r="I114" s="8">
        <v>55</v>
      </c>
      <c r="J114" s="8">
        <v>8</v>
      </c>
      <c r="K114" s="8">
        <v>21</v>
      </c>
      <c r="L114" s="8">
        <v>3</v>
      </c>
      <c r="M114" s="8">
        <v>18</v>
      </c>
      <c r="N114" s="8">
        <v>2</v>
      </c>
      <c r="O114" s="8">
        <v>5</v>
      </c>
      <c r="P114" s="8">
        <v>107</v>
      </c>
      <c r="Q114" s="8">
        <v>0</v>
      </c>
      <c r="R114" s="8">
        <v>3</v>
      </c>
      <c r="S114" s="8">
        <v>2</v>
      </c>
      <c r="T114" s="8">
        <v>1</v>
      </c>
      <c r="U114" s="8">
        <v>16</v>
      </c>
      <c r="V114" s="8">
        <v>392</v>
      </c>
    </row>
    <row r="115" spans="1:22" x14ac:dyDescent="0.3">
      <c r="A115" s="8">
        <v>114</v>
      </c>
      <c r="B115" s="346">
        <v>515</v>
      </c>
      <c r="C115" s="8" t="s">
        <v>1687</v>
      </c>
      <c r="D115" s="8">
        <v>2202</v>
      </c>
      <c r="E115" s="8" t="s">
        <v>20</v>
      </c>
      <c r="F115" s="8">
        <v>665</v>
      </c>
      <c r="G115" s="8">
        <v>13</v>
      </c>
      <c r="H115" s="8">
        <v>132</v>
      </c>
      <c r="I115" s="8">
        <v>64</v>
      </c>
      <c r="J115" s="8">
        <v>5</v>
      </c>
      <c r="K115" s="8">
        <v>32</v>
      </c>
      <c r="L115" s="8">
        <v>2</v>
      </c>
      <c r="M115" s="8">
        <v>25</v>
      </c>
      <c r="N115" s="8">
        <v>3</v>
      </c>
      <c r="O115" s="8">
        <v>3</v>
      </c>
      <c r="P115" s="8">
        <v>80</v>
      </c>
      <c r="Q115" s="8">
        <v>2</v>
      </c>
      <c r="R115" s="8">
        <v>4</v>
      </c>
      <c r="S115" s="8">
        <v>1</v>
      </c>
      <c r="T115" s="8">
        <v>0</v>
      </c>
      <c r="U115" s="8">
        <v>19</v>
      </c>
      <c r="V115" s="8">
        <v>385</v>
      </c>
    </row>
    <row r="116" spans="1:22" x14ac:dyDescent="0.3">
      <c r="A116" s="8">
        <v>115</v>
      </c>
      <c r="B116" s="346">
        <v>515</v>
      </c>
      <c r="C116" s="8" t="s">
        <v>1687</v>
      </c>
      <c r="D116" s="8">
        <v>2203</v>
      </c>
      <c r="E116" s="8" t="s">
        <v>19</v>
      </c>
      <c r="F116" s="8">
        <v>452</v>
      </c>
      <c r="G116" s="8">
        <v>13</v>
      </c>
      <c r="H116" s="8">
        <v>80</v>
      </c>
      <c r="I116" s="8">
        <v>40</v>
      </c>
      <c r="J116" s="8">
        <v>7</v>
      </c>
      <c r="K116" s="8">
        <v>21</v>
      </c>
      <c r="L116" s="8">
        <v>0</v>
      </c>
      <c r="M116" s="8">
        <v>46</v>
      </c>
      <c r="N116" s="8">
        <v>4</v>
      </c>
      <c r="O116" s="8">
        <v>6</v>
      </c>
      <c r="P116" s="8">
        <v>56</v>
      </c>
      <c r="Q116" s="8">
        <v>1</v>
      </c>
      <c r="R116" s="8">
        <v>1</v>
      </c>
      <c r="S116" s="8">
        <v>0</v>
      </c>
      <c r="T116" s="8">
        <v>0</v>
      </c>
      <c r="U116" s="8">
        <v>13</v>
      </c>
      <c r="V116" s="8">
        <v>288</v>
      </c>
    </row>
    <row r="117" spans="1:22" x14ac:dyDescent="0.3">
      <c r="A117" s="8">
        <v>116</v>
      </c>
      <c r="B117" s="346">
        <v>515</v>
      </c>
      <c r="C117" s="8" t="s">
        <v>1687</v>
      </c>
      <c r="D117" s="8">
        <v>2203</v>
      </c>
      <c r="E117" s="8" t="s">
        <v>20</v>
      </c>
      <c r="F117" s="8">
        <v>451</v>
      </c>
      <c r="G117" s="8">
        <v>10</v>
      </c>
      <c r="H117" s="8">
        <v>85</v>
      </c>
      <c r="I117" s="8">
        <v>50</v>
      </c>
      <c r="J117" s="8">
        <v>2</v>
      </c>
      <c r="K117" s="8">
        <v>14</v>
      </c>
      <c r="L117" s="8">
        <v>3</v>
      </c>
      <c r="M117" s="8">
        <v>36</v>
      </c>
      <c r="N117" s="8">
        <v>5</v>
      </c>
      <c r="O117" s="8">
        <v>1</v>
      </c>
      <c r="P117" s="8">
        <v>48</v>
      </c>
      <c r="Q117" s="8">
        <v>2</v>
      </c>
      <c r="R117" s="8">
        <v>2</v>
      </c>
      <c r="S117" s="8">
        <v>1</v>
      </c>
      <c r="T117" s="8">
        <v>0</v>
      </c>
      <c r="U117" s="8">
        <v>8</v>
      </c>
      <c r="V117" s="8">
        <v>267</v>
      </c>
    </row>
    <row r="118" spans="1:22" x14ac:dyDescent="0.3">
      <c r="A118" s="8">
        <v>117</v>
      </c>
      <c r="B118" s="346">
        <v>515</v>
      </c>
      <c r="C118" s="8" t="s">
        <v>1687</v>
      </c>
      <c r="D118" s="8">
        <v>2204</v>
      </c>
      <c r="E118" s="8" t="s">
        <v>19</v>
      </c>
      <c r="F118" s="8">
        <v>494</v>
      </c>
      <c r="G118" s="8">
        <v>7</v>
      </c>
      <c r="H118" s="8">
        <v>100</v>
      </c>
      <c r="I118" s="8">
        <v>53</v>
      </c>
      <c r="J118" s="8">
        <v>11</v>
      </c>
      <c r="K118" s="8">
        <v>25</v>
      </c>
      <c r="L118" s="8">
        <v>1</v>
      </c>
      <c r="M118" s="8">
        <v>25</v>
      </c>
      <c r="N118" s="8">
        <v>4</v>
      </c>
      <c r="O118" s="8">
        <v>5</v>
      </c>
      <c r="P118" s="8">
        <v>66</v>
      </c>
      <c r="Q118" s="8">
        <v>2</v>
      </c>
      <c r="R118" s="8">
        <v>4</v>
      </c>
      <c r="S118" s="8">
        <v>2</v>
      </c>
      <c r="T118" s="8">
        <v>0</v>
      </c>
      <c r="U118" s="8">
        <v>11</v>
      </c>
      <c r="V118" s="8">
        <v>316</v>
      </c>
    </row>
    <row r="119" spans="1:22" x14ac:dyDescent="0.3">
      <c r="A119" s="8">
        <v>118</v>
      </c>
      <c r="B119" s="346">
        <v>515</v>
      </c>
      <c r="C119" s="8" t="s">
        <v>1687</v>
      </c>
      <c r="D119" s="8">
        <v>2204</v>
      </c>
      <c r="E119" s="8" t="s">
        <v>20</v>
      </c>
      <c r="F119" s="8">
        <v>494</v>
      </c>
      <c r="G119" s="8">
        <v>9</v>
      </c>
      <c r="H119" s="8">
        <v>112</v>
      </c>
      <c r="I119" s="8">
        <v>32</v>
      </c>
      <c r="J119" s="8">
        <v>5</v>
      </c>
      <c r="K119" s="8">
        <v>31</v>
      </c>
      <c r="L119" s="8">
        <v>202</v>
      </c>
      <c r="M119" s="8">
        <v>20</v>
      </c>
      <c r="N119" s="8">
        <v>4</v>
      </c>
      <c r="O119" s="8">
        <v>5</v>
      </c>
      <c r="P119" s="8">
        <v>43</v>
      </c>
      <c r="Q119" s="8">
        <v>1</v>
      </c>
      <c r="R119" s="8">
        <v>5</v>
      </c>
      <c r="S119" s="8">
        <v>1</v>
      </c>
      <c r="T119" s="8">
        <v>0</v>
      </c>
      <c r="U119" s="8">
        <v>12</v>
      </c>
      <c r="V119" s="8">
        <v>482</v>
      </c>
    </row>
    <row r="120" spans="1:22" x14ac:dyDescent="0.3">
      <c r="A120" s="8">
        <v>119</v>
      </c>
      <c r="B120" s="346">
        <v>515</v>
      </c>
      <c r="C120" s="8" t="s">
        <v>1687</v>
      </c>
      <c r="D120" s="8">
        <v>2205</v>
      </c>
      <c r="E120" s="8" t="s">
        <v>19</v>
      </c>
      <c r="F120" s="8">
        <v>509</v>
      </c>
      <c r="G120" s="8">
        <v>7</v>
      </c>
      <c r="H120" s="8">
        <v>58</v>
      </c>
      <c r="I120" s="8">
        <v>59</v>
      </c>
      <c r="J120" s="8">
        <v>9</v>
      </c>
      <c r="K120" s="8">
        <v>55</v>
      </c>
      <c r="L120" s="8">
        <v>1</v>
      </c>
      <c r="M120" s="8">
        <v>38</v>
      </c>
      <c r="N120" s="8">
        <v>0</v>
      </c>
      <c r="O120" s="8">
        <v>4</v>
      </c>
      <c r="P120" s="8">
        <v>69</v>
      </c>
      <c r="Q120" s="8">
        <v>11</v>
      </c>
      <c r="R120" s="8">
        <v>2</v>
      </c>
      <c r="S120" s="8">
        <v>0</v>
      </c>
      <c r="T120" s="8">
        <v>1</v>
      </c>
      <c r="U120" s="8">
        <v>12</v>
      </c>
      <c r="V120" s="8">
        <v>326</v>
      </c>
    </row>
    <row r="121" spans="1:22" x14ac:dyDescent="0.3">
      <c r="A121" s="8">
        <v>120</v>
      </c>
      <c r="B121" s="346">
        <v>515</v>
      </c>
      <c r="C121" s="8" t="s">
        <v>1687</v>
      </c>
      <c r="D121" s="8">
        <v>2205</v>
      </c>
      <c r="E121" s="8" t="s">
        <v>20</v>
      </c>
      <c r="F121" s="8">
        <v>509</v>
      </c>
      <c r="G121" s="8">
        <v>10</v>
      </c>
      <c r="H121" s="8">
        <v>68</v>
      </c>
      <c r="I121" s="8">
        <v>60</v>
      </c>
      <c r="J121" s="8">
        <v>15</v>
      </c>
      <c r="K121" s="8">
        <v>37</v>
      </c>
      <c r="L121" s="8">
        <v>1</v>
      </c>
      <c r="M121" s="8">
        <v>29</v>
      </c>
      <c r="N121" s="8">
        <v>5</v>
      </c>
      <c r="O121" s="8">
        <v>5</v>
      </c>
      <c r="P121" s="8">
        <v>56</v>
      </c>
      <c r="Q121" s="8">
        <v>13</v>
      </c>
      <c r="R121" s="8">
        <v>1</v>
      </c>
      <c r="S121" s="8">
        <v>2</v>
      </c>
      <c r="T121" s="8">
        <v>0</v>
      </c>
      <c r="U121" s="8">
        <v>14</v>
      </c>
      <c r="V121" s="8">
        <v>316</v>
      </c>
    </row>
    <row r="122" spans="1:22" x14ac:dyDescent="0.3">
      <c r="A122" s="8">
        <v>121</v>
      </c>
      <c r="B122" s="346">
        <v>515</v>
      </c>
      <c r="C122" s="8" t="s">
        <v>1687</v>
      </c>
      <c r="D122" s="8">
        <v>2205</v>
      </c>
      <c r="E122" s="8" t="s">
        <v>22</v>
      </c>
      <c r="F122" s="8">
        <v>508</v>
      </c>
      <c r="G122" s="8">
        <v>6</v>
      </c>
      <c r="H122" s="8">
        <v>80</v>
      </c>
      <c r="I122" s="8">
        <v>56</v>
      </c>
      <c r="J122" s="8">
        <v>11</v>
      </c>
      <c r="K122" s="8">
        <v>36</v>
      </c>
      <c r="L122" s="8">
        <v>2</v>
      </c>
      <c r="M122" s="8">
        <v>34</v>
      </c>
      <c r="N122" s="8">
        <v>2</v>
      </c>
      <c r="O122" s="8">
        <v>8</v>
      </c>
      <c r="P122" s="8">
        <v>66</v>
      </c>
      <c r="Q122" s="8">
        <v>19</v>
      </c>
      <c r="R122" s="8">
        <v>1</v>
      </c>
      <c r="S122" s="8">
        <v>0</v>
      </c>
      <c r="T122" s="8">
        <v>0</v>
      </c>
      <c r="U122" s="8">
        <v>14</v>
      </c>
      <c r="V122" s="8">
        <v>335</v>
      </c>
    </row>
    <row r="123" spans="1:22" x14ac:dyDescent="0.3">
      <c r="A123" s="8">
        <v>122</v>
      </c>
      <c r="B123" s="346">
        <v>515</v>
      </c>
      <c r="C123" s="8" t="s">
        <v>1687</v>
      </c>
      <c r="D123" s="8">
        <v>2206</v>
      </c>
      <c r="E123" s="8" t="s">
        <v>19</v>
      </c>
      <c r="F123" s="8">
        <v>684</v>
      </c>
      <c r="G123" s="8">
        <v>14</v>
      </c>
      <c r="H123" s="8">
        <v>86</v>
      </c>
      <c r="I123" s="8">
        <v>66</v>
      </c>
      <c r="J123" s="8">
        <v>6</v>
      </c>
      <c r="K123" s="8">
        <v>61</v>
      </c>
      <c r="L123" s="8">
        <v>5</v>
      </c>
      <c r="M123" s="8">
        <v>27</v>
      </c>
      <c r="N123" s="8">
        <v>4</v>
      </c>
      <c r="O123" s="8">
        <v>3</v>
      </c>
      <c r="P123" s="8">
        <v>89</v>
      </c>
      <c r="Q123" s="8">
        <v>0</v>
      </c>
      <c r="R123" s="8">
        <v>1</v>
      </c>
      <c r="S123" s="8">
        <v>1</v>
      </c>
      <c r="T123" s="8">
        <v>0</v>
      </c>
      <c r="U123" s="8">
        <v>14</v>
      </c>
      <c r="V123" s="8">
        <v>377</v>
      </c>
    </row>
    <row r="124" spans="1:22" x14ac:dyDescent="0.3">
      <c r="A124" s="8">
        <v>123</v>
      </c>
      <c r="B124" s="346">
        <v>515</v>
      </c>
      <c r="C124" s="8" t="s">
        <v>1687</v>
      </c>
      <c r="D124" s="8">
        <v>2206</v>
      </c>
      <c r="E124" s="8" t="s">
        <v>20</v>
      </c>
      <c r="F124" s="8">
        <v>683</v>
      </c>
      <c r="G124" s="8">
        <v>9</v>
      </c>
      <c r="H124" s="8">
        <v>70</v>
      </c>
      <c r="I124" s="8">
        <v>59</v>
      </c>
      <c r="J124" s="8">
        <v>9</v>
      </c>
      <c r="K124" s="8">
        <v>58</v>
      </c>
      <c r="L124" s="8">
        <v>3</v>
      </c>
      <c r="M124" s="8">
        <v>26</v>
      </c>
      <c r="N124" s="8">
        <v>1</v>
      </c>
      <c r="O124" s="8">
        <v>4</v>
      </c>
      <c r="P124" s="8">
        <v>96</v>
      </c>
      <c r="Q124" s="8">
        <v>3</v>
      </c>
      <c r="R124" s="8">
        <v>0</v>
      </c>
      <c r="S124" s="8">
        <v>0</v>
      </c>
      <c r="T124" s="8">
        <v>0</v>
      </c>
      <c r="U124" s="8">
        <v>14</v>
      </c>
      <c r="V124" s="8">
        <v>352</v>
      </c>
    </row>
    <row r="125" spans="1:22" x14ac:dyDescent="0.3">
      <c r="A125" s="8">
        <v>124</v>
      </c>
      <c r="B125" s="346">
        <v>515</v>
      </c>
      <c r="C125" s="8" t="s">
        <v>1687</v>
      </c>
      <c r="D125" s="8">
        <v>2207</v>
      </c>
      <c r="E125" s="8" t="s">
        <v>19</v>
      </c>
      <c r="F125" s="8">
        <v>545</v>
      </c>
      <c r="G125" s="8">
        <v>19</v>
      </c>
      <c r="H125" s="8">
        <v>113</v>
      </c>
      <c r="I125" s="8">
        <v>70</v>
      </c>
      <c r="J125" s="8">
        <v>7</v>
      </c>
      <c r="K125" s="8">
        <v>22</v>
      </c>
      <c r="L125" s="8">
        <v>1</v>
      </c>
      <c r="M125" s="8">
        <v>18</v>
      </c>
      <c r="N125" s="8">
        <v>3</v>
      </c>
      <c r="O125" s="8">
        <v>1</v>
      </c>
      <c r="P125" s="8">
        <v>47</v>
      </c>
      <c r="Q125" s="8">
        <v>3</v>
      </c>
      <c r="R125" s="8">
        <v>11</v>
      </c>
      <c r="S125" s="8">
        <v>2</v>
      </c>
      <c r="T125" s="8">
        <v>1</v>
      </c>
      <c r="U125" s="8">
        <v>14</v>
      </c>
      <c r="V125" s="8">
        <v>332</v>
      </c>
    </row>
    <row r="126" spans="1:22" x14ac:dyDescent="0.3">
      <c r="A126" s="8">
        <v>125</v>
      </c>
      <c r="B126" s="346">
        <v>515</v>
      </c>
      <c r="C126" s="8" t="s">
        <v>1687</v>
      </c>
      <c r="D126" s="8">
        <v>2207</v>
      </c>
      <c r="E126" s="8" t="s">
        <v>20</v>
      </c>
      <c r="F126" s="8">
        <v>545</v>
      </c>
      <c r="G126" s="8">
        <v>8</v>
      </c>
      <c r="H126" s="8">
        <v>116</v>
      </c>
      <c r="I126" s="8">
        <v>64</v>
      </c>
      <c r="J126" s="8">
        <v>6</v>
      </c>
      <c r="K126" s="8">
        <v>23</v>
      </c>
      <c r="L126" s="8">
        <v>3</v>
      </c>
      <c r="M126" s="8">
        <v>20</v>
      </c>
      <c r="N126" s="8">
        <v>3</v>
      </c>
      <c r="O126" s="8">
        <v>4</v>
      </c>
      <c r="P126" s="8">
        <v>61</v>
      </c>
      <c r="Q126" s="8">
        <v>2</v>
      </c>
      <c r="R126" s="8">
        <v>1</v>
      </c>
      <c r="S126" s="8">
        <v>1</v>
      </c>
      <c r="T126" s="8">
        <v>0</v>
      </c>
      <c r="U126" s="8">
        <v>18</v>
      </c>
      <c r="V126" s="8">
        <v>330</v>
      </c>
    </row>
    <row r="127" spans="1:22" x14ac:dyDescent="0.3">
      <c r="A127" s="8">
        <v>126</v>
      </c>
      <c r="B127" s="346">
        <v>515</v>
      </c>
      <c r="C127" s="8" t="s">
        <v>1687</v>
      </c>
      <c r="D127" s="8">
        <v>2207</v>
      </c>
      <c r="E127" s="8" t="s">
        <v>27</v>
      </c>
      <c r="G127" s="8">
        <v>1</v>
      </c>
      <c r="H127" s="8">
        <v>6</v>
      </c>
      <c r="I127" s="8">
        <v>9</v>
      </c>
      <c r="J127" s="8">
        <v>0</v>
      </c>
      <c r="K127" s="8">
        <v>13</v>
      </c>
      <c r="L127" s="8">
        <v>0</v>
      </c>
      <c r="M127" s="8">
        <v>1</v>
      </c>
      <c r="N127" s="8">
        <v>0</v>
      </c>
      <c r="O127" s="8">
        <v>1</v>
      </c>
      <c r="P127" s="8">
        <v>6</v>
      </c>
      <c r="Q127" s="8">
        <v>2</v>
      </c>
      <c r="R127" s="8">
        <v>0</v>
      </c>
      <c r="S127" s="8">
        <v>2</v>
      </c>
      <c r="T127" s="8">
        <v>0</v>
      </c>
      <c r="U127" s="8">
        <v>2</v>
      </c>
      <c r="V127" s="8">
        <v>43</v>
      </c>
    </row>
    <row r="128" spans="1:22" x14ac:dyDescent="0.3">
      <c r="A128" s="8">
        <v>127</v>
      </c>
      <c r="B128" s="346">
        <v>515</v>
      </c>
      <c r="C128" s="8" t="s">
        <v>1687</v>
      </c>
      <c r="D128" s="8">
        <v>2207</v>
      </c>
      <c r="E128" s="8" t="s">
        <v>194</v>
      </c>
      <c r="G128" s="8">
        <v>10</v>
      </c>
      <c r="H128" s="8">
        <v>38</v>
      </c>
      <c r="I128" s="8">
        <v>28</v>
      </c>
      <c r="J128" s="8">
        <v>6</v>
      </c>
      <c r="K128" s="8">
        <v>13</v>
      </c>
      <c r="L128" s="8">
        <v>1</v>
      </c>
      <c r="M128" s="8">
        <v>9</v>
      </c>
      <c r="N128" s="8">
        <v>1</v>
      </c>
      <c r="O128" s="8">
        <v>4</v>
      </c>
      <c r="P128" s="8">
        <v>61</v>
      </c>
      <c r="Q128" s="8">
        <v>1</v>
      </c>
      <c r="R128" s="8">
        <v>4</v>
      </c>
      <c r="S128" s="8">
        <v>4</v>
      </c>
      <c r="T128" s="8">
        <v>0</v>
      </c>
      <c r="U128" s="8">
        <v>5</v>
      </c>
      <c r="V128" s="8">
        <v>185</v>
      </c>
    </row>
    <row r="129" spans="1:22" x14ac:dyDescent="0.3">
      <c r="A129" s="8">
        <v>128</v>
      </c>
      <c r="B129" s="346">
        <v>515</v>
      </c>
      <c r="C129" s="8" t="s">
        <v>1687</v>
      </c>
      <c r="D129" s="8">
        <v>2207</v>
      </c>
      <c r="E129" s="8" t="s">
        <v>21</v>
      </c>
      <c r="F129" s="8">
        <v>521</v>
      </c>
      <c r="G129" s="8">
        <v>7</v>
      </c>
      <c r="H129" s="8">
        <v>110</v>
      </c>
      <c r="I129" s="8">
        <v>101</v>
      </c>
      <c r="J129" s="8">
        <v>2</v>
      </c>
      <c r="K129" s="8">
        <v>25</v>
      </c>
      <c r="L129" s="8">
        <v>1</v>
      </c>
      <c r="M129" s="8">
        <v>6</v>
      </c>
      <c r="N129" s="8">
        <v>6</v>
      </c>
      <c r="O129" s="8">
        <v>3</v>
      </c>
      <c r="P129" s="8">
        <v>29</v>
      </c>
      <c r="Q129" s="8">
        <v>2</v>
      </c>
      <c r="R129" s="8">
        <v>2</v>
      </c>
      <c r="S129" s="8">
        <v>1</v>
      </c>
      <c r="T129" s="8">
        <v>0</v>
      </c>
      <c r="U129" s="8">
        <v>17</v>
      </c>
      <c r="V129" s="8">
        <v>312</v>
      </c>
    </row>
    <row r="130" spans="1:22" x14ac:dyDescent="0.3">
      <c r="A130" s="8">
        <v>129</v>
      </c>
      <c r="B130" s="346">
        <v>515</v>
      </c>
      <c r="C130" s="8" t="s">
        <v>1687</v>
      </c>
      <c r="D130" s="8">
        <v>2207</v>
      </c>
      <c r="E130" s="8" t="s">
        <v>36</v>
      </c>
      <c r="F130" s="8">
        <v>520</v>
      </c>
      <c r="G130" s="8">
        <v>12</v>
      </c>
      <c r="H130" s="8">
        <v>138</v>
      </c>
      <c r="I130" s="8">
        <v>95</v>
      </c>
      <c r="J130" s="8">
        <v>11</v>
      </c>
      <c r="K130" s="8">
        <v>15</v>
      </c>
      <c r="L130" s="8">
        <v>0</v>
      </c>
      <c r="M130" s="8">
        <v>9</v>
      </c>
      <c r="N130" s="8">
        <v>3</v>
      </c>
      <c r="O130" s="8">
        <v>1</v>
      </c>
      <c r="P130" s="8">
        <v>27</v>
      </c>
      <c r="Q130" s="8">
        <v>1</v>
      </c>
      <c r="R130" s="8">
        <v>1</v>
      </c>
      <c r="S130" s="8">
        <v>3</v>
      </c>
      <c r="T130" s="8">
        <v>0</v>
      </c>
      <c r="U130" s="8">
        <v>27</v>
      </c>
      <c r="V130" s="8">
        <v>343</v>
      </c>
    </row>
    <row r="131" spans="1:22" x14ac:dyDescent="0.3">
      <c r="A131" s="8">
        <v>130</v>
      </c>
      <c r="B131" s="346">
        <v>515</v>
      </c>
      <c r="C131" s="8" t="s">
        <v>1687</v>
      </c>
      <c r="D131" s="8">
        <v>2208</v>
      </c>
      <c r="E131" s="8" t="s">
        <v>19</v>
      </c>
      <c r="F131" s="8">
        <v>418</v>
      </c>
      <c r="G131" s="8">
        <v>6</v>
      </c>
      <c r="H131" s="8">
        <v>78</v>
      </c>
      <c r="I131" s="8">
        <v>55</v>
      </c>
      <c r="J131" s="8">
        <v>7</v>
      </c>
      <c r="K131" s="8">
        <v>27</v>
      </c>
      <c r="L131" s="8">
        <v>0</v>
      </c>
      <c r="M131" s="8">
        <v>13</v>
      </c>
      <c r="N131" s="8">
        <v>13</v>
      </c>
      <c r="O131" s="8">
        <v>2</v>
      </c>
      <c r="P131" s="8">
        <v>39</v>
      </c>
      <c r="Q131" s="8">
        <v>1</v>
      </c>
      <c r="R131" s="8">
        <v>0</v>
      </c>
      <c r="S131" s="8">
        <v>2</v>
      </c>
      <c r="T131" s="8">
        <v>0</v>
      </c>
      <c r="U131" s="8">
        <v>19</v>
      </c>
      <c r="V131" s="8">
        <v>262</v>
      </c>
    </row>
    <row r="132" spans="1:22" x14ac:dyDescent="0.3">
      <c r="A132" s="8">
        <v>131</v>
      </c>
      <c r="B132" s="346">
        <v>515</v>
      </c>
      <c r="C132" s="8" t="s">
        <v>1687</v>
      </c>
      <c r="D132" s="8">
        <v>2208</v>
      </c>
      <c r="E132" s="8" t="s">
        <v>20</v>
      </c>
      <c r="F132" s="8">
        <v>418</v>
      </c>
      <c r="G132" s="8">
        <v>7</v>
      </c>
      <c r="H132" s="8">
        <v>78</v>
      </c>
      <c r="I132" s="8">
        <v>32</v>
      </c>
      <c r="J132" s="8">
        <v>4</v>
      </c>
      <c r="K132" s="8">
        <v>26</v>
      </c>
      <c r="L132" s="8">
        <v>0</v>
      </c>
      <c r="M132" s="8">
        <v>9</v>
      </c>
      <c r="N132" s="8">
        <v>11</v>
      </c>
      <c r="O132" s="8">
        <v>5</v>
      </c>
      <c r="P132" s="8">
        <v>70</v>
      </c>
      <c r="Q132" s="8">
        <v>5</v>
      </c>
      <c r="R132" s="8">
        <v>1</v>
      </c>
      <c r="S132" s="8">
        <v>4</v>
      </c>
      <c r="T132" s="8">
        <v>0</v>
      </c>
      <c r="U132" s="8">
        <v>11</v>
      </c>
      <c r="V132" s="8">
        <v>263</v>
      </c>
    </row>
    <row r="133" spans="1:22" x14ac:dyDescent="0.3">
      <c r="A133" s="8">
        <v>132</v>
      </c>
      <c r="B133" s="346">
        <v>515</v>
      </c>
      <c r="C133" s="8" t="s">
        <v>1687</v>
      </c>
      <c r="D133" s="8">
        <v>2209</v>
      </c>
      <c r="E133" s="8" t="s">
        <v>19</v>
      </c>
      <c r="F133" s="8">
        <v>522</v>
      </c>
      <c r="G133" s="8">
        <v>14</v>
      </c>
      <c r="H133" s="8">
        <v>74</v>
      </c>
      <c r="I133" s="8">
        <v>54</v>
      </c>
      <c r="J133" s="8">
        <v>10</v>
      </c>
      <c r="K133" s="8">
        <v>49</v>
      </c>
      <c r="L133" s="8">
        <v>3</v>
      </c>
      <c r="M133" s="8">
        <v>13</v>
      </c>
      <c r="N133" s="8">
        <v>3</v>
      </c>
      <c r="O133" s="8">
        <v>3</v>
      </c>
      <c r="P133" s="8">
        <v>92</v>
      </c>
      <c r="Q133" s="8">
        <v>6</v>
      </c>
      <c r="R133" s="8">
        <v>5</v>
      </c>
      <c r="S133" s="8">
        <v>1</v>
      </c>
      <c r="T133" s="8">
        <v>0</v>
      </c>
      <c r="U133" s="8">
        <v>10</v>
      </c>
      <c r="V133" s="8">
        <v>337</v>
      </c>
    </row>
    <row r="134" spans="1:22" x14ac:dyDescent="0.3">
      <c r="A134" s="8">
        <v>133</v>
      </c>
      <c r="B134" s="346">
        <v>515</v>
      </c>
      <c r="C134" s="8" t="s">
        <v>1687</v>
      </c>
      <c r="D134" s="8">
        <v>2209</v>
      </c>
      <c r="E134" s="8" t="s">
        <v>20</v>
      </c>
      <c r="F134" s="8">
        <v>522</v>
      </c>
      <c r="G134" s="8">
        <v>7</v>
      </c>
      <c r="H134" s="8">
        <v>67</v>
      </c>
      <c r="I134" s="8">
        <v>62</v>
      </c>
      <c r="J134" s="8">
        <v>7</v>
      </c>
      <c r="K134" s="8">
        <v>43</v>
      </c>
      <c r="L134" s="8">
        <v>7</v>
      </c>
      <c r="M134" s="8">
        <v>18</v>
      </c>
      <c r="N134" s="8">
        <v>5</v>
      </c>
      <c r="O134" s="8">
        <v>1</v>
      </c>
      <c r="P134" s="8">
        <v>89</v>
      </c>
      <c r="Q134" s="8">
        <v>3</v>
      </c>
      <c r="R134" s="8">
        <v>4</v>
      </c>
      <c r="S134" s="8">
        <v>0</v>
      </c>
      <c r="T134" s="8">
        <v>2</v>
      </c>
      <c r="U134" s="8">
        <v>16</v>
      </c>
      <c r="V134" s="8">
        <v>331</v>
      </c>
    </row>
    <row r="135" spans="1:22" x14ac:dyDescent="0.3">
      <c r="A135" s="8">
        <v>134</v>
      </c>
      <c r="B135" s="346">
        <v>515</v>
      </c>
      <c r="C135" s="8" t="s">
        <v>1687</v>
      </c>
      <c r="D135" s="8">
        <v>2210</v>
      </c>
      <c r="E135" s="8" t="s">
        <v>19</v>
      </c>
      <c r="F135" s="8">
        <v>595</v>
      </c>
      <c r="G135" s="8">
        <v>12</v>
      </c>
      <c r="H135" s="8">
        <v>90</v>
      </c>
      <c r="I135" s="8">
        <v>69</v>
      </c>
      <c r="J135" s="8">
        <v>9</v>
      </c>
      <c r="K135" s="8">
        <v>36</v>
      </c>
      <c r="L135" s="8">
        <v>0</v>
      </c>
      <c r="M135" s="8">
        <v>33</v>
      </c>
      <c r="N135" s="8">
        <v>2</v>
      </c>
      <c r="O135" s="8">
        <v>14</v>
      </c>
      <c r="P135" s="8">
        <v>100</v>
      </c>
      <c r="Q135" s="8">
        <v>3</v>
      </c>
      <c r="R135" s="8">
        <v>3</v>
      </c>
      <c r="S135" s="8">
        <v>2</v>
      </c>
      <c r="T135" s="8">
        <v>0</v>
      </c>
      <c r="U135" s="8">
        <v>10</v>
      </c>
      <c r="V135" s="8">
        <v>383</v>
      </c>
    </row>
    <row r="136" spans="1:22" x14ac:dyDescent="0.3">
      <c r="A136" s="8">
        <v>135</v>
      </c>
      <c r="B136" s="346">
        <v>515</v>
      </c>
      <c r="C136" s="8" t="s">
        <v>1687</v>
      </c>
      <c r="D136" s="8">
        <v>2210</v>
      </c>
      <c r="E136" s="8" t="s">
        <v>20</v>
      </c>
      <c r="F136" s="8">
        <v>595</v>
      </c>
      <c r="G136" s="8">
        <v>11</v>
      </c>
      <c r="H136" s="8">
        <v>82</v>
      </c>
      <c r="I136" s="8">
        <v>80</v>
      </c>
      <c r="J136" s="8">
        <v>9</v>
      </c>
      <c r="K136" s="8">
        <v>44</v>
      </c>
      <c r="L136" s="8">
        <v>1</v>
      </c>
      <c r="M136" s="8">
        <v>19</v>
      </c>
      <c r="N136" s="8">
        <v>2</v>
      </c>
      <c r="O136" s="8">
        <v>3</v>
      </c>
      <c r="P136" s="8">
        <v>79</v>
      </c>
      <c r="Q136" s="8">
        <v>2</v>
      </c>
      <c r="R136" s="8">
        <v>3</v>
      </c>
      <c r="S136" s="8">
        <v>4</v>
      </c>
      <c r="T136" s="8">
        <v>0</v>
      </c>
      <c r="U136" s="8">
        <v>8</v>
      </c>
      <c r="V136" s="8">
        <v>347</v>
      </c>
    </row>
    <row r="137" spans="1:22" x14ac:dyDescent="0.3">
      <c r="A137" s="8">
        <v>136</v>
      </c>
      <c r="B137" s="346">
        <v>515</v>
      </c>
      <c r="C137" s="8" t="s">
        <v>1687</v>
      </c>
      <c r="D137" s="8">
        <v>2210</v>
      </c>
      <c r="E137" s="8" t="s">
        <v>22</v>
      </c>
      <c r="F137" s="8">
        <v>595</v>
      </c>
      <c r="G137" s="8">
        <v>15</v>
      </c>
      <c r="H137" s="8">
        <v>66</v>
      </c>
      <c r="I137" s="8">
        <v>71</v>
      </c>
      <c r="J137" s="8">
        <v>10</v>
      </c>
      <c r="K137" s="8">
        <v>52</v>
      </c>
      <c r="L137" s="8">
        <v>2</v>
      </c>
      <c r="M137" s="8">
        <v>22</v>
      </c>
      <c r="N137" s="8">
        <v>0</v>
      </c>
      <c r="O137" s="8">
        <v>5</v>
      </c>
      <c r="P137" s="8">
        <v>77</v>
      </c>
      <c r="Q137" s="8">
        <v>3</v>
      </c>
      <c r="R137" s="8">
        <v>0</v>
      </c>
      <c r="S137" s="8">
        <v>0</v>
      </c>
      <c r="T137" s="8">
        <v>0</v>
      </c>
      <c r="U137" s="8">
        <v>15</v>
      </c>
      <c r="V137" s="8">
        <v>338</v>
      </c>
    </row>
    <row r="138" spans="1:22" x14ac:dyDescent="0.3">
      <c r="A138" s="8">
        <v>137</v>
      </c>
      <c r="B138" s="346">
        <v>515</v>
      </c>
      <c r="C138" s="8" t="s">
        <v>1687</v>
      </c>
      <c r="D138" s="8">
        <v>2211</v>
      </c>
      <c r="E138" s="8" t="s">
        <v>19</v>
      </c>
      <c r="F138" s="8">
        <v>430</v>
      </c>
      <c r="G138" s="8">
        <v>18</v>
      </c>
      <c r="H138" s="8">
        <v>86</v>
      </c>
      <c r="I138" s="8">
        <v>45</v>
      </c>
      <c r="J138" s="8">
        <v>1</v>
      </c>
      <c r="K138" s="8">
        <v>13</v>
      </c>
      <c r="L138" s="8">
        <v>0</v>
      </c>
      <c r="M138" s="8">
        <v>3</v>
      </c>
      <c r="N138" s="8">
        <v>3</v>
      </c>
      <c r="O138" s="8">
        <v>10</v>
      </c>
      <c r="P138" s="8">
        <v>72</v>
      </c>
      <c r="Q138" s="8">
        <v>4</v>
      </c>
      <c r="R138" s="8">
        <v>1</v>
      </c>
      <c r="S138" s="8">
        <v>0</v>
      </c>
      <c r="T138" s="8">
        <v>0</v>
      </c>
      <c r="U138" s="8">
        <v>10</v>
      </c>
      <c r="V138" s="8">
        <v>266</v>
      </c>
    </row>
    <row r="139" spans="1:22" x14ac:dyDescent="0.3">
      <c r="A139" s="8">
        <v>138</v>
      </c>
      <c r="B139" s="346">
        <v>515</v>
      </c>
      <c r="C139" s="8" t="s">
        <v>1687</v>
      </c>
      <c r="D139" s="8">
        <v>2212</v>
      </c>
      <c r="E139" s="8" t="s">
        <v>19</v>
      </c>
      <c r="F139" s="8">
        <v>444</v>
      </c>
      <c r="G139" s="8">
        <v>16</v>
      </c>
      <c r="H139" s="8">
        <v>95</v>
      </c>
      <c r="I139" s="8">
        <v>45</v>
      </c>
      <c r="J139" s="8">
        <v>2</v>
      </c>
      <c r="K139" s="8">
        <v>23</v>
      </c>
      <c r="L139" s="8">
        <v>2</v>
      </c>
      <c r="M139" s="8">
        <v>2</v>
      </c>
      <c r="N139" s="8">
        <v>4</v>
      </c>
      <c r="O139" s="8">
        <v>7</v>
      </c>
      <c r="P139" s="8">
        <v>86</v>
      </c>
      <c r="Q139" s="8">
        <v>1</v>
      </c>
      <c r="R139" s="8">
        <v>5</v>
      </c>
      <c r="S139" s="8">
        <v>1</v>
      </c>
      <c r="T139" s="8">
        <v>0</v>
      </c>
      <c r="U139" s="8">
        <v>9</v>
      </c>
      <c r="V139" s="8">
        <v>298</v>
      </c>
    </row>
    <row r="140" spans="1:22" x14ac:dyDescent="0.3">
      <c r="A140" s="8">
        <v>139</v>
      </c>
      <c r="B140" s="346">
        <v>515</v>
      </c>
      <c r="C140" s="8" t="s">
        <v>1687</v>
      </c>
      <c r="D140" s="8">
        <v>2212</v>
      </c>
      <c r="E140" s="8" t="s">
        <v>20</v>
      </c>
      <c r="F140" s="8">
        <v>443</v>
      </c>
      <c r="G140" s="8">
        <v>15</v>
      </c>
      <c r="H140" s="8">
        <v>84</v>
      </c>
      <c r="I140" s="8">
        <v>52</v>
      </c>
      <c r="J140" s="8">
        <v>7</v>
      </c>
      <c r="K140" s="8">
        <v>27</v>
      </c>
      <c r="L140" s="8">
        <v>0</v>
      </c>
      <c r="M140" s="8">
        <v>3</v>
      </c>
      <c r="N140" s="8">
        <v>3</v>
      </c>
      <c r="O140" s="8">
        <v>7</v>
      </c>
      <c r="P140" s="8">
        <v>74</v>
      </c>
      <c r="Q140" s="8">
        <v>4</v>
      </c>
      <c r="R140" s="8">
        <v>0</v>
      </c>
      <c r="S140" s="8">
        <v>0</v>
      </c>
      <c r="T140" s="8">
        <v>0</v>
      </c>
      <c r="U140" s="8">
        <v>10</v>
      </c>
      <c r="V140" s="8">
        <v>286</v>
      </c>
    </row>
    <row r="141" spans="1:22" x14ac:dyDescent="0.3">
      <c r="A141" s="8">
        <v>140</v>
      </c>
      <c r="B141" s="346">
        <v>515</v>
      </c>
      <c r="C141" s="8" t="s">
        <v>1687</v>
      </c>
      <c r="D141" s="8">
        <v>2213</v>
      </c>
      <c r="E141" s="8" t="s">
        <v>19</v>
      </c>
      <c r="F141" s="8">
        <v>625</v>
      </c>
      <c r="G141" s="8">
        <v>4</v>
      </c>
      <c r="H141" s="8">
        <v>132</v>
      </c>
      <c r="I141" s="8">
        <v>45</v>
      </c>
      <c r="J141" s="8">
        <v>20</v>
      </c>
      <c r="K141" s="8">
        <v>43</v>
      </c>
      <c r="L141" s="8">
        <v>0</v>
      </c>
      <c r="M141" s="8">
        <v>17</v>
      </c>
      <c r="N141" s="8">
        <v>4</v>
      </c>
      <c r="O141" s="8">
        <v>15</v>
      </c>
      <c r="P141" s="8">
        <v>72</v>
      </c>
      <c r="Q141" s="8">
        <v>1</v>
      </c>
      <c r="R141" s="8">
        <v>3</v>
      </c>
      <c r="S141" s="8">
        <v>2</v>
      </c>
      <c r="T141" s="8">
        <v>0</v>
      </c>
      <c r="U141" s="8">
        <v>14</v>
      </c>
      <c r="V141" s="8">
        <v>372</v>
      </c>
    </row>
    <row r="142" spans="1:22" x14ac:dyDescent="0.3">
      <c r="A142" s="8">
        <v>141</v>
      </c>
      <c r="B142" s="346">
        <v>515</v>
      </c>
      <c r="C142" s="8" t="s">
        <v>1687</v>
      </c>
      <c r="D142" s="8">
        <v>2213</v>
      </c>
      <c r="E142" s="8" t="s">
        <v>20</v>
      </c>
      <c r="F142" s="8">
        <v>624</v>
      </c>
      <c r="G142" s="8">
        <v>5</v>
      </c>
      <c r="H142" s="8">
        <v>138</v>
      </c>
      <c r="I142" s="8">
        <v>34</v>
      </c>
      <c r="J142" s="8">
        <v>21</v>
      </c>
      <c r="K142" s="8">
        <v>50</v>
      </c>
      <c r="L142" s="8">
        <v>0</v>
      </c>
      <c r="M142" s="8">
        <v>18</v>
      </c>
      <c r="N142" s="8">
        <v>4</v>
      </c>
      <c r="O142" s="8">
        <v>19</v>
      </c>
      <c r="P142" s="8">
        <v>75</v>
      </c>
      <c r="Q142" s="8">
        <v>2</v>
      </c>
      <c r="R142" s="8">
        <v>3</v>
      </c>
      <c r="S142" s="8">
        <v>0</v>
      </c>
      <c r="T142" s="8">
        <v>0</v>
      </c>
      <c r="U142" s="8">
        <v>17</v>
      </c>
      <c r="V142" s="8">
        <v>386</v>
      </c>
    </row>
    <row r="143" spans="1:22" x14ac:dyDescent="0.3">
      <c r="A143" s="8">
        <v>142</v>
      </c>
      <c r="B143" s="346">
        <v>515</v>
      </c>
      <c r="C143" s="8" t="s">
        <v>1687</v>
      </c>
      <c r="D143" s="8">
        <v>2213</v>
      </c>
      <c r="E143" s="8" t="s">
        <v>22</v>
      </c>
      <c r="F143" s="8">
        <v>624</v>
      </c>
      <c r="G143" s="8">
        <v>9</v>
      </c>
      <c r="H143" s="8">
        <v>129</v>
      </c>
      <c r="I143" s="8">
        <v>35</v>
      </c>
      <c r="J143" s="8">
        <v>12</v>
      </c>
      <c r="K143" s="8">
        <v>34</v>
      </c>
      <c r="L143" s="8">
        <v>0</v>
      </c>
      <c r="M143" s="8">
        <v>23</v>
      </c>
      <c r="N143" s="8">
        <v>4</v>
      </c>
      <c r="O143" s="8">
        <v>13</v>
      </c>
      <c r="P143" s="8">
        <v>61</v>
      </c>
      <c r="Q143" s="8">
        <v>4</v>
      </c>
      <c r="R143" s="8">
        <v>2</v>
      </c>
      <c r="S143" s="8">
        <v>2</v>
      </c>
      <c r="T143" s="8">
        <v>0</v>
      </c>
      <c r="U143" s="8">
        <v>14</v>
      </c>
      <c r="V143" s="8">
        <v>342</v>
      </c>
    </row>
    <row r="144" spans="1:22" x14ac:dyDescent="0.3">
      <c r="A144" s="8">
        <v>143</v>
      </c>
      <c r="B144" s="346">
        <v>515</v>
      </c>
      <c r="C144" s="8" t="s">
        <v>1687</v>
      </c>
      <c r="D144" s="8">
        <v>2214</v>
      </c>
      <c r="E144" s="8" t="s">
        <v>19</v>
      </c>
      <c r="F144" s="8">
        <v>632</v>
      </c>
      <c r="G144" s="8">
        <v>11</v>
      </c>
      <c r="H144" s="8">
        <v>146</v>
      </c>
      <c r="I144" s="8">
        <v>52</v>
      </c>
      <c r="J144" s="8">
        <v>6</v>
      </c>
      <c r="K144" s="8">
        <v>34</v>
      </c>
      <c r="L144" s="8">
        <v>4</v>
      </c>
      <c r="M144" s="8">
        <v>7</v>
      </c>
      <c r="N144" s="8">
        <v>1</v>
      </c>
      <c r="O144" s="8">
        <v>5</v>
      </c>
      <c r="P144" s="8">
        <v>109</v>
      </c>
      <c r="Q144" s="8">
        <v>0</v>
      </c>
      <c r="R144" s="8">
        <v>5</v>
      </c>
      <c r="S144" s="8">
        <v>3</v>
      </c>
      <c r="T144" s="8">
        <v>0</v>
      </c>
      <c r="U144" s="8">
        <v>12</v>
      </c>
      <c r="V144" s="8">
        <v>395</v>
      </c>
    </row>
    <row r="145" spans="1:22" x14ac:dyDescent="0.3">
      <c r="A145" s="8">
        <v>144</v>
      </c>
      <c r="B145" s="346">
        <v>515</v>
      </c>
      <c r="C145" s="8" t="s">
        <v>1687</v>
      </c>
      <c r="D145" s="8">
        <v>2214</v>
      </c>
      <c r="E145" s="8" t="s">
        <v>20</v>
      </c>
      <c r="F145" s="8">
        <v>631</v>
      </c>
      <c r="G145" s="8">
        <v>8</v>
      </c>
      <c r="H145" s="8">
        <v>139</v>
      </c>
      <c r="I145" s="8">
        <v>44</v>
      </c>
      <c r="J145" s="8">
        <v>11</v>
      </c>
      <c r="K145" s="8">
        <v>39</v>
      </c>
      <c r="L145" s="8">
        <v>0</v>
      </c>
      <c r="M145" s="8">
        <v>12</v>
      </c>
      <c r="N145" s="8">
        <v>4</v>
      </c>
      <c r="O145" s="8">
        <v>7</v>
      </c>
      <c r="P145" s="8">
        <v>113</v>
      </c>
      <c r="Q145" s="8">
        <v>2</v>
      </c>
      <c r="R145" s="8">
        <v>4</v>
      </c>
      <c r="S145" s="8">
        <v>1</v>
      </c>
      <c r="T145" s="8">
        <v>0</v>
      </c>
      <c r="U145" s="8">
        <v>8</v>
      </c>
      <c r="V145" s="8">
        <v>392</v>
      </c>
    </row>
    <row r="146" spans="1:22" x14ac:dyDescent="0.3">
      <c r="A146" s="8">
        <v>145</v>
      </c>
      <c r="B146" s="346">
        <v>515</v>
      </c>
      <c r="C146" s="8" t="s">
        <v>1687</v>
      </c>
      <c r="D146" s="8">
        <v>2214</v>
      </c>
      <c r="E146" s="8" t="s">
        <v>22</v>
      </c>
      <c r="F146" s="8">
        <v>631</v>
      </c>
      <c r="G146" s="8">
        <v>8</v>
      </c>
      <c r="H146" s="8">
        <v>130</v>
      </c>
      <c r="I146" s="8">
        <v>46</v>
      </c>
      <c r="J146" s="8">
        <v>6</v>
      </c>
      <c r="K146" s="8">
        <v>45</v>
      </c>
      <c r="L146" s="8">
        <v>2</v>
      </c>
      <c r="M146" s="8">
        <v>17</v>
      </c>
      <c r="N146" s="8">
        <v>2</v>
      </c>
      <c r="O146" s="8">
        <v>11</v>
      </c>
      <c r="P146" s="8">
        <v>81</v>
      </c>
      <c r="Q146" s="8">
        <v>2</v>
      </c>
      <c r="R146" s="8">
        <v>2</v>
      </c>
      <c r="S146" s="8">
        <v>5</v>
      </c>
      <c r="T146" s="8">
        <v>0</v>
      </c>
      <c r="U146" s="8">
        <v>2</v>
      </c>
      <c r="V146" s="8">
        <v>359</v>
      </c>
    </row>
    <row r="147" spans="1:22" x14ac:dyDescent="0.3">
      <c r="A147" s="8">
        <v>146</v>
      </c>
      <c r="B147" s="346">
        <v>515</v>
      </c>
      <c r="C147" s="8" t="s">
        <v>1687</v>
      </c>
      <c r="D147" s="8">
        <v>2215</v>
      </c>
      <c r="E147" s="8" t="s">
        <v>19</v>
      </c>
      <c r="F147" s="8">
        <v>684</v>
      </c>
      <c r="G147" s="8">
        <v>15</v>
      </c>
      <c r="H147" s="8">
        <v>98</v>
      </c>
      <c r="I147" s="8">
        <v>58</v>
      </c>
      <c r="J147" s="8">
        <v>11</v>
      </c>
      <c r="K147" s="8">
        <v>66</v>
      </c>
      <c r="L147" s="8">
        <v>1</v>
      </c>
      <c r="M147" s="8">
        <v>17</v>
      </c>
      <c r="N147" s="8">
        <v>4</v>
      </c>
      <c r="O147" s="8">
        <v>20</v>
      </c>
      <c r="P147" s="8">
        <v>93</v>
      </c>
      <c r="Q147" s="8">
        <v>1</v>
      </c>
      <c r="R147" s="8">
        <v>3</v>
      </c>
      <c r="S147" s="8">
        <v>0</v>
      </c>
      <c r="T147" s="8">
        <v>1</v>
      </c>
      <c r="U147" s="8">
        <v>22</v>
      </c>
      <c r="V147" s="8">
        <v>410</v>
      </c>
    </row>
    <row r="148" spans="1:22" x14ac:dyDescent="0.3">
      <c r="A148" s="8">
        <v>147</v>
      </c>
      <c r="B148" s="346">
        <v>515</v>
      </c>
      <c r="C148" s="8" t="s">
        <v>1687</v>
      </c>
      <c r="D148" s="8">
        <v>2215</v>
      </c>
      <c r="E148" s="8" t="s">
        <v>20</v>
      </c>
      <c r="F148" s="8">
        <v>684</v>
      </c>
      <c r="G148" s="8">
        <v>14</v>
      </c>
      <c r="H148" s="8">
        <v>93</v>
      </c>
      <c r="I148" s="8">
        <v>49</v>
      </c>
      <c r="J148" s="8">
        <v>12</v>
      </c>
      <c r="K148" s="8">
        <v>58</v>
      </c>
      <c r="L148" s="8">
        <v>3</v>
      </c>
      <c r="M148" s="8">
        <v>21</v>
      </c>
      <c r="N148" s="8">
        <v>3</v>
      </c>
      <c r="O148" s="8">
        <v>19</v>
      </c>
      <c r="P148" s="8">
        <v>99</v>
      </c>
      <c r="Q148" s="8">
        <v>7</v>
      </c>
      <c r="R148" s="8">
        <v>0</v>
      </c>
      <c r="S148" s="8">
        <v>2</v>
      </c>
      <c r="T148" s="8">
        <v>0</v>
      </c>
      <c r="U148" s="8">
        <v>20</v>
      </c>
      <c r="V148" s="8">
        <v>400</v>
      </c>
    </row>
    <row r="149" spans="1:22" x14ac:dyDescent="0.3">
      <c r="A149" s="8">
        <v>148</v>
      </c>
      <c r="B149" s="346">
        <v>515</v>
      </c>
      <c r="C149" s="8" t="s">
        <v>1687</v>
      </c>
      <c r="D149" s="8">
        <v>2215</v>
      </c>
      <c r="E149" s="8" t="s">
        <v>22</v>
      </c>
      <c r="F149" s="8">
        <v>684</v>
      </c>
      <c r="G149" s="8">
        <v>5</v>
      </c>
      <c r="H149" s="8">
        <v>117</v>
      </c>
      <c r="I149" s="8">
        <v>54</v>
      </c>
      <c r="J149" s="8">
        <v>10</v>
      </c>
      <c r="K149" s="8">
        <v>49</v>
      </c>
      <c r="L149" s="8">
        <v>2</v>
      </c>
      <c r="M149" s="8">
        <v>23</v>
      </c>
      <c r="N149" s="8">
        <v>4</v>
      </c>
      <c r="O149" s="8">
        <v>18</v>
      </c>
      <c r="P149" s="8">
        <v>118</v>
      </c>
      <c r="Q149" s="8">
        <v>3</v>
      </c>
      <c r="R149" s="8">
        <v>4</v>
      </c>
      <c r="S149" s="8">
        <v>4</v>
      </c>
      <c r="T149" s="8">
        <v>0</v>
      </c>
      <c r="U149" s="8">
        <v>11</v>
      </c>
      <c r="V149" s="8">
        <v>422</v>
      </c>
    </row>
    <row r="150" spans="1:22" x14ac:dyDescent="0.3">
      <c r="A150" s="8">
        <v>149</v>
      </c>
      <c r="B150" s="346">
        <v>515</v>
      </c>
      <c r="C150" s="8" t="s">
        <v>1687</v>
      </c>
      <c r="D150" s="8">
        <v>2216</v>
      </c>
      <c r="E150" s="8" t="s">
        <v>19</v>
      </c>
      <c r="F150" s="8">
        <v>736</v>
      </c>
      <c r="G150" s="8">
        <v>16</v>
      </c>
      <c r="H150" s="8">
        <v>121</v>
      </c>
      <c r="I150" s="8">
        <v>88</v>
      </c>
      <c r="J150" s="8">
        <v>8</v>
      </c>
      <c r="K150" s="8">
        <v>70</v>
      </c>
      <c r="L150" s="8">
        <v>2</v>
      </c>
      <c r="M150" s="8">
        <v>7</v>
      </c>
      <c r="N150" s="8">
        <v>1</v>
      </c>
      <c r="O150" s="8">
        <v>10</v>
      </c>
      <c r="P150" s="8">
        <v>158</v>
      </c>
      <c r="Q150" s="8">
        <v>0</v>
      </c>
      <c r="R150" s="8">
        <v>3</v>
      </c>
      <c r="S150" s="8">
        <v>1</v>
      </c>
      <c r="T150" s="8">
        <v>0</v>
      </c>
      <c r="U150" s="8">
        <v>24</v>
      </c>
      <c r="V150" s="8">
        <v>509</v>
      </c>
    </row>
    <row r="151" spans="1:22" x14ac:dyDescent="0.3">
      <c r="A151" s="8">
        <v>150</v>
      </c>
      <c r="B151" s="346">
        <v>515</v>
      </c>
      <c r="C151" s="8" t="s">
        <v>1687</v>
      </c>
      <c r="D151" s="8">
        <v>2216</v>
      </c>
      <c r="E151" s="8" t="s">
        <v>20</v>
      </c>
      <c r="F151" s="8">
        <v>735</v>
      </c>
      <c r="G151" s="8">
        <v>16</v>
      </c>
      <c r="H151" s="8">
        <v>101</v>
      </c>
      <c r="I151" s="8">
        <v>76</v>
      </c>
      <c r="J151" s="8">
        <v>12</v>
      </c>
      <c r="K151" s="8">
        <v>66</v>
      </c>
      <c r="L151" s="8">
        <v>0</v>
      </c>
      <c r="M151" s="8">
        <v>7</v>
      </c>
      <c r="N151" s="8">
        <v>2</v>
      </c>
      <c r="O151" s="8">
        <v>12</v>
      </c>
      <c r="P151" s="8">
        <v>154</v>
      </c>
      <c r="Q151" s="8">
        <v>3</v>
      </c>
      <c r="R151" s="8">
        <v>6</v>
      </c>
      <c r="S151" s="8">
        <v>3</v>
      </c>
      <c r="T151" s="8">
        <v>1</v>
      </c>
      <c r="U151" s="8">
        <v>28</v>
      </c>
      <c r="V151" s="8">
        <v>487</v>
      </c>
    </row>
    <row r="152" spans="1:22" x14ac:dyDescent="0.3">
      <c r="A152" s="8">
        <v>151</v>
      </c>
      <c r="B152" s="346">
        <v>515</v>
      </c>
      <c r="C152" s="8" t="s">
        <v>1687</v>
      </c>
      <c r="D152" s="8">
        <v>2217</v>
      </c>
      <c r="E152" s="8" t="s">
        <v>19</v>
      </c>
      <c r="F152" s="8">
        <v>687</v>
      </c>
      <c r="G152" s="8">
        <v>20</v>
      </c>
      <c r="H152" s="8">
        <v>80</v>
      </c>
      <c r="I152" s="8">
        <v>113</v>
      </c>
      <c r="J152" s="8">
        <v>10</v>
      </c>
      <c r="K152" s="8">
        <v>69</v>
      </c>
      <c r="L152" s="8">
        <v>1</v>
      </c>
      <c r="M152" s="8">
        <v>9</v>
      </c>
      <c r="N152" s="8">
        <v>2</v>
      </c>
      <c r="O152" s="8">
        <v>14</v>
      </c>
      <c r="P152" s="8">
        <v>114</v>
      </c>
      <c r="Q152" s="8">
        <v>4</v>
      </c>
      <c r="R152" s="8">
        <v>6</v>
      </c>
      <c r="S152" s="8">
        <v>1</v>
      </c>
      <c r="T152" s="8">
        <v>0</v>
      </c>
      <c r="U152" s="8">
        <v>15</v>
      </c>
      <c r="V152" s="8">
        <v>458</v>
      </c>
    </row>
    <row r="153" spans="1:22" x14ac:dyDescent="0.3">
      <c r="A153" s="8">
        <v>152</v>
      </c>
      <c r="B153" s="346">
        <v>515</v>
      </c>
      <c r="C153" s="8" t="s">
        <v>1687</v>
      </c>
      <c r="D153" s="8">
        <v>2217</v>
      </c>
      <c r="E153" s="8" t="s">
        <v>20</v>
      </c>
      <c r="F153" s="8">
        <v>687</v>
      </c>
      <c r="G153" s="8">
        <v>24</v>
      </c>
      <c r="H153" s="8">
        <v>88</v>
      </c>
      <c r="I153" s="8">
        <v>115</v>
      </c>
      <c r="J153" s="8">
        <v>8</v>
      </c>
      <c r="K153" s="8">
        <v>79</v>
      </c>
      <c r="L153" s="8">
        <v>3</v>
      </c>
      <c r="M153" s="8">
        <v>8</v>
      </c>
      <c r="N153" s="8">
        <v>4</v>
      </c>
      <c r="O153" s="8">
        <v>22</v>
      </c>
      <c r="P153" s="8">
        <v>118</v>
      </c>
      <c r="Q153" s="8">
        <v>3</v>
      </c>
      <c r="R153" s="8">
        <v>2</v>
      </c>
      <c r="S153" s="8">
        <v>1</v>
      </c>
      <c r="T153" s="8">
        <v>0</v>
      </c>
      <c r="U153" s="8">
        <v>16</v>
      </c>
      <c r="V153" s="8">
        <v>491</v>
      </c>
    </row>
    <row r="154" spans="1:22" x14ac:dyDescent="0.3">
      <c r="A154" s="8">
        <v>153</v>
      </c>
      <c r="B154" s="346">
        <v>515</v>
      </c>
      <c r="C154" s="8" t="s">
        <v>1687</v>
      </c>
      <c r="D154" s="8">
        <v>2217</v>
      </c>
      <c r="E154" s="8" t="s">
        <v>22</v>
      </c>
      <c r="F154" s="8">
        <v>687</v>
      </c>
      <c r="G154" s="8">
        <v>17</v>
      </c>
      <c r="H154" s="8">
        <v>98</v>
      </c>
      <c r="I154" s="8">
        <v>69</v>
      </c>
      <c r="J154" s="8">
        <v>6</v>
      </c>
      <c r="K154" s="8">
        <v>49</v>
      </c>
      <c r="L154" s="8">
        <v>2</v>
      </c>
      <c r="M154" s="8">
        <v>27</v>
      </c>
      <c r="N154" s="8">
        <v>1</v>
      </c>
      <c r="O154" s="8">
        <v>22</v>
      </c>
      <c r="P154" s="8">
        <v>129</v>
      </c>
      <c r="Q154" s="8">
        <v>4</v>
      </c>
      <c r="R154" s="8">
        <v>5</v>
      </c>
      <c r="S154" s="8">
        <v>1</v>
      </c>
      <c r="T154" s="8">
        <v>1</v>
      </c>
      <c r="U154" s="8">
        <v>8</v>
      </c>
      <c r="V154" s="8">
        <v>439</v>
      </c>
    </row>
    <row r="155" spans="1:22" x14ac:dyDescent="0.3">
      <c r="A155" s="8">
        <v>154</v>
      </c>
      <c r="B155" s="346">
        <v>515</v>
      </c>
      <c r="C155" s="8" t="s">
        <v>1687</v>
      </c>
      <c r="D155" s="8">
        <v>2218</v>
      </c>
      <c r="E155" s="8" t="s">
        <v>19</v>
      </c>
      <c r="F155" s="8">
        <v>642</v>
      </c>
      <c r="G155" s="8">
        <v>10</v>
      </c>
      <c r="H155" s="8">
        <v>101</v>
      </c>
      <c r="I155" s="8">
        <v>45</v>
      </c>
      <c r="J155" s="8">
        <v>10</v>
      </c>
      <c r="K155" s="8">
        <v>83</v>
      </c>
      <c r="L155" s="8">
        <v>4</v>
      </c>
      <c r="M155" s="8">
        <v>6</v>
      </c>
      <c r="N155" s="8">
        <v>1</v>
      </c>
      <c r="O155" s="8">
        <v>3</v>
      </c>
      <c r="P155" s="8">
        <v>77</v>
      </c>
      <c r="Q155" s="8">
        <v>4</v>
      </c>
      <c r="R155" s="8">
        <v>5</v>
      </c>
      <c r="S155" s="8">
        <v>1</v>
      </c>
      <c r="T155" s="8">
        <v>0</v>
      </c>
      <c r="U155" s="8">
        <v>20</v>
      </c>
      <c r="V155" s="8">
        <v>370</v>
      </c>
    </row>
    <row r="156" spans="1:22" x14ac:dyDescent="0.3">
      <c r="A156" s="8">
        <v>155</v>
      </c>
      <c r="B156" s="346">
        <v>515</v>
      </c>
      <c r="C156" s="8" t="s">
        <v>1687</v>
      </c>
      <c r="D156" s="8">
        <v>2218</v>
      </c>
      <c r="E156" s="8" t="s">
        <v>20</v>
      </c>
      <c r="F156" s="8">
        <v>642</v>
      </c>
      <c r="G156" s="8">
        <v>9</v>
      </c>
      <c r="H156" s="8">
        <v>106</v>
      </c>
      <c r="I156" s="8">
        <v>58</v>
      </c>
      <c r="J156" s="8">
        <v>11</v>
      </c>
      <c r="K156" s="8">
        <v>65</v>
      </c>
      <c r="L156" s="8">
        <v>1</v>
      </c>
      <c r="M156" s="8">
        <v>10</v>
      </c>
      <c r="N156" s="8">
        <v>3</v>
      </c>
      <c r="O156" s="8">
        <v>7</v>
      </c>
      <c r="P156" s="8">
        <v>86</v>
      </c>
      <c r="Q156" s="8">
        <v>2</v>
      </c>
      <c r="R156" s="8">
        <v>6</v>
      </c>
      <c r="S156" s="8">
        <v>1</v>
      </c>
      <c r="T156" s="8">
        <v>1</v>
      </c>
      <c r="U156" s="8">
        <v>14</v>
      </c>
      <c r="V156" s="8">
        <v>380</v>
      </c>
    </row>
    <row r="157" spans="1:22" x14ac:dyDescent="0.3">
      <c r="A157" s="8">
        <v>156</v>
      </c>
      <c r="B157" s="346">
        <v>515</v>
      </c>
      <c r="C157" s="8" t="s">
        <v>1687</v>
      </c>
      <c r="D157" s="8">
        <v>2218</v>
      </c>
      <c r="E157" s="8" t="s">
        <v>22</v>
      </c>
      <c r="F157" s="8">
        <v>641</v>
      </c>
      <c r="G157" s="8">
        <v>6</v>
      </c>
      <c r="H157" s="8">
        <v>111</v>
      </c>
      <c r="I157" s="8">
        <v>68</v>
      </c>
      <c r="J157" s="8">
        <v>9</v>
      </c>
      <c r="K157" s="8">
        <v>59</v>
      </c>
      <c r="L157" s="8">
        <v>0</v>
      </c>
      <c r="M157" s="8">
        <v>11</v>
      </c>
      <c r="N157" s="8">
        <v>2</v>
      </c>
      <c r="O157" s="8">
        <v>13</v>
      </c>
      <c r="P157" s="8">
        <v>88</v>
      </c>
      <c r="Q157" s="8">
        <v>3</v>
      </c>
      <c r="R157" s="8">
        <v>2</v>
      </c>
      <c r="S157" s="8">
        <v>1</v>
      </c>
      <c r="T157" s="8">
        <v>0</v>
      </c>
      <c r="U157" s="8">
        <v>23</v>
      </c>
      <c r="V157" s="8">
        <v>396</v>
      </c>
    </row>
    <row r="158" spans="1:22" x14ac:dyDescent="0.3">
      <c r="A158" s="8">
        <v>157</v>
      </c>
      <c r="B158" s="346">
        <v>515</v>
      </c>
      <c r="C158" s="8" t="s">
        <v>1687</v>
      </c>
      <c r="D158" s="8">
        <v>2218</v>
      </c>
      <c r="E158" s="8" t="s">
        <v>24</v>
      </c>
      <c r="F158" s="8">
        <v>641</v>
      </c>
      <c r="G158" s="8">
        <v>11</v>
      </c>
      <c r="H158" s="8">
        <v>97</v>
      </c>
      <c r="I158" s="8">
        <v>67</v>
      </c>
      <c r="J158" s="8">
        <v>12</v>
      </c>
      <c r="K158" s="8">
        <v>76</v>
      </c>
      <c r="L158" s="8">
        <v>3</v>
      </c>
      <c r="M158" s="8">
        <v>6</v>
      </c>
      <c r="N158" s="8">
        <v>0</v>
      </c>
      <c r="O158" s="8">
        <v>10</v>
      </c>
      <c r="P158" s="8">
        <v>81</v>
      </c>
      <c r="Q158" s="8">
        <v>3</v>
      </c>
      <c r="R158" s="8">
        <v>4</v>
      </c>
      <c r="S158" s="8">
        <v>4</v>
      </c>
      <c r="T158" s="8">
        <v>0</v>
      </c>
      <c r="U158" s="8">
        <v>11</v>
      </c>
      <c r="V158" s="8">
        <v>385</v>
      </c>
    </row>
    <row r="159" spans="1:22" x14ac:dyDescent="0.3">
      <c r="A159" s="8">
        <v>158</v>
      </c>
      <c r="B159" s="346">
        <v>515</v>
      </c>
      <c r="C159" s="8" t="s">
        <v>1687</v>
      </c>
      <c r="D159" s="8">
        <v>2218</v>
      </c>
      <c r="E159" s="8" t="s">
        <v>25</v>
      </c>
      <c r="F159" s="8">
        <v>641</v>
      </c>
      <c r="G159" s="8">
        <v>5</v>
      </c>
      <c r="H159" s="8">
        <v>115</v>
      </c>
      <c r="I159" s="8">
        <v>67</v>
      </c>
      <c r="J159" s="8">
        <v>23</v>
      </c>
      <c r="K159" s="8">
        <v>77</v>
      </c>
      <c r="L159" s="8">
        <v>1</v>
      </c>
      <c r="M159" s="8">
        <v>4</v>
      </c>
      <c r="N159" s="8">
        <v>0</v>
      </c>
      <c r="O159" s="8">
        <v>7</v>
      </c>
      <c r="P159" s="8">
        <v>75</v>
      </c>
      <c r="Q159" s="8">
        <v>1</v>
      </c>
      <c r="R159" s="8">
        <v>1</v>
      </c>
      <c r="S159" s="8">
        <v>1</v>
      </c>
      <c r="T159" s="8">
        <v>0</v>
      </c>
      <c r="U159" s="8">
        <v>16</v>
      </c>
      <c r="V159" s="8">
        <v>393</v>
      </c>
    </row>
    <row r="160" spans="1:22" x14ac:dyDescent="0.3">
      <c r="A160" s="8">
        <v>159</v>
      </c>
      <c r="B160" s="346">
        <v>515</v>
      </c>
      <c r="C160" s="8" t="s">
        <v>1687</v>
      </c>
      <c r="D160" s="8">
        <v>2219</v>
      </c>
      <c r="E160" s="8" t="s">
        <v>19</v>
      </c>
      <c r="F160" s="8">
        <v>713</v>
      </c>
      <c r="G160" s="8">
        <v>11</v>
      </c>
      <c r="H160" s="8">
        <v>117</v>
      </c>
      <c r="I160" s="8">
        <v>45</v>
      </c>
      <c r="J160" s="8">
        <v>11</v>
      </c>
      <c r="K160" s="8">
        <v>42</v>
      </c>
      <c r="L160" s="8">
        <v>3</v>
      </c>
      <c r="M160" s="8">
        <v>11</v>
      </c>
      <c r="N160" s="8">
        <v>10</v>
      </c>
      <c r="O160" s="8">
        <v>6</v>
      </c>
      <c r="P160" s="8">
        <v>137</v>
      </c>
      <c r="Q160" s="8">
        <v>4</v>
      </c>
      <c r="R160" s="8">
        <v>2</v>
      </c>
      <c r="S160" s="8">
        <v>2</v>
      </c>
      <c r="T160" s="8">
        <v>0</v>
      </c>
      <c r="U160" s="8">
        <v>17</v>
      </c>
      <c r="V160" s="8">
        <v>418</v>
      </c>
    </row>
    <row r="161" spans="1:22" x14ac:dyDescent="0.3">
      <c r="A161" s="8">
        <v>160</v>
      </c>
      <c r="B161" s="346">
        <v>515</v>
      </c>
      <c r="C161" s="8" t="s">
        <v>1687</v>
      </c>
      <c r="D161" s="8">
        <v>2219</v>
      </c>
      <c r="E161" s="8" t="s">
        <v>20</v>
      </c>
      <c r="F161" s="8">
        <v>713</v>
      </c>
      <c r="G161" s="8">
        <v>11</v>
      </c>
      <c r="H161" s="8">
        <v>95</v>
      </c>
      <c r="I161" s="8">
        <v>69</v>
      </c>
      <c r="J161" s="8">
        <v>9</v>
      </c>
      <c r="K161" s="8">
        <v>58</v>
      </c>
      <c r="L161" s="8">
        <v>4</v>
      </c>
      <c r="M161" s="8">
        <v>11</v>
      </c>
      <c r="N161" s="8">
        <v>3</v>
      </c>
      <c r="O161" s="8">
        <v>20</v>
      </c>
      <c r="P161" s="8">
        <v>123</v>
      </c>
      <c r="Q161" s="8">
        <v>0</v>
      </c>
      <c r="R161" s="8">
        <v>2</v>
      </c>
      <c r="S161" s="8">
        <v>2</v>
      </c>
      <c r="T161" s="8">
        <v>2</v>
      </c>
      <c r="U161" s="8">
        <v>20</v>
      </c>
      <c r="V161" s="8">
        <v>429</v>
      </c>
    </row>
    <row r="162" spans="1:22" x14ac:dyDescent="0.3">
      <c r="A162" s="8">
        <v>161</v>
      </c>
      <c r="B162" s="346">
        <v>515</v>
      </c>
      <c r="C162" s="8" t="s">
        <v>1687</v>
      </c>
      <c r="D162" s="8">
        <v>2219</v>
      </c>
      <c r="E162" s="8" t="s">
        <v>22</v>
      </c>
      <c r="F162" s="8">
        <v>712</v>
      </c>
      <c r="G162" s="8">
        <v>8</v>
      </c>
      <c r="H162" s="8">
        <v>94</v>
      </c>
      <c r="I162" s="8">
        <v>52</v>
      </c>
      <c r="J162" s="8">
        <v>8</v>
      </c>
      <c r="K162" s="8">
        <v>35</v>
      </c>
      <c r="L162" s="8">
        <v>1</v>
      </c>
      <c r="M162" s="8">
        <v>7</v>
      </c>
      <c r="N162" s="8">
        <v>2</v>
      </c>
      <c r="O162" s="8">
        <v>17</v>
      </c>
      <c r="P162" s="8">
        <v>118</v>
      </c>
      <c r="Q162" s="8">
        <v>1</v>
      </c>
      <c r="R162" s="8">
        <v>3</v>
      </c>
      <c r="S162" s="8">
        <v>2</v>
      </c>
      <c r="T162" s="8">
        <v>0</v>
      </c>
      <c r="U162" s="8">
        <v>5</v>
      </c>
      <c r="V162" s="8">
        <v>353</v>
      </c>
    </row>
    <row r="163" spans="1:22" x14ac:dyDescent="0.3">
      <c r="A163" s="8">
        <v>162</v>
      </c>
      <c r="B163" s="346">
        <v>515</v>
      </c>
      <c r="C163" s="8" t="s">
        <v>1687</v>
      </c>
      <c r="D163" s="8">
        <v>2219</v>
      </c>
      <c r="E163" s="8" t="s">
        <v>24</v>
      </c>
      <c r="F163" s="8">
        <v>712</v>
      </c>
      <c r="G163" s="8">
        <v>14</v>
      </c>
      <c r="H163" s="8">
        <v>102</v>
      </c>
      <c r="I163" s="8">
        <v>57</v>
      </c>
      <c r="J163" s="8">
        <v>11</v>
      </c>
      <c r="K163" s="8">
        <v>41</v>
      </c>
      <c r="L163" s="8">
        <v>2</v>
      </c>
      <c r="M163" s="8">
        <v>13</v>
      </c>
      <c r="N163" s="8">
        <v>5</v>
      </c>
      <c r="O163" s="8">
        <v>8</v>
      </c>
      <c r="P163" s="8">
        <v>102</v>
      </c>
      <c r="Q163" s="8">
        <v>0</v>
      </c>
      <c r="R163" s="8">
        <v>1</v>
      </c>
      <c r="S163" s="8">
        <v>2</v>
      </c>
      <c r="T163" s="8">
        <v>0</v>
      </c>
      <c r="U163" s="8">
        <v>18</v>
      </c>
      <c r="V163" s="8">
        <v>376</v>
      </c>
    </row>
    <row r="164" spans="1:22" x14ac:dyDescent="0.3">
      <c r="A164" s="8">
        <v>163</v>
      </c>
      <c r="B164" s="346">
        <v>515</v>
      </c>
      <c r="C164" s="8" t="s">
        <v>1687</v>
      </c>
      <c r="D164" s="8">
        <v>2219</v>
      </c>
      <c r="E164" s="8" t="s">
        <v>25</v>
      </c>
      <c r="F164" s="8">
        <v>712</v>
      </c>
      <c r="G164" s="8">
        <v>13</v>
      </c>
      <c r="H164" s="8">
        <v>85</v>
      </c>
      <c r="I164" s="8">
        <v>48</v>
      </c>
      <c r="J164" s="8">
        <v>10</v>
      </c>
      <c r="K164" s="8">
        <v>57</v>
      </c>
      <c r="L164" s="8">
        <v>2</v>
      </c>
      <c r="M164" s="8">
        <v>14</v>
      </c>
      <c r="N164" s="8">
        <v>2</v>
      </c>
      <c r="O164" s="8">
        <v>19</v>
      </c>
      <c r="P164" s="8">
        <v>110</v>
      </c>
      <c r="Q164" s="8">
        <v>6</v>
      </c>
      <c r="R164" s="8">
        <v>2</v>
      </c>
      <c r="S164" s="8">
        <v>2</v>
      </c>
      <c r="T164" s="8">
        <v>0</v>
      </c>
      <c r="U164" s="8">
        <v>10</v>
      </c>
      <c r="V164" s="8">
        <v>380</v>
      </c>
    </row>
    <row r="165" spans="1:22" x14ac:dyDescent="0.3">
      <c r="A165" s="8">
        <v>164</v>
      </c>
      <c r="B165" s="346">
        <v>515</v>
      </c>
      <c r="C165" s="8" t="s">
        <v>1687</v>
      </c>
      <c r="D165" s="8">
        <v>2220</v>
      </c>
      <c r="E165" s="8" t="s">
        <v>19</v>
      </c>
      <c r="F165" s="8">
        <v>734</v>
      </c>
      <c r="G165" s="8">
        <v>25</v>
      </c>
      <c r="H165" s="8">
        <v>109</v>
      </c>
      <c r="I165" s="8">
        <v>39</v>
      </c>
      <c r="J165" s="8">
        <v>7</v>
      </c>
      <c r="K165" s="8">
        <v>56</v>
      </c>
      <c r="L165" s="8">
        <v>3</v>
      </c>
      <c r="M165" s="8">
        <v>11</v>
      </c>
      <c r="N165" s="8">
        <v>1</v>
      </c>
      <c r="O165" s="8">
        <v>7</v>
      </c>
      <c r="P165" s="8">
        <v>134</v>
      </c>
      <c r="Q165" s="8">
        <v>4</v>
      </c>
      <c r="R165" s="8">
        <v>3</v>
      </c>
      <c r="S165" s="8">
        <v>4</v>
      </c>
      <c r="T165" s="8">
        <v>1</v>
      </c>
      <c r="U165" s="8">
        <v>12</v>
      </c>
      <c r="V165" s="8">
        <v>416</v>
      </c>
    </row>
    <row r="166" spans="1:22" x14ac:dyDescent="0.3">
      <c r="A166" s="8">
        <v>165</v>
      </c>
      <c r="B166" s="346">
        <v>515</v>
      </c>
      <c r="C166" s="8" t="s">
        <v>1687</v>
      </c>
      <c r="D166" s="8">
        <v>2220</v>
      </c>
      <c r="E166" s="8" t="s">
        <v>20</v>
      </c>
      <c r="F166" s="8">
        <v>734</v>
      </c>
      <c r="G166" s="8">
        <v>27</v>
      </c>
      <c r="H166" s="8">
        <v>135</v>
      </c>
      <c r="I166" s="8">
        <v>54</v>
      </c>
      <c r="J166" s="8">
        <v>4</v>
      </c>
      <c r="K166" s="8">
        <v>31</v>
      </c>
      <c r="L166" s="8">
        <v>0</v>
      </c>
      <c r="M166" s="8">
        <v>13</v>
      </c>
      <c r="N166" s="8">
        <v>3</v>
      </c>
      <c r="O166" s="8">
        <v>6</v>
      </c>
      <c r="P166" s="8">
        <v>132</v>
      </c>
      <c r="Q166" s="8">
        <v>1</v>
      </c>
      <c r="R166" s="8">
        <v>3</v>
      </c>
      <c r="S166" s="8">
        <v>1</v>
      </c>
      <c r="T166" s="8">
        <v>0</v>
      </c>
      <c r="U166" s="8">
        <v>12</v>
      </c>
      <c r="V166" s="8">
        <v>422</v>
      </c>
    </row>
    <row r="167" spans="1:22" x14ac:dyDescent="0.3">
      <c r="A167" s="8">
        <v>166</v>
      </c>
      <c r="B167" s="346">
        <v>515</v>
      </c>
      <c r="C167" s="8" t="s">
        <v>1687</v>
      </c>
      <c r="D167" s="8">
        <v>2221</v>
      </c>
      <c r="E167" s="8" t="s">
        <v>19</v>
      </c>
      <c r="F167" s="8">
        <v>612</v>
      </c>
      <c r="G167" s="8">
        <v>17</v>
      </c>
      <c r="H167" s="8">
        <v>45</v>
      </c>
      <c r="I167" s="8">
        <v>89</v>
      </c>
      <c r="J167" s="8">
        <v>13</v>
      </c>
      <c r="K167" s="8">
        <v>41</v>
      </c>
      <c r="L167" s="8">
        <v>2</v>
      </c>
      <c r="M167" s="8">
        <v>11</v>
      </c>
      <c r="N167" s="8">
        <v>2</v>
      </c>
      <c r="O167" s="8">
        <v>4</v>
      </c>
      <c r="P167" s="8">
        <v>74</v>
      </c>
      <c r="Q167" s="8">
        <v>1</v>
      </c>
      <c r="R167" s="8">
        <v>5</v>
      </c>
      <c r="S167" s="8">
        <v>3</v>
      </c>
      <c r="T167" s="8">
        <v>0</v>
      </c>
      <c r="U167" s="8">
        <v>13</v>
      </c>
      <c r="V167" s="8">
        <v>320</v>
      </c>
    </row>
    <row r="168" spans="1:22" x14ac:dyDescent="0.3">
      <c r="A168" s="8">
        <v>167</v>
      </c>
      <c r="B168" s="346">
        <v>515</v>
      </c>
      <c r="C168" s="8" t="s">
        <v>1687</v>
      </c>
      <c r="D168" s="8">
        <v>2221</v>
      </c>
      <c r="E168" s="8" t="s">
        <v>20</v>
      </c>
      <c r="F168" s="8">
        <v>612</v>
      </c>
      <c r="G168" s="8">
        <v>30</v>
      </c>
      <c r="H168" s="8">
        <v>50</v>
      </c>
      <c r="I168" s="8">
        <v>69</v>
      </c>
      <c r="J168" s="8">
        <v>9</v>
      </c>
      <c r="K168" s="8">
        <v>43</v>
      </c>
      <c r="L168" s="8">
        <v>1</v>
      </c>
      <c r="M168" s="8">
        <v>16</v>
      </c>
      <c r="N168" s="8">
        <v>1</v>
      </c>
      <c r="O168" s="8">
        <v>6</v>
      </c>
      <c r="P168" s="8">
        <v>88</v>
      </c>
      <c r="Q168" s="8">
        <v>2</v>
      </c>
      <c r="R168" s="8">
        <v>5</v>
      </c>
      <c r="S168" s="8">
        <v>1</v>
      </c>
      <c r="T168" s="8">
        <v>0</v>
      </c>
      <c r="U168" s="8">
        <v>17</v>
      </c>
      <c r="V168" s="8">
        <v>338</v>
      </c>
    </row>
    <row r="169" spans="1:22" x14ac:dyDescent="0.3">
      <c r="A169" s="8">
        <v>168</v>
      </c>
      <c r="B169" s="346">
        <v>515</v>
      </c>
      <c r="C169" s="8" t="s">
        <v>1687</v>
      </c>
      <c r="D169" s="8">
        <v>2221</v>
      </c>
      <c r="E169" s="8" t="s">
        <v>22</v>
      </c>
      <c r="F169" s="8">
        <v>611</v>
      </c>
      <c r="G169" s="8">
        <v>29</v>
      </c>
      <c r="H169" s="8">
        <v>48</v>
      </c>
      <c r="I169" s="8">
        <v>104</v>
      </c>
      <c r="J169" s="8">
        <v>11</v>
      </c>
      <c r="K169" s="8">
        <v>28</v>
      </c>
      <c r="L169" s="8">
        <v>0</v>
      </c>
      <c r="M169" s="8">
        <v>8</v>
      </c>
      <c r="N169" s="8">
        <v>3</v>
      </c>
      <c r="O169" s="8">
        <v>4</v>
      </c>
      <c r="P169" s="8">
        <v>71</v>
      </c>
      <c r="Q169" s="8">
        <v>5</v>
      </c>
      <c r="R169" s="8">
        <v>2</v>
      </c>
      <c r="S169" s="8">
        <v>1</v>
      </c>
      <c r="T169" s="8">
        <v>0</v>
      </c>
      <c r="U169" s="8">
        <v>9</v>
      </c>
      <c r="V169" s="8">
        <v>323</v>
      </c>
    </row>
    <row r="170" spans="1:22" x14ac:dyDescent="0.3">
      <c r="A170" s="8">
        <v>169</v>
      </c>
      <c r="B170" s="346">
        <v>515</v>
      </c>
      <c r="C170" s="8" t="s">
        <v>1687</v>
      </c>
      <c r="D170" s="8">
        <v>2222</v>
      </c>
      <c r="E170" s="8" t="s">
        <v>19</v>
      </c>
      <c r="F170" s="8">
        <v>592</v>
      </c>
      <c r="G170" s="8">
        <v>2</v>
      </c>
      <c r="H170" s="8">
        <v>79</v>
      </c>
      <c r="I170" s="8">
        <v>125</v>
      </c>
      <c r="J170" s="8">
        <v>3</v>
      </c>
      <c r="K170" s="8">
        <v>3</v>
      </c>
      <c r="L170" s="8">
        <v>0</v>
      </c>
      <c r="M170" s="8">
        <v>3</v>
      </c>
      <c r="N170" s="8">
        <v>4</v>
      </c>
      <c r="O170" s="8">
        <v>3</v>
      </c>
      <c r="P170" s="8">
        <v>146</v>
      </c>
      <c r="Q170" s="8">
        <v>2</v>
      </c>
      <c r="R170" s="8">
        <v>0</v>
      </c>
      <c r="S170" s="8">
        <v>0</v>
      </c>
      <c r="T170" s="8">
        <v>0</v>
      </c>
      <c r="U170" s="8">
        <v>16</v>
      </c>
      <c r="V170" s="8">
        <v>386</v>
      </c>
    </row>
    <row r="171" spans="1:22" x14ac:dyDescent="0.3">
      <c r="A171" s="8">
        <v>170</v>
      </c>
      <c r="B171" s="346">
        <v>515</v>
      </c>
      <c r="C171" s="8" t="s">
        <v>1687</v>
      </c>
      <c r="D171" s="8">
        <v>2222</v>
      </c>
      <c r="E171" s="8" t="s">
        <v>21</v>
      </c>
      <c r="F171" s="8">
        <v>262</v>
      </c>
      <c r="G171" s="8">
        <v>14</v>
      </c>
      <c r="H171" s="8">
        <v>116</v>
      </c>
      <c r="I171" s="8">
        <v>28</v>
      </c>
      <c r="J171" s="8">
        <v>0</v>
      </c>
      <c r="K171" s="8">
        <v>9</v>
      </c>
      <c r="L171" s="8">
        <v>1</v>
      </c>
      <c r="M171" s="8">
        <v>1</v>
      </c>
      <c r="N171" s="8">
        <v>1</v>
      </c>
      <c r="O171" s="8">
        <v>1</v>
      </c>
      <c r="P171" s="8">
        <v>22</v>
      </c>
      <c r="Q171" s="8">
        <v>2</v>
      </c>
      <c r="R171" s="8">
        <v>4</v>
      </c>
      <c r="S171" s="8">
        <v>0</v>
      </c>
      <c r="T171" s="8">
        <v>0</v>
      </c>
      <c r="U171" s="8">
        <v>12</v>
      </c>
      <c r="V171" s="8">
        <v>211</v>
      </c>
    </row>
    <row r="172" spans="1:22" x14ac:dyDescent="0.3">
      <c r="A172" s="8">
        <v>171</v>
      </c>
      <c r="B172" s="346">
        <v>515</v>
      </c>
      <c r="C172" s="8" t="s">
        <v>1687</v>
      </c>
      <c r="D172" s="8">
        <v>2223</v>
      </c>
      <c r="E172" s="8" t="s">
        <v>19</v>
      </c>
      <c r="F172" s="8">
        <v>336</v>
      </c>
      <c r="G172" s="8">
        <v>4</v>
      </c>
      <c r="H172" s="8">
        <v>83</v>
      </c>
      <c r="I172" s="8">
        <v>53</v>
      </c>
      <c r="J172" s="8">
        <v>3</v>
      </c>
      <c r="K172" s="8">
        <v>35</v>
      </c>
      <c r="L172" s="8">
        <v>1</v>
      </c>
      <c r="M172" s="8">
        <v>7</v>
      </c>
      <c r="N172" s="8">
        <v>3</v>
      </c>
      <c r="O172" s="8">
        <v>3</v>
      </c>
      <c r="P172" s="8">
        <v>21</v>
      </c>
      <c r="Q172" s="8">
        <v>4</v>
      </c>
      <c r="R172" s="8">
        <v>1</v>
      </c>
      <c r="S172" s="8">
        <v>1</v>
      </c>
      <c r="T172" s="8">
        <v>1</v>
      </c>
      <c r="U172" s="8">
        <v>25</v>
      </c>
      <c r="V172" s="8">
        <v>245</v>
      </c>
    </row>
    <row r="173" spans="1:22" x14ac:dyDescent="0.3">
      <c r="A173" s="8">
        <v>172</v>
      </c>
      <c r="B173" s="346">
        <v>515</v>
      </c>
      <c r="C173" s="8" t="s">
        <v>1687</v>
      </c>
      <c r="D173" s="8">
        <v>2223</v>
      </c>
      <c r="E173" s="8" t="s">
        <v>21</v>
      </c>
      <c r="F173" s="8">
        <v>295</v>
      </c>
      <c r="G173" s="8">
        <v>0</v>
      </c>
      <c r="H173" s="8">
        <v>46</v>
      </c>
      <c r="I173" s="8">
        <v>45</v>
      </c>
      <c r="J173" s="8">
        <v>2</v>
      </c>
      <c r="K173" s="8">
        <v>60</v>
      </c>
      <c r="L173" s="8">
        <v>1</v>
      </c>
      <c r="M173" s="8">
        <v>10</v>
      </c>
      <c r="N173" s="8">
        <v>4</v>
      </c>
      <c r="O173" s="8">
        <v>1</v>
      </c>
      <c r="P173" s="8">
        <v>12</v>
      </c>
      <c r="Q173" s="8">
        <v>28</v>
      </c>
      <c r="R173" s="8">
        <v>0</v>
      </c>
      <c r="S173" s="8">
        <v>0</v>
      </c>
      <c r="T173" s="8">
        <v>0</v>
      </c>
      <c r="U173" s="8">
        <v>14</v>
      </c>
      <c r="V173" s="8">
        <v>223</v>
      </c>
    </row>
    <row r="174" spans="1:22" x14ac:dyDescent="0.3">
      <c r="A174" s="8">
        <v>173</v>
      </c>
      <c r="B174" s="346">
        <v>515</v>
      </c>
      <c r="C174" s="8" t="s">
        <v>1687</v>
      </c>
      <c r="D174" s="8">
        <v>2224</v>
      </c>
      <c r="E174" s="8" t="s">
        <v>19</v>
      </c>
      <c r="F174" s="8">
        <v>398</v>
      </c>
      <c r="G174" s="8">
        <v>7</v>
      </c>
      <c r="H174" s="8">
        <v>36</v>
      </c>
      <c r="I174" s="8">
        <v>85</v>
      </c>
      <c r="J174" s="8">
        <v>1</v>
      </c>
      <c r="K174" s="8">
        <v>36</v>
      </c>
      <c r="L174" s="8">
        <v>1</v>
      </c>
      <c r="M174" s="8">
        <v>4</v>
      </c>
      <c r="N174" s="8">
        <v>1</v>
      </c>
      <c r="O174" s="8">
        <v>5</v>
      </c>
      <c r="P174" s="8">
        <v>89</v>
      </c>
      <c r="Q174" s="8">
        <v>2</v>
      </c>
      <c r="R174" s="8">
        <v>0</v>
      </c>
      <c r="S174" s="8">
        <v>0</v>
      </c>
      <c r="T174" s="8">
        <v>0</v>
      </c>
      <c r="U174" s="8">
        <v>15</v>
      </c>
      <c r="V174" s="8">
        <v>282</v>
      </c>
    </row>
    <row r="175" spans="1:22" x14ac:dyDescent="0.3">
      <c r="A175" s="8">
        <v>174</v>
      </c>
      <c r="B175" s="346">
        <v>515</v>
      </c>
      <c r="C175" s="8" t="s">
        <v>1687</v>
      </c>
      <c r="D175" s="8">
        <v>2224</v>
      </c>
      <c r="E175" s="8" t="s">
        <v>20</v>
      </c>
      <c r="F175" s="8">
        <v>397</v>
      </c>
      <c r="G175" s="8">
        <v>8</v>
      </c>
      <c r="H175" s="8">
        <v>46</v>
      </c>
      <c r="I175" s="8">
        <v>72</v>
      </c>
      <c r="J175" s="8">
        <v>5</v>
      </c>
      <c r="K175" s="8">
        <v>42</v>
      </c>
      <c r="L175" s="8">
        <v>0</v>
      </c>
      <c r="M175" s="8">
        <v>5</v>
      </c>
      <c r="N175" s="8">
        <v>1</v>
      </c>
      <c r="O175" s="8">
        <v>13</v>
      </c>
      <c r="P175" s="8">
        <v>77</v>
      </c>
      <c r="Q175" s="8">
        <v>8</v>
      </c>
      <c r="R175" s="8">
        <v>0</v>
      </c>
      <c r="S175" s="8">
        <v>1</v>
      </c>
      <c r="T175" s="8">
        <v>0</v>
      </c>
      <c r="U175" s="8">
        <v>7</v>
      </c>
      <c r="V175" s="8">
        <v>285</v>
      </c>
    </row>
    <row r="176" spans="1:22" x14ac:dyDescent="0.3">
      <c r="A176" s="8">
        <v>175</v>
      </c>
      <c r="B176" s="346">
        <v>515</v>
      </c>
      <c r="C176" s="8" t="s">
        <v>1687</v>
      </c>
      <c r="D176" s="8">
        <v>2224</v>
      </c>
      <c r="E176" s="8" t="s">
        <v>21</v>
      </c>
      <c r="F176" s="8">
        <v>516</v>
      </c>
      <c r="G176" s="8">
        <v>17</v>
      </c>
      <c r="H176" s="8">
        <v>74</v>
      </c>
      <c r="I176" s="8">
        <v>55</v>
      </c>
      <c r="J176" s="8">
        <v>4</v>
      </c>
      <c r="K176" s="8">
        <v>25</v>
      </c>
      <c r="L176" s="8">
        <v>0</v>
      </c>
      <c r="M176" s="8">
        <v>5</v>
      </c>
      <c r="N176" s="8">
        <v>6</v>
      </c>
      <c r="O176" s="8">
        <v>3</v>
      </c>
      <c r="P176" s="8">
        <v>48</v>
      </c>
      <c r="Q176" s="8">
        <v>2</v>
      </c>
      <c r="R176" s="8">
        <v>2</v>
      </c>
      <c r="S176" s="8">
        <v>1</v>
      </c>
      <c r="T176" s="8">
        <v>0</v>
      </c>
      <c r="U176" s="8">
        <v>8</v>
      </c>
      <c r="V176" s="8">
        <v>250</v>
      </c>
    </row>
    <row r="177" spans="1:22" x14ac:dyDescent="0.3">
      <c r="A177" s="8">
        <v>176</v>
      </c>
      <c r="B177" s="346">
        <v>515</v>
      </c>
      <c r="C177" s="8" t="s">
        <v>1687</v>
      </c>
      <c r="D177" s="8">
        <v>2224</v>
      </c>
      <c r="E177" s="8" t="s">
        <v>36</v>
      </c>
      <c r="F177" s="8">
        <v>516</v>
      </c>
      <c r="G177" s="8">
        <v>21</v>
      </c>
      <c r="H177" s="8">
        <v>74</v>
      </c>
      <c r="I177" s="8">
        <v>78</v>
      </c>
      <c r="J177" s="8">
        <v>3</v>
      </c>
      <c r="K177" s="8">
        <v>16</v>
      </c>
      <c r="L177" s="8">
        <v>0</v>
      </c>
      <c r="M177" s="8">
        <v>4</v>
      </c>
      <c r="N177" s="8">
        <v>2</v>
      </c>
      <c r="O177" s="8">
        <v>2</v>
      </c>
      <c r="P177" s="8">
        <v>64</v>
      </c>
      <c r="Q177" s="8">
        <v>3</v>
      </c>
      <c r="R177" s="8">
        <v>5</v>
      </c>
      <c r="S177" s="8">
        <v>2</v>
      </c>
      <c r="T177" s="8">
        <v>1</v>
      </c>
      <c r="U177" s="8">
        <v>11</v>
      </c>
      <c r="V177" s="8">
        <v>286</v>
      </c>
    </row>
    <row r="178" spans="1:22" x14ac:dyDescent="0.3">
      <c r="A178" s="8">
        <v>177</v>
      </c>
      <c r="B178" s="346">
        <v>515</v>
      </c>
      <c r="C178" s="8" t="s">
        <v>1687</v>
      </c>
      <c r="D178" s="8">
        <v>2224</v>
      </c>
      <c r="E178" s="8" t="s">
        <v>528</v>
      </c>
      <c r="F178" s="8">
        <v>516</v>
      </c>
      <c r="G178" s="8">
        <v>14</v>
      </c>
      <c r="H178" s="8">
        <v>95</v>
      </c>
      <c r="I178" s="8">
        <v>62</v>
      </c>
      <c r="J178" s="8">
        <v>4</v>
      </c>
      <c r="K178" s="8">
        <v>18</v>
      </c>
      <c r="L178" s="8">
        <v>3</v>
      </c>
      <c r="M178" s="8">
        <v>1</v>
      </c>
      <c r="N178" s="8">
        <v>3</v>
      </c>
      <c r="O178" s="8">
        <v>2</v>
      </c>
      <c r="P178" s="8">
        <v>51</v>
      </c>
      <c r="Q178" s="8">
        <v>1</v>
      </c>
      <c r="R178" s="8">
        <v>3</v>
      </c>
      <c r="S178" s="8">
        <v>2</v>
      </c>
      <c r="T178" s="8">
        <v>1</v>
      </c>
      <c r="U178" s="8">
        <v>5</v>
      </c>
      <c r="V178" s="8">
        <v>265</v>
      </c>
    </row>
    <row r="179" spans="1:22" x14ac:dyDescent="0.3">
      <c r="A179" s="8">
        <v>178</v>
      </c>
      <c r="B179" s="346">
        <v>515</v>
      </c>
      <c r="C179" s="8" t="s">
        <v>1687</v>
      </c>
      <c r="D179" s="8">
        <v>2225</v>
      </c>
      <c r="E179" s="8" t="s">
        <v>19</v>
      </c>
      <c r="F179" s="8">
        <v>433</v>
      </c>
      <c r="G179" s="8">
        <v>6</v>
      </c>
      <c r="H179" s="8">
        <v>92</v>
      </c>
      <c r="I179" s="8">
        <v>69</v>
      </c>
      <c r="J179" s="8">
        <v>3</v>
      </c>
      <c r="K179" s="8">
        <v>96</v>
      </c>
      <c r="L179" s="8">
        <v>2</v>
      </c>
      <c r="M179" s="8">
        <v>1</v>
      </c>
      <c r="N179" s="8">
        <v>1</v>
      </c>
      <c r="O179" s="8">
        <v>3</v>
      </c>
      <c r="P179" s="8">
        <v>22</v>
      </c>
      <c r="Q179" s="8">
        <v>0</v>
      </c>
      <c r="R179" s="8">
        <v>8</v>
      </c>
      <c r="S179" s="8">
        <v>1</v>
      </c>
      <c r="T179" s="8">
        <v>0</v>
      </c>
      <c r="U179" s="8">
        <v>16</v>
      </c>
      <c r="V179" s="8">
        <v>320</v>
      </c>
    </row>
    <row r="180" spans="1:22" x14ac:dyDescent="0.3">
      <c r="A180" s="8">
        <v>179</v>
      </c>
      <c r="B180" s="346">
        <v>515</v>
      </c>
      <c r="C180" s="8" t="s">
        <v>1687</v>
      </c>
      <c r="D180" s="8">
        <v>2226</v>
      </c>
      <c r="E180" s="8" t="s">
        <v>19</v>
      </c>
      <c r="F180" s="8">
        <v>748</v>
      </c>
      <c r="G180" s="8">
        <v>7</v>
      </c>
      <c r="H180" s="8">
        <v>63</v>
      </c>
      <c r="I180" s="8">
        <v>122</v>
      </c>
      <c r="J180" s="8">
        <v>1</v>
      </c>
      <c r="K180" s="8">
        <v>147</v>
      </c>
      <c r="L180" s="8">
        <v>3</v>
      </c>
      <c r="M180" s="8">
        <v>14</v>
      </c>
      <c r="N180" s="8">
        <v>4</v>
      </c>
      <c r="O180" s="8">
        <v>4</v>
      </c>
      <c r="P180" s="8">
        <v>156</v>
      </c>
      <c r="Q180" s="8">
        <v>0</v>
      </c>
      <c r="R180" s="8">
        <v>2</v>
      </c>
      <c r="S180" s="8">
        <v>0</v>
      </c>
      <c r="T180" s="8">
        <v>0</v>
      </c>
      <c r="U180" s="8">
        <v>22</v>
      </c>
      <c r="V180" s="8">
        <v>545</v>
      </c>
    </row>
    <row r="181" spans="1:22" x14ac:dyDescent="0.3">
      <c r="A181" s="8">
        <v>180</v>
      </c>
      <c r="B181" s="346">
        <v>515</v>
      </c>
      <c r="C181" s="8" t="s">
        <v>1687</v>
      </c>
      <c r="D181" s="8">
        <v>2226</v>
      </c>
      <c r="E181" s="8" t="s">
        <v>21</v>
      </c>
      <c r="F181" s="8">
        <v>520</v>
      </c>
      <c r="G181" s="8">
        <v>4</v>
      </c>
      <c r="H181" s="8">
        <v>147</v>
      </c>
      <c r="I181" s="8">
        <v>114</v>
      </c>
      <c r="J181" s="8">
        <v>6</v>
      </c>
      <c r="K181" s="8">
        <v>93</v>
      </c>
      <c r="L181" s="8">
        <v>0</v>
      </c>
      <c r="M181" s="8">
        <v>3</v>
      </c>
      <c r="N181" s="8">
        <v>0</v>
      </c>
      <c r="O181" s="8">
        <v>2</v>
      </c>
      <c r="P181" s="8">
        <v>22</v>
      </c>
      <c r="Q181" s="8">
        <v>0</v>
      </c>
      <c r="R181" s="8">
        <v>1</v>
      </c>
      <c r="S181" s="8">
        <v>1</v>
      </c>
      <c r="T181" s="8">
        <v>0</v>
      </c>
      <c r="U181" s="8">
        <v>17</v>
      </c>
      <c r="V181" s="8">
        <v>410</v>
      </c>
    </row>
    <row r="182" spans="1:22" x14ac:dyDescent="0.3">
      <c r="A182" s="8">
        <v>181</v>
      </c>
      <c r="B182" s="346">
        <v>515</v>
      </c>
      <c r="C182" s="8" t="s">
        <v>1687</v>
      </c>
      <c r="D182" s="8">
        <v>2226</v>
      </c>
      <c r="E182" s="8" t="s">
        <v>36</v>
      </c>
      <c r="F182" s="8">
        <v>520</v>
      </c>
      <c r="G182" s="8">
        <v>5</v>
      </c>
      <c r="H182" s="8">
        <v>132</v>
      </c>
      <c r="I182" s="8">
        <v>108</v>
      </c>
      <c r="J182" s="8">
        <v>4</v>
      </c>
      <c r="K182" s="8">
        <v>80</v>
      </c>
      <c r="L182" s="8">
        <v>1</v>
      </c>
      <c r="M182" s="8">
        <v>4</v>
      </c>
      <c r="N182" s="8">
        <v>0</v>
      </c>
      <c r="O182" s="8">
        <v>1</v>
      </c>
      <c r="P182" s="8">
        <v>33</v>
      </c>
      <c r="Q182" s="8">
        <v>1</v>
      </c>
      <c r="R182" s="8">
        <v>2</v>
      </c>
      <c r="S182" s="8">
        <v>0</v>
      </c>
      <c r="T182" s="8">
        <v>0</v>
      </c>
      <c r="U182" s="8">
        <v>17</v>
      </c>
      <c r="V182" s="8">
        <v>388</v>
      </c>
    </row>
    <row r="183" spans="1:22" x14ac:dyDescent="0.3">
      <c r="A183" s="8">
        <v>182</v>
      </c>
      <c r="B183" s="346">
        <v>515</v>
      </c>
      <c r="C183" s="8" t="s">
        <v>1687</v>
      </c>
      <c r="D183" s="8">
        <v>2227</v>
      </c>
      <c r="E183" s="8" t="s">
        <v>19</v>
      </c>
      <c r="F183" s="8">
        <v>634</v>
      </c>
      <c r="G183" s="8">
        <v>3</v>
      </c>
      <c r="H183" s="8">
        <v>143</v>
      </c>
      <c r="I183" s="8">
        <v>126</v>
      </c>
      <c r="J183" s="8">
        <v>1</v>
      </c>
      <c r="K183" s="8">
        <v>117</v>
      </c>
      <c r="L183" s="8">
        <v>4</v>
      </c>
      <c r="M183" s="8">
        <v>16</v>
      </c>
      <c r="N183" s="8">
        <v>0</v>
      </c>
      <c r="O183" s="8">
        <v>5</v>
      </c>
      <c r="P183" s="8">
        <v>25</v>
      </c>
      <c r="Q183" s="8">
        <v>0</v>
      </c>
      <c r="R183" s="8">
        <v>2</v>
      </c>
      <c r="S183" s="8">
        <v>0</v>
      </c>
      <c r="T183" s="8">
        <v>1</v>
      </c>
      <c r="U183" s="8">
        <v>29</v>
      </c>
      <c r="V183" s="8">
        <v>472</v>
      </c>
    </row>
    <row r="184" spans="1:22" x14ac:dyDescent="0.3">
      <c r="A184" s="8">
        <v>183</v>
      </c>
      <c r="B184" s="346">
        <v>515</v>
      </c>
      <c r="C184" s="8" t="s">
        <v>1687</v>
      </c>
      <c r="D184" s="8">
        <v>2227</v>
      </c>
      <c r="E184" s="8" t="s">
        <v>20</v>
      </c>
      <c r="F184" s="8">
        <v>633</v>
      </c>
      <c r="G184" s="8">
        <v>6</v>
      </c>
      <c r="H184" s="8">
        <v>128</v>
      </c>
      <c r="I184" s="8">
        <v>152</v>
      </c>
      <c r="J184" s="8">
        <v>1</v>
      </c>
      <c r="K184" s="8">
        <v>106</v>
      </c>
      <c r="L184" s="8">
        <v>1</v>
      </c>
      <c r="M184" s="8">
        <v>28</v>
      </c>
      <c r="N184" s="8">
        <v>2</v>
      </c>
      <c r="O184" s="8">
        <v>3</v>
      </c>
      <c r="P184" s="8">
        <v>23</v>
      </c>
      <c r="Q184" s="8">
        <v>0</v>
      </c>
      <c r="R184" s="8">
        <v>4</v>
      </c>
      <c r="S184" s="8">
        <v>0</v>
      </c>
      <c r="T184" s="8">
        <v>0</v>
      </c>
      <c r="U184" s="8">
        <v>32</v>
      </c>
      <c r="V184" s="8">
        <v>486</v>
      </c>
    </row>
    <row r="185" spans="1:22" x14ac:dyDescent="0.3">
      <c r="A185" s="8">
        <v>184</v>
      </c>
      <c r="B185" s="346">
        <v>515</v>
      </c>
      <c r="C185" s="8" t="s">
        <v>1687</v>
      </c>
      <c r="D185" s="8">
        <v>2227</v>
      </c>
      <c r="E185" s="8" t="s">
        <v>21</v>
      </c>
      <c r="F185" s="8">
        <v>265</v>
      </c>
      <c r="G185" s="8">
        <v>3</v>
      </c>
      <c r="H185" s="8">
        <v>19</v>
      </c>
      <c r="I185" s="8">
        <v>82</v>
      </c>
      <c r="J185" s="8">
        <v>0</v>
      </c>
      <c r="K185" s="8">
        <v>8</v>
      </c>
      <c r="L185" s="8">
        <v>1</v>
      </c>
      <c r="M185" s="8">
        <v>22</v>
      </c>
      <c r="N185" s="8">
        <v>0</v>
      </c>
      <c r="O185" s="8">
        <v>0</v>
      </c>
      <c r="P185" s="8">
        <v>29</v>
      </c>
      <c r="Q185" s="8">
        <v>0</v>
      </c>
      <c r="R185" s="8">
        <v>0</v>
      </c>
      <c r="S185" s="8">
        <v>0</v>
      </c>
      <c r="T185" s="8">
        <v>0</v>
      </c>
      <c r="U185" s="8">
        <v>21</v>
      </c>
      <c r="V185" s="8">
        <v>185</v>
      </c>
    </row>
    <row r="186" spans="1:22" x14ac:dyDescent="0.3">
      <c r="A186" s="8">
        <v>185</v>
      </c>
      <c r="B186" s="346">
        <v>515</v>
      </c>
      <c r="C186" s="8" t="s">
        <v>1687</v>
      </c>
      <c r="D186" s="8">
        <v>2228</v>
      </c>
      <c r="E186" s="8" t="s">
        <v>19</v>
      </c>
      <c r="F186" s="8">
        <v>562</v>
      </c>
      <c r="G186" s="8">
        <v>4</v>
      </c>
      <c r="H186" s="8">
        <v>57</v>
      </c>
      <c r="I186" s="8">
        <v>112</v>
      </c>
      <c r="J186" s="8">
        <v>0</v>
      </c>
      <c r="K186" s="8">
        <v>99</v>
      </c>
      <c r="L186" s="8">
        <v>2</v>
      </c>
      <c r="M186" s="8">
        <v>14</v>
      </c>
      <c r="N186" s="8">
        <v>5</v>
      </c>
      <c r="O186" s="8">
        <v>14</v>
      </c>
      <c r="P186" s="8">
        <v>96</v>
      </c>
      <c r="Q186" s="8">
        <v>1</v>
      </c>
      <c r="R186" s="8">
        <v>0</v>
      </c>
      <c r="S186" s="8">
        <v>0</v>
      </c>
      <c r="T186" s="8">
        <v>0</v>
      </c>
      <c r="U186" s="8">
        <v>23</v>
      </c>
      <c r="V186" s="8">
        <v>427</v>
      </c>
    </row>
    <row r="187" spans="1:22" x14ac:dyDescent="0.3">
      <c r="A187" s="8">
        <v>186</v>
      </c>
      <c r="B187" s="346">
        <v>515</v>
      </c>
      <c r="C187" s="8" t="s">
        <v>1687</v>
      </c>
      <c r="D187" s="8">
        <v>2228</v>
      </c>
      <c r="E187" s="8" t="s">
        <v>20</v>
      </c>
      <c r="F187" s="8">
        <v>562</v>
      </c>
      <c r="G187" s="8">
        <v>12</v>
      </c>
      <c r="H187" s="8">
        <v>64</v>
      </c>
      <c r="I187" s="8">
        <v>115</v>
      </c>
      <c r="J187" s="8">
        <v>1</v>
      </c>
      <c r="K187" s="8">
        <v>98</v>
      </c>
      <c r="L187" s="8">
        <v>2</v>
      </c>
      <c r="M187" s="8">
        <v>12</v>
      </c>
      <c r="N187" s="8">
        <v>1</v>
      </c>
      <c r="O187" s="8">
        <v>22</v>
      </c>
      <c r="P187" s="8">
        <v>73</v>
      </c>
      <c r="Q187" s="8">
        <v>3</v>
      </c>
      <c r="R187" s="8">
        <v>3</v>
      </c>
      <c r="S187" s="8">
        <v>1</v>
      </c>
      <c r="T187" s="8">
        <v>0</v>
      </c>
      <c r="U187" s="8">
        <v>14</v>
      </c>
      <c r="V187" s="8">
        <v>421</v>
      </c>
    </row>
    <row r="188" spans="1:22" x14ac:dyDescent="0.3">
      <c r="A188" s="8">
        <v>187</v>
      </c>
      <c r="B188" s="346">
        <v>515</v>
      </c>
      <c r="C188" s="8" t="s">
        <v>1687</v>
      </c>
      <c r="D188" s="8">
        <v>2228</v>
      </c>
      <c r="E188" s="8" t="s">
        <v>22</v>
      </c>
      <c r="F188" s="8">
        <v>561</v>
      </c>
      <c r="G188" s="8">
        <v>6</v>
      </c>
      <c r="H188" s="8">
        <v>86</v>
      </c>
      <c r="I188" s="8">
        <v>119</v>
      </c>
      <c r="J188" s="8">
        <v>1</v>
      </c>
      <c r="K188" s="8">
        <v>92</v>
      </c>
      <c r="L188" s="8">
        <v>1</v>
      </c>
      <c r="M188" s="8">
        <v>14</v>
      </c>
      <c r="N188" s="8">
        <v>1</v>
      </c>
      <c r="O188" s="8">
        <v>11</v>
      </c>
      <c r="P188" s="8">
        <v>63</v>
      </c>
      <c r="Q188" s="8">
        <v>1</v>
      </c>
      <c r="R188" s="8">
        <v>1</v>
      </c>
      <c r="S188" s="8">
        <v>0</v>
      </c>
      <c r="T188" s="8">
        <v>0</v>
      </c>
      <c r="U188" s="8">
        <v>1</v>
      </c>
      <c r="V188" s="8">
        <v>397</v>
      </c>
    </row>
    <row r="189" spans="1:22" x14ac:dyDescent="0.3">
      <c r="A189" s="8">
        <v>1</v>
      </c>
      <c r="D189" s="8">
        <v>195</v>
      </c>
      <c r="E189" s="8" t="s">
        <v>529</v>
      </c>
      <c r="G189" s="8">
        <v>5</v>
      </c>
      <c r="H189" s="8">
        <v>148</v>
      </c>
      <c r="I189" s="8">
        <v>13</v>
      </c>
      <c r="J189" s="8">
        <v>5</v>
      </c>
      <c r="K189" s="8">
        <v>3</v>
      </c>
      <c r="L189" s="8">
        <v>1</v>
      </c>
      <c r="M189" s="8">
        <v>1</v>
      </c>
      <c r="N189" s="8">
        <v>2</v>
      </c>
      <c r="O189" s="8">
        <v>2</v>
      </c>
      <c r="P189" s="8">
        <v>102</v>
      </c>
      <c r="Q189" s="8">
        <v>10</v>
      </c>
      <c r="R189" s="8">
        <v>1</v>
      </c>
      <c r="S189" s="8">
        <v>3</v>
      </c>
      <c r="T189" s="8">
        <v>0</v>
      </c>
      <c r="U189" s="8">
        <v>8</v>
      </c>
      <c r="V189" s="8">
        <v>304</v>
      </c>
    </row>
    <row r="190" spans="1:22" x14ac:dyDescent="0.3">
      <c r="A190" s="8">
        <v>2</v>
      </c>
      <c r="B190" s="346"/>
      <c r="C190" s="8"/>
      <c r="D190" s="8">
        <v>380</v>
      </c>
      <c r="E190" s="8" t="s">
        <v>529</v>
      </c>
      <c r="F190" s="8"/>
      <c r="G190" s="8">
        <v>37</v>
      </c>
      <c r="H190" s="8">
        <v>80</v>
      </c>
      <c r="I190" s="8">
        <v>25</v>
      </c>
      <c r="J190" s="8">
        <v>2</v>
      </c>
      <c r="K190" s="8">
        <v>27</v>
      </c>
      <c r="L190" s="8">
        <v>18</v>
      </c>
      <c r="M190" s="8">
        <v>47</v>
      </c>
      <c r="N190" s="8">
        <v>0</v>
      </c>
      <c r="O190" s="8">
        <v>6</v>
      </c>
      <c r="P190" s="8">
        <v>151</v>
      </c>
      <c r="Q190" s="8">
        <v>59</v>
      </c>
      <c r="R190" s="8">
        <v>0</v>
      </c>
      <c r="S190" s="8">
        <v>1</v>
      </c>
      <c r="T190" s="8">
        <v>0</v>
      </c>
      <c r="U190" s="8">
        <v>13</v>
      </c>
      <c r="V190" s="8">
        <v>466</v>
      </c>
    </row>
    <row r="191" spans="1:22" x14ac:dyDescent="0.3">
      <c r="A191" s="8">
        <v>3</v>
      </c>
      <c r="B191" s="346"/>
      <c r="C191" s="8"/>
      <c r="D191" s="8">
        <v>1466</v>
      </c>
      <c r="E191" s="8" t="s">
        <v>530</v>
      </c>
      <c r="F191" s="8"/>
      <c r="G191" s="8">
        <v>14</v>
      </c>
      <c r="H191" s="8">
        <v>85</v>
      </c>
      <c r="I191" s="8">
        <v>77</v>
      </c>
      <c r="J191" s="8">
        <v>0</v>
      </c>
      <c r="K191" s="8">
        <v>9</v>
      </c>
      <c r="L191" s="8">
        <v>0</v>
      </c>
      <c r="M191" s="8">
        <v>2</v>
      </c>
      <c r="N191" s="8">
        <v>1</v>
      </c>
      <c r="O191" s="8">
        <v>9</v>
      </c>
      <c r="P191" s="8">
        <v>118</v>
      </c>
      <c r="Q191" s="8">
        <v>45</v>
      </c>
      <c r="R191" s="8">
        <v>0</v>
      </c>
      <c r="S191" s="8">
        <v>4</v>
      </c>
      <c r="T191" s="8">
        <v>0</v>
      </c>
      <c r="U191" s="8">
        <v>12</v>
      </c>
      <c r="V191" s="8">
        <v>376</v>
      </c>
    </row>
    <row r="192" spans="1:22" x14ac:dyDescent="0.3">
      <c r="A192" s="8">
        <v>4</v>
      </c>
      <c r="B192" s="346"/>
      <c r="C192" s="8"/>
      <c r="D192" s="8">
        <v>1834</v>
      </c>
      <c r="E192" s="8" t="s">
        <v>530</v>
      </c>
      <c r="F192" s="8"/>
      <c r="G192" s="8">
        <v>6</v>
      </c>
      <c r="H192" s="8">
        <v>102</v>
      </c>
      <c r="I192" s="8">
        <v>24</v>
      </c>
      <c r="J192" s="8">
        <v>6</v>
      </c>
      <c r="K192" s="8">
        <v>13</v>
      </c>
      <c r="L192" s="8">
        <v>0</v>
      </c>
      <c r="M192" s="8">
        <v>0</v>
      </c>
      <c r="N192" s="8">
        <v>2</v>
      </c>
      <c r="O192" s="8">
        <v>3</v>
      </c>
      <c r="P192" s="8">
        <v>19</v>
      </c>
      <c r="Q192" s="8">
        <v>41</v>
      </c>
      <c r="R192" s="8">
        <v>0</v>
      </c>
      <c r="S192" s="8">
        <v>0</v>
      </c>
      <c r="T192" s="8">
        <v>0</v>
      </c>
      <c r="U192" s="8">
        <v>12</v>
      </c>
      <c r="V192" s="8">
        <v>228</v>
      </c>
    </row>
    <row r="193" spans="1:22" x14ac:dyDescent="0.3">
      <c r="A193" s="8">
        <v>5</v>
      </c>
      <c r="B193" s="346"/>
      <c r="C193" s="8"/>
      <c r="D193" s="8">
        <v>2216</v>
      </c>
      <c r="E193" s="8" t="s">
        <v>530</v>
      </c>
      <c r="F193" s="8"/>
      <c r="G193" s="8">
        <v>16</v>
      </c>
      <c r="H193" s="8">
        <v>121</v>
      </c>
      <c r="I193" s="8">
        <v>88</v>
      </c>
      <c r="J193" s="8">
        <v>9</v>
      </c>
      <c r="K193" s="8">
        <v>70</v>
      </c>
      <c r="L193" s="8">
        <v>2</v>
      </c>
      <c r="M193" s="8">
        <v>7</v>
      </c>
      <c r="N193" s="8">
        <v>1</v>
      </c>
      <c r="O193" s="8">
        <v>10</v>
      </c>
      <c r="P193" s="8">
        <v>158</v>
      </c>
      <c r="Q193" s="8">
        <v>0</v>
      </c>
      <c r="R193" s="8">
        <v>3</v>
      </c>
      <c r="S193" s="8">
        <v>1</v>
      </c>
      <c r="T193" s="8">
        <v>0</v>
      </c>
      <c r="U193" s="8">
        <v>24</v>
      </c>
      <c r="V193" s="8">
        <v>510</v>
      </c>
    </row>
    <row r="194" spans="1:22" x14ac:dyDescent="0.3">
      <c r="A194" s="8">
        <v>6</v>
      </c>
      <c r="B194" s="346"/>
      <c r="C194" s="8"/>
      <c r="D194" s="8">
        <v>2201</v>
      </c>
      <c r="E194" s="8" t="s">
        <v>529</v>
      </c>
      <c r="F194" s="8"/>
      <c r="G194" s="8">
        <v>6</v>
      </c>
      <c r="H194" s="8">
        <v>85</v>
      </c>
      <c r="I194" s="8">
        <v>64</v>
      </c>
      <c r="J194" s="8">
        <v>5</v>
      </c>
      <c r="K194" s="8">
        <v>41</v>
      </c>
      <c r="L194" s="8">
        <v>1</v>
      </c>
      <c r="M194" s="8">
        <v>27</v>
      </c>
      <c r="N194" s="8">
        <v>1</v>
      </c>
      <c r="O194" s="8">
        <v>2</v>
      </c>
      <c r="P194" s="8">
        <v>63</v>
      </c>
      <c r="Q194" s="8">
        <v>0</v>
      </c>
      <c r="R194" s="8">
        <v>4</v>
      </c>
      <c r="S194" s="8">
        <v>5</v>
      </c>
      <c r="T194" s="8">
        <v>0</v>
      </c>
      <c r="U194" s="8">
        <v>15</v>
      </c>
      <c r="V194" s="8">
        <v>319</v>
      </c>
    </row>
    <row r="195" spans="1:22" x14ac:dyDescent="0.3">
      <c r="A195" s="8">
        <v>7</v>
      </c>
      <c r="B195" s="346"/>
      <c r="C195" s="8"/>
      <c r="D195" s="8">
        <v>1839</v>
      </c>
      <c r="E195" s="8" t="s">
        <v>531</v>
      </c>
      <c r="F195" s="8"/>
      <c r="G195" s="8">
        <v>0</v>
      </c>
      <c r="H195" s="8">
        <v>103</v>
      </c>
      <c r="I195" s="8">
        <v>10</v>
      </c>
      <c r="J195" s="8">
        <v>7</v>
      </c>
      <c r="K195" s="8">
        <v>1</v>
      </c>
      <c r="L195" s="8">
        <v>1</v>
      </c>
      <c r="M195" s="8">
        <v>2</v>
      </c>
      <c r="N195" s="8">
        <v>1</v>
      </c>
      <c r="O195" s="8">
        <v>3</v>
      </c>
      <c r="P195" s="8">
        <v>47</v>
      </c>
      <c r="Q195" s="8">
        <v>47</v>
      </c>
      <c r="R195" s="8">
        <v>1</v>
      </c>
      <c r="S195" s="8">
        <v>2</v>
      </c>
      <c r="T195" s="8">
        <v>0</v>
      </c>
      <c r="U195" s="8">
        <v>15</v>
      </c>
      <c r="V195" s="8">
        <v>240</v>
      </c>
    </row>
    <row r="196" spans="1:22" x14ac:dyDescent="0.3">
      <c r="A196" s="8">
        <v>8</v>
      </c>
      <c r="B196" s="346"/>
      <c r="C196" s="8"/>
      <c r="D196" s="8">
        <v>2200</v>
      </c>
      <c r="E196" s="8" t="s">
        <v>532</v>
      </c>
      <c r="F196" s="8"/>
      <c r="G196" s="8">
        <v>11</v>
      </c>
      <c r="H196" s="8">
        <v>117</v>
      </c>
      <c r="I196" s="8">
        <v>32</v>
      </c>
      <c r="J196" s="8">
        <v>3</v>
      </c>
      <c r="K196" s="8">
        <v>44</v>
      </c>
      <c r="L196" s="8">
        <v>2</v>
      </c>
      <c r="M196" s="8">
        <v>10</v>
      </c>
      <c r="N196" s="8">
        <v>1</v>
      </c>
      <c r="O196" s="8">
        <v>1</v>
      </c>
      <c r="P196" s="8">
        <v>64</v>
      </c>
      <c r="Q196" s="8">
        <v>1</v>
      </c>
      <c r="R196" s="8">
        <v>1</v>
      </c>
      <c r="S196" s="8">
        <v>0</v>
      </c>
      <c r="T196" s="8">
        <v>0</v>
      </c>
      <c r="U196" s="8">
        <v>5</v>
      </c>
      <c r="V196" s="8">
        <v>292</v>
      </c>
    </row>
    <row r="197" spans="1:22" x14ac:dyDescent="0.3">
      <c r="A197" s="8">
        <v>9</v>
      </c>
      <c r="B197" s="346"/>
      <c r="C197" s="8"/>
      <c r="D197" s="8">
        <v>2201</v>
      </c>
      <c r="E197" s="8" t="s">
        <v>531</v>
      </c>
      <c r="F197" s="8"/>
      <c r="G197" s="8">
        <v>15</v>
      </c>
      <c r="H197" s="8">
        <v>79</v>
      </c>
      <c r="I197" s="8">
        <v>53</v>
      </c>
      <c r="J197" s="8">
        <v>6</v>
      </c>
      <c r="K197" s="8">
        <v>42</v>
      </c>
      <c r="L197" s="8">
        <v>1</v>
      </c>
      <c r="M197" s="8">
        <v>26</v>
      </c>
      <c r="N197" s="8">
        <v>0</v>
      </c>
      <c r="O197" s="8">
        <v>3</v>
      </c>
      <c r="P197" s="8">
        <v>59</v>
      </c>
      <c r="Q197" s="8">
        <v>0</v>
      </c>
      <c r="R197" s="8">
        <v>8</v>
      </c>
      <c r="S197" s="8">
        <v>1</v>
      </c>
      <c r="T197" s="8">
        <v>0</v>
      </c>
      <c r="U197" s="8">
        <v>16</v>
      </c>
      <c r="V197" s="8">
        <v>309</v>
      </c>
    </row>
    <row r="198" spans="1:22" x14ac:dyDescent="0.3">
      <c r="A198" s="8">
        <v>10</v>
      </c>
      <c r="B198" s="346"/>
      <c r="C198" s="8"/>
      <c r="D198" s="8">
        <v>2207</v>
      </c>
      <c r="E198" s="8" t="s">
        <v>532</v>
      </c>
      <c r="F198" s="8"/>
      <c r="G198" s="8">
        <v>12</v>
      </c>
      <c r="H198" s="8">
        <v>138</v>
      </c>
      <c r="I198" s="8">
        <v>95</v>
      </c>
      <c r="J198" s="8">
        <v>11</v>
      </c>
      <c r="K198" s="8">
        <v>15</v>
      </c>
      <c r="L198" s="8">
        <v>0</v>
      </c>
      <c r="M198" s="8">
        <v>9</v>
      </c>
      <c r="N198" s="8">
        <v>3</v>
      </c>
      <c r="O198" s="8">
        <v>1</v>
      </c>
      <c r="P198" s="8">
        <v>27</v>
      </c>
      <c r="Q198" s="8">
        <v>1</v>
      </c>
      <c r="R198" s="8">
        <v>1</v>
      </c>
      <c r="S198" s="8">
        <v>3</v>
      </c>
      <c r="T198" s="8">
        <v>0</v>
      </c>
      <c r="U198" s="8">
        <v>28</v>
      </c>
      <c r="V198" s="8">
        <v>344</v>
      </c>
    </row>
    <row r="199" spans="1:22" x14ac:dyDescent="0.3">
      <c r="A199" s="8">
        <v>11</v>
      </c>
      <c r="B199" s="346"/>
      <c r="C199" s="8"/>
      <c r="D199" s="8">
        <v>2207</v>
      </c>
      <c r="E199" s="8" t="s">
        <v>533</v>
      </c>
      <c r="F199" s="8"/>
      <c r="G199" s="8">
        <v>13</v>
      </c>
      <c r="H199" s="8">
        <v>62</v>
      </c>
      <c r="I199" s="8">
        <v>39</v>
      </c>
      <c r="J199" s="8">
        <v>8</v>
      </c>
      <c r="K199" s="8">
        <v>16</v>
      </c>
      <c r="L199" s="8">
        <v>2</v>
      </c>
      <c r="M199" s="8">
        <v>12</v>
      </c>
      <c r="N199" s="8">
        <v>3</v>
      </c>
      <c r="O199" s="8">
        <v>1</v>
      </c>
      <c r="P199" s="8">
        <v>71</v>
      </c>
      <c r="Q199" s="8">
        <v>2</v>
      </c>
      <c r="R199" s="8">
        <v>0</v>
      </c>
      <c r="S199" s="8">
        <v>0</v>
      </c>
      <c r="T199" s="8">
        <v>1</v>
      </c>
      <c r="U199" s="8">
        <v>11</v>
      </c>
      <c r="V199" s="8">
        <v>241</v>
      </c>
    </row>
    <row r="200" spans="1:22" x14ac:dyDescent="0.3">
      <c r="A200" s="8">
        <v>12</v>
      </c>
      <c r="B200" s="346"/>
      <c r="C200" s="8"/>
      <c r="D200" s="8">
        <v>2219</v>
      </c>
      <c r="E200" s="8" t="s">
        <v>534</v>
      </c>
      <c r="F200" s="8"/>
      <c r="G200" s="8">
        <v>13</v>
      </c>
      <c r="H200" s="8">
        <v>85</v>
      </c>
      <c r="I200" s="8">
        <v>48</v>
      </c>
      <c r="J200" s="8">
        <v>10</v>
      </c>
      <c r="K200" s="8">
        <v>57</v>
      </c>
      <c r="L200" s="8">
        <v>2</v>
      </c>
      <c r="M200" s="8">
        <v>14</v>
      </c>
      <c r="N200" s="8">
        <v>2</v>
      </c>
      <c r="O200" s="8">
        <v>19</v>
      </c>
      <c r="P200" s="8">
        <v>111</v>
      </c>
      <c r="Q200" s="8">
        <v>6</v>
      </c>
      <c r="R200" s="8">
        <v>2</v>
      </c>
      <c r="S200" s="8">
        <v>2</v>
      </c>
      <c r="T200" s="8">
        <v>0</v>
      </c>
      <c r="U200" s="8">
        <v>10</v>
      </c>
      <c r="V200" s="8">
        <v>381</v>
      </c>
    </row>
    <row r="201" spans="1:22" x14ac:dyDescent="0.3">
      <c r="A201" s="8">
        <v>13</v>
      </c>
      <c r="B201" s="346"/>
      <c r="C201" s="8"/>
      <c r="D201" s="8">
        <v>2213</v>
      </c>
      <c r="E201" s="8" t="s">
        <v>530</v>
      </c>
      <c r="F201" s="8"/>
      <c r="G201" s="8">
        <v>4</v>
      </c>
      <c r="H201" s="8">
        <v>83</v>
      </c>
      <c r="I201" s="8">
        <v>54</v>
      </c>
      <c r="J201" s="8">
        <v>3</v>
      </c>
      <c r="K201" s="8">
        <v>35</v>
      </c>
      <c r="L201" s="8">
        <v>1</v>
      </c>
      <c r="M201" s="8">
        <v>7</v>
      </c>
      <c r="N201" s="8">
        <v>3</v>
      </c>
      <c r="O201" s="8">
        <v>3</v>
      </c>
      <c r="P201" s="8">
        <v>21</v>
      </c>
      <c r="Q201" s="8">
        <v>4</v>
      </c>
      <c r="R201" s="8">
        <v>1</v>
      </c>
      <c r="S201" s="8">
        <v>1</v>
      </c>
      <c r="T201" s="8">
        <v>1</v>
      </c>
      <c r="U201" s="8">
        <v>25</v>
      </c>
      <c r="V201" s="8">
        <v>246</v>
      </c>
    </row>
    <row r="202" spans="1:22" x14ac:dyDescent="0.3">
      <c r="A202" s="8">
        <v>14</v>
      </c>
      <c r="B202" s="346"/>
      <c r="C202" s="8"/>
      <c r="D202" s="8">
        <v>2213</v>
      </c>
      <c r="E202" s="8" t="s">
        <v>529</v>
      </c>
      <c r="F202" s="8"/>
      <c r="G202" s="8">
        <v>5</v>
      </c>
      <c r="H202" s="8">
        <v>139</v>
      </c>
      <c r="I202" s="8">
        <v>34</v>
      </c>
      <c r="J202" s="8">
        <v>21</v>
      </c>
      <c r="K202" s="8">
        <v>50</v>
      </c>
      <c r="L202" s="8">
        <v>0</v>
      </c>
      <c r="M202" s="8">
        <v>18</v>
      </c>
      <c r="N202" s="8">
        <v>4</v>
      </c>
      <c r="O202" s="8">
        <v>19</v>
      </c>
      <c r="P202" s="8">
        <v>75</v>
      </c>
      <c r="Q202" s="8">
        <v>2</v>
      </c>
      <c r="R202" s="8">
        <v>3</v>
      </c>
      <c r="S202" s="8">
        <v>0</v>
      </c>
      <c r="T202" s="8">
        <v>0</v>
      </c>
      <c r="U202" s="8">
        <v>7</v>
      </c>
      <c r="V202" s="8">
        <v>377</v>
      </c>
    </row>
    <row r="203" spans="1:22" x14ac:dyDescent="0.3">
      <c r="A203" s="577" t="s">
        <v>1562</v>
      </c>
      <c r="B203" s="577"/>
      <c r="C203" s="577"/>
      <c r="D203" s="577"/>
      <c r="E203" s="577"/>
      <c r="F203" s="266">
        <f t="shared" ref="F203:V203" si="0">SUM(F2:F202)</f>
        <v>98748</v>
      </c>
      <c r="G203" s="266">
        <f t="shared" si="0"/>
        <v>2305</v>
      </c>
      <c r="H203" s="266">
        <f t="shared" si="0"/>
        <v>19124</v>
      </c>
      <c r="I203" s="266">
        <f t="shared" si="0"/>
        <v>9948</v>
      </c>
      <c r="J203" s="266">
        <f t="shared" si="0"/>
        <v>1124</v>
      </c>
      <c r="K203" s="266">
        <f t="shared" si="0"/>
        <v>7039</v>
      </c>
      <c r="L203" s="266">
        <f t="shared" si="0"/>
        <v>791</v>
      </c>
      <c r="M203" s="266">
        <f t="shared" si="0"/>
        <v>2014</v>
      </c>
      <c r="N203" s="266">
        <f t="shared" si="0"/>
        <v>1709</v>
      </c>
      <c r="O203" s="266">
        <f t="shared" si="0"/>
        <v>984</v>
      </c>
      <c r="P203" s="266">
        <f t="shared" si="0"/>
        <v>17032</v>
      </c>
      <c r="Q203" s="266">
        <f t="shared" si="0"/>
        <v>2926</v>
      </c>
      <c r="R203" s="266">
        <f t="shared" si="0"/>
        <v>329</v>
      </c>
      <c r="S203" s="266">
        <f t="shared" si="0"/>
        <v>254</v>
      </c>
      <c r="T203" s="266">
        <f t="shared" si="0"/>
        <v>45</v>
      </c>
      <c r="U203" s="266">
        <f t="shared" si="0"/>
        <v>2610</v>
      </c>
      <c r="V203" s="266">
        <f t="shared" si="0"/>
        <v>68234</v>
      </c>
    </row>
    <row r="204" spans="1:22" x14ac:dyDescent="0.3">
      <c r="G204" s="266"/>
      <c r="H204" s="266"/>
      <c r="I204" s="266"/>
      <c r="J204" s="266"/>
      <c r="K204" s="266"/>
      <c r="L204" s="266"/>
      <c r="M204" s="266"/>
      <c r="N204" s="266"/>
      <c r="O204" s="266"/>
      <c r="P204" s="266"/>
      <c r="Q204" s="266"/>
      <c r="R204" s="266">
        <f>R203/2</f>
        <v>164.5</v>
      </c>
      <c r="S204" s="266">
        <f>S203/2</f>
        <v>127</v>
      </c>
      <c r="T204" s="266"/>
      <c r="U204" s="266"/>
      <c r="V204" s="266"/>
    </row>
    <row r="205" spans="1:22" x14ac:dyDescent="0.3">
      <c r="A205" s="2" t="s">
        <v>535</v>
      </c>
      <c r="G205" s="266"/>
      <c r="H205" s="266"/>
      <c r="I205" s="266"/>
      <c r="J205" s="266"/>
      <c r="K205" s="266"/>
      <c r="L205" s="266"/>
      <c r="M205" s="266"/>
      <c r="N205" s="266"/>
      <c r="O205" s="266"/>
      <c r="P205" s="266"/>
      <c r="Q205" s="266"/>
      <c r="R205" s="266"/>
      <c r="S205" s="266"/>
      <c r="T205" s="266"/>
      <c r="U205" s="266"/>
      <c r="V205" s="266"/>
    </row>
    <row r="206" spans="1:22" x14ac:dyDescent="0.3">
      <c r="G206" s="266"/>
      <c r="H206" s="266"/>
      <c r="I206" s="266"/>
      <c r="J206" s="266"/>
      <c r="K206" s="266"/>
      <c r="L206" s="266"/>
      <c r="M206" s="266"/>
      <c r="N206" s="266"/>
      <c r="O206" s="266"/>
      <c r="P206" s="266"/>
      <c r="Q206" s="266"/>
      <c r="R206" s="266"/>
      <c r="S206" s="266"/>
      <c r="T206" s="266"/>
      <c r="U206" s="266"/>
      <c r="V206" s="266"/>
    </row>
    <row r="207" spans="1:22" x14ac:dyDescent="0.3">
      <c r="A207" s="576" t="s">
        <v>1563</v>
      </c>
      <c r="B207" s="576"/>
      <c r="C207" s="576"/>
      <c r="D207" s="576"/>
      <c r="E207" s="576"/>
      <c r="F207" s="344"/>
      <c r="G207" s="216" t="s">
        <v>3</v>
      </c>
      <c r="H207" s="216" t="s">
        <v>4</v>
      </c>
      <c r="I207" s="216" t="s">
        <v>5</v>
      </c>
      <c r="J207" s="216" t="s">
        <v>6</v>
      </c>
      <c r="K207" s="216" t="s">
        <v>7</v>
      </c>
      <c r="L207" s="216" t="s">
        <v>8</v>
      </c>
      <c r="M207" s="216" t="s">
        <v>9</v>
      </c>
      <c r="N207" s="216" t="s">
        <v>10</v>
      </c>
      <c r="O207" s="216" t="s">
        <v>11</v>
      </c>
      <c r="P207" s="216" t="s">
        <v>12</v>
      </c>
      <c r="Q207" s="216" t="s">
        <v>13</v>
      </c>
      <c r="R207" s="216" t="s">
        <v>16</v>
      </c>
      <c r="S207" s="216" t="s">
        <v>17</v>
      </c>
      <c r="T207" s="216" t="s">
        <v>18</v>
      </c>
      <c r="U207" s="266"/>
      <c r="V207" s="266"/>
    </row>
    <row r="208" spans="1:22" x14ac:dyDescent="0.3">
      <c r="A208" s="576"/>
      <c r="B208" s="576"/>
      <c r="C208" s="576"/>
      <c r="D208" s="576"/>
      <c r="E208" s="576"/>
      <c r="F208" s="344"/>
      <c r="G208" s="216">
        <f>G203+164</f>
        <v>2469</v>
      </c>
      <c r="H208" s="216">
        <f>H203+127</f>
        <v>19251</v>
      </c>
      <c r="I208" s="216">
        <f>I203+165</f>
        <v>10113</v>
      </c>
      <c r="J208" s="216">
        <f>J203+127</f>
        <v>1251</v>
      </c>
      <c r="K208" s="216">
        <f>K203</f>
        <v>7039</v>
      </c>
      <c r="L208" s="216">
        <f t="shared" ref="L208:Q208" si="1">L203</f>
        <v>791</v>
      </c>
      <c r="M208" s="216">
        <f t="shared" si="1"/>
        <v>2014</v>
      </c>
      <c r="N208" s="216">
        <f t="shared" si="1"/>
        <v>1709</v>
      </c>
      <c r="O208" s="216">
        <f t="shared" si="1"/>
        <v>984</v>
      </c>
      <c r="P208" s="216">
        <f t="shared" si="1"/>
        <v>17032</v>
      </c>
      <c r="Q208" s="216">
        <f t="shared" si="1"/>
        <v>2926</v>
      </c>
      <c r="R208" s="216">
        <f>T203</f>
        <v>45</v>
      </c>
      <c r="S208" s="216">
        <f>U203</f>
        <v>2610</v>
      </c>
      <c r="T208" s="216">
        <f>SUM(G208:S208)</f>
        <v>68234</v>
      </c>
      <c r="U208" s="266"/>
      <c r="V208" s="266"/>
    </row>
    <row r="209" spans="1:22" x14ac:dyDescent="0.3">
      <c r="G209" s="266"/>
      <c r="H209" s="266"/>
      <c r="I209" s="266"/>
      <c r="J209" s="266"/>
      <c r="K209" s="266"/>
      <c r="L209" s="266"/>
      <c r="M209" s="266"/>
      <c r="N209" s="266"/>
      <c r="O209" s="266"/>
      <c r="P209" s="266"/>
      <c r="Q209" s="266"/>
      <c r="R209" s="266"/>
      <c r="S209" s="266"/>
      <c r="T209" s="266"/>
      <c r="U209" s="266"/>
      <c r="V209" s="266"/>
    </row>
    <row r="210" spans="1:22" x14ac:dyDescent="0.3">
      <c r="A210" s="578" t="s">
        <v>1564</v>
      </c>
      <c r="B210" s="578"/>
      <c r="C210" s="578"/>
      <c r="D210" s="578"/>
      <c r="E210" s="578"/>
      <c r="F210" s="340"/>
      <c r="G210" s="575" t="s">
        <v>14</v>
      </c>
      <c r="H210" s="575"/>
      <c r="I210" s="575" t="s">
        <v>15</v>
      </c>
      <c r="J210" s="575"/>
      <c r="K210" s="216" t="s">
        <v>7</v>
      </c>
      <c r="L210" s="216" t="s">
        <v>8</v>
      </c>
      <c r="M210" s="216" t="s">
        <v>9</v>
      </c>
      <c r="N210" s="216" t="s">
        <v>10</v>
      </c>
      <c r="O210" s="216" t="s">
        <v>11</v>
      </c>
      <c r="P210" s="216" t="s">
        <v>12</v>
      </c>
      <c r="Q210" s="216" t="s">
        <v>13</v>
      </c>
      <c r="R210" s="216" t="s">
        <v>16</v>
      </c>
      <c r="S210" s="216" t="s">
        <v>17</v>
      </c>
      <c r="T210" s="216" t="s">
        <v>18</v>
      </c>
      <c r="U210" s="266"/>
      <c r="V210" s="266"/>
    </row>
    <row r="211" spans="1:22" x14ac:dyDescent="0.3">
      <c r="A211" s="578"/>
      <c r="B211" s="578"/>
      <c r="C211" s="578"/>
      <c r="D211" s="578"/>
      <c r="E211" s="578"/>
      <c r="F211" s="340"/>
      <c r="G211" s="575">
        <f>G208+I208</f>
        <v>12582</v>
      </c>
      <c r="H211" s="575"/>
      <c r="I211" s="575">
        <f>H208+J208</f>
        <v>20502</v>
      </c>
      <c r="J211" s="575"/>
      <c r="K211" s="216">
        <f>K208</f>
        <v>7039</v>
      </c>
      <c r="L211" s="216">
        <f t="shared" ref="L211:S211" si="2">L208</f>
        <v>791</v>
      </c>
      <c r="M211" s="216">
        <f t="shared" si="2"/>
        <v>2014</v>
      </c>
      <c r="N211" s="216">
        <f t="shared" si="2"/>
        <v>1709</v>
      </c>
      <c r="O211" s="216">
        <f t="shared" si="2"/>
        <v>984</v>
      </c>
      <c r="P211" s="216">
        <f t="shared" si="2"/>
        <v>17032</v>
      </c>
      <c r="Q211" s="216">
        <f t="shared" si="2"/>
        <v>2926</v>
      </c>
      <c r="R211" s="216">
        <f t="shared" si="2"/>
        <v>45</v>
      </c>
      <c r="S211" s="216">
        <f t="shared" si="2"/>
        <v>2610</v>
      </c>
      <c r="T211" s="216">
        <f>SUM(G211:S211)</f>
        <v>68234</v>
      </c>
      <c r="U211" s="266"/>
      <c r="V211" s="266"/>
    </row>
    <row r="212" spans="1:22" x14ac:dyDescent="0.3">
      <c r="G212" s="266"/>
      <c r="H212" s="266"/>
      <c r="I212" s="266"/>
      <c r="J212" s="266"/>
      <c r="K212" s="266"/>
      <c r="L212" s="266"/>
      <c r="M212" s="266"/>
      <c r="N212" s="266"/>
      <c r="O212" s="266"/>
      <c r="P212" s="266"/>
      <c r="Q212" s="266"/>
      <c r="R212" s="266"/>
      <c r="S212" s="266"/>
      <c r="T212" s="266"/>
      <c r="U212" s="266"/>
      <c r="V212" s="266"/>
    </row>
    <row r="213" spans="1:22" x14ac:dyDescent="0.3">
      <c r="A213" s="2" t="s">
        <v>1565</v>
      </c>
      <c r="G213" s="266"/>
      <c r="H213" s="266"/>
      <c r="I213" s="266"/>
      <c r="J213" s="266"/>
      <c r="K213" s="266"/>
      <c r="L213" s="266"/>
      <c r="M213" s="266"/>
      <c r="N213" s="266"/>
      <c r="O213" s="266"/>
      <c r="P213" s="266"/>
      <c r="Q213" s="266"/>
      <c r="R213" s="266"/>
      <c r="S213" s="266"/>
      <c r="T213" s="266"/>
      <c r="U213" s="266"/>
      <c r="V213" s="266"/>
    </row>
    <row r="214" spans="1:22" x14ac:dyDescent="0.3">
      <c r="A214" s="8"/>
      <c r="B214" s="346"/>
      <c r="C214" s="8"/>
      <c r="D214" s="8">
        <v>2207</v>
      </c>
      <c r="E214" s="8" t="s">
        <v>27</v>
      </c>
      <c r="F214" s="8"/>
      <c r="G214" s="216">
        <v>13</v>
      </c>
      <c r="H214" s="216">
        <v>61</v>
      </c>
      <c r="I214" s="216">
        <v>38</v>
      </c>
      <c r="J214" s="216">
        <v>8</v>
      </c>
      <c r="K214" s="216">
        <v>15</v>
      </c>
      <c r="L214" s="216">
        <v>2</v>
      </c>
      <c r="M214" s="216">
        <v>12</v>
      </c>
      <c r="N214" s="216">
        <v>3</v>
      </c>
      <c r="O214" s="216">
        <v>1</v>
      </c>
      <c r="P214" s="216">
        <v>70</v>
      </c>
      <c r="Q214" s="216">
        <v>2</v>
      </c>
      <c r="R214" s="216">
        <v>1</v>
      </c>
      <c r="S214" s="216">
        <v>11</v>
      </c>
      <c r="T214" s="216">
        <v>237</v>
      </c>
      <c r="U214" s="266"/>
      <c r="V214" s="266"/>
    </row>
    <row r="215" spans="1:22" x14ac:dyDescent="0.3">
      <c r="A215" s="8"/>
      <c r="B215" s="346"/>
      <c r="C215" s="8"/>
      <c r="D215" s="8">
        <v>2207</v>
      </c>
      <c r="E215" s="8" t="s">
        <v>194</v>
      </c>
      <c r="F215" s="8"/>
      <c r="G215" s="216">
        <v>10</v>
      </c>
      <c r="H215" s="216">
        <v>38</v>
      </c>
      <c r="I215" s="216">
        <v>28</v>
      </c>
      <c r="J215" s="216">
        <v>6</v>
      </c>
      <c r="K215" s="216">
        <v>13</v>
      </c>
      <c r="L215" s="216">
        <v>1</v>
      </c>
      <c r="M215" s="216">
        <v>9</v>
      </c>
      <c r="N215" s="216">
        <v>1</v>
      </c>
      <c r="O215" s="216">
        <v>4</v>
      </c>
      <c r="P215" s="216">
        <v>61</v>
      </c>
      <c r="Q215" s="216">
        <v>1</v>
      </c>
      <c r="R215" s="216">
        <v>0</v>
      </c>
      <c r="S215" s="216">
        <v>5</v>
      </c>
      <c r="T215" s="216">
        <v>177</v>
      </c>
      <c r="U215" s="266"/>
      <c r="V215" s="266"/>
    </row>
    <row r="216" spans="1:22" x14ac:dyDescent="0.3">
      <c r="A216" s="572" t="s">
        <v>1566</v>
      </c>
      <c r="B216" s="573"/>
      <c r="C216" s="573"/>
      <c r="D216" s="573"/>
      <c r="E216" s="574"/>
      <c r="F216" s="342"/>
      <c r="G216" s="216">
        <f>G215+G214</f>
        <v>23</v>
      </c>
      <c r="H216" s="216">
        <f t="shared" ref="H216:T216" si="3">H215+H214</f>
        <v>99</v>
      </c>
      <c r="I216" s="216">
        <f t="shared" si="3"/>
        <v>66</v>
      </c>
      <c r="J216" s="216">
        <f t="shared" si="3"/>
        <v>14</v>
      </c>
      <c r="K216" s="216">
        <f t="shared" si="3"/>
        <v>28</v>
      </c>
      <c r="L216" s="216">
        <f t="shared" si="3"/>
        <v>3</v>
      </c>
      <c r="M216" s="216">
        <f t="shared" si="3"/>
        <v>21</v>
      </c>
      <c r="N216" s="216">
        <f t="shared" si="3"/>
        <v>4</v>
      </c>
      <c r="O216" s="216">
        <f t="shared" si="3"/>
        <v>5</v>
      </c>
      <c r="P216" s="216">
        <f t="shared" si="3"/>
        <v>131</v>
      </c>
      <c r="Q216" s="216">
        <f t="shared" si="3"/>
        <v>3</v>
      </c>
      <c r="R216" s="216">
        <f t="shared" si="3"/>
        <v>1</v>
      </c>
      <c r="S216" s="216">
        <f t="shared" si="3"/>
        <v>16</v>
      </c>
      <c r="T216" s="216">
        <f t="shared" si="3"/>
        <v>414</v>
      </c>
      <c r="U216" s="266"/>
      <c r="V216" s="266"/>
    </row>
    <row r="217" spans="1:22" x14ac:dyDescent="0.3">
      <c r="G217" s="266"/>
      <c r="H217" s="266"/>
      <c r="I217" s="266"/>
      <c r="J217" s="266"/>
      <c r="K217" s="266"/>
      <c r="L217" s="266"/>
      <c r="M217" s="266"/>
      <c r="N217" s="266"/>
      <c r="O217" s="266"/>
      <c r="P217" s="266"/>
      <c r="Q217" s="266"/>
      <c r="R217" s="266"/>
      <c r="S217" s="266"/>
      <c r="T217" s="266"/>
      <c r="U217" s="266"/>
      <c r="V217" s="266"/>
    </row>
    <row r="218" spans="1:22" x14ac:dyDescent="0.3">
      <c r="A218" s="572" t="s">
        <v>1567</v>
      </c>
      <c r="B218" s="573"/>
      <c r="C218" s="573"/>
      <c r="D218" s="573"/>
      <c r="E218" s="574"/>
      <c r="F218" s="342"/>
      <c r="G218" s="216">
        <f>G216+G208</f>
        <v>2492</v>
      </c>
      <c r="H218" s="216">
        <f t="shared" ref="H218:T218" si="4">H216+H208</f>
        <v>19350</v>
      </c>
      <c r="I218" s="216">
        <f t="shared" si="4"/>
        <v>10179</v>
      </c>
      <c r="J218" s="216">
        <f t="shared" si="4"/>
        <v>1265</v>
      </c>
      <c r="K218" s="216">
        <f t="shared" si="4"/>
        <v>7067</v>
      </c>
      <c r="L218" s="216">
        <f t="shared" si="4"/>
        <v>794</v>
      </c>
      <c r="M218" s="216">
        <f t="shared" si="4"/>
        <v>2035</v>
      </c>
      <c r="N218" s="216">
        <f t="shared" si="4"/>
        <v>1713</v>
      </c>
      <c r="O218" s="216">
        <f t="shared" si="4"/>
        <v>989</v>
      </c>
      <c r="P218" s="216">
        <f t="shared" si="4"/>
        <v>17163</v>
      </c>
      <c r="Q218" s="216">
        <f t="shared" si="4"/>
        <v>2929</v>
      </c>
      <c r="R218" s="216">
        <f t="shared" si="4"/>
        <v>46</v>
      </c>
      <c r="S218" s="216">
        <f t="shared" si="4"/>
        <v>2626</v>
      </c>
      <c r="T218" s="216">
        <f t="shared" si="4"/>
        <v>68648</v>
      </c>
      <c r="U218" s="266"/>
      <c r="V218" s="266"/>
    </row>
  </sheetData>
  <sortState ref="A2:V188">
    <sortCondition ref="B2:B188"/>
    <sortCondition ref="D2:D188"/>
    <sortCondition ref="E2:E188"/>
  </sortState>
  <mergeCells count="10">
    <mergeCell ref="A216:E216"/>
    <mergeCell ref="A218:E218"/>
    <mergeCell ref="G210:H210"/>
    <mergeCell ref="G89:V89"/>
    <mergeCell ref="I210:J210"/>
    <mergeCell ref="G211:H211"/>
    <mergeCell ref="I211:J211"/>
    <mergeCell ref="A207:E208"/>
    <mergeCell ref="A203:E203"/>
    <mergeCell ref="A210:E211"/>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227"/>
  <sheetViews>
    <sheetView tabSelected="1" workbookViewId="0">
      <pane ySplit="1" topLeftCell="A203" activePane="bottomLeft" state="frozen"/>
      <selection activeCell="N31" sqref="N31"/>
      <selection pane="bottomLeft" activeCell="X215" sqref="X215"/>
    </sheetView>
  </sheetViews>
  <sheetFormatPr baseColWidth="10" defaultRowHeight="16.5" x14ac:dyDescent="0.3"/>
  <cols>
    <col min="1" max="1" width="4" style="1" bestFit="1" customWidth="1"/>
    <col min="2" max="2" width="6.28515625" style="1" bestFit="1" customWidth="1"/>
    <col min="3" max="3" width="6" style="1" customWidth="1"/>
    <col min="4" max="4" width="28" style="1" bestFit="1" customWidth="1"/>
    <col min="5" max="5" width="10.140625" style="1" bestFit="1" customWidth="1"/>
    <col min="6" max="6" width="8.28515625" style="5" bestFit="1" customWidth="1"/>
    <col min="7" max="7" width="11.28515625" style="5" bestFit="1" customWidth="1"/>
    <col min="8" max="8" width="12.28515625" style="1" bestFit="1" customWidth="1"/>
    <col min="9" max="9" width="10.140625" style="1" bestFit="1" customWidth="1"/>
    <col min="10" max="11" width="8.140625" style="1" customWidth="1"/>
    <col min="12" max="12" width="6.42578125" style="1" bestFit="1" customWidth="1"/>
    <col min="13" max="14" width="5.42578125" style="1" bestFit="1" customWidth="1"/>
    <col min="15" max="15" width="4.5703125" style="1" bestFit="1" customWidth="1"/>
    <col min="16" max="17" width="5.42578125" style="1" bestFit="1" customWidth="1"/>
    <col min="18" max="18" width="4.42578125" style="1" bestFit="1" customWidth="1"/>
    <col min="19" max="19" width="7.85546875" style="1" bestFit="1" customWidth="1"/>
    <col min="20" max="20" width="4.28515625" style="1" bestFit="1" customWidth="1"/>
    <col min="21" max="21" width="4.42578125" style="1" bestFit="1" customWidth="1"/>
    <col min="22" max="22" width="8.140625" style="1" bestFit="1" customWidth="1"/>
    <col min="23" max="23" width="8.7109375" style="1" bestFit="1" customWidth="1"/>
    <col min="24" max="24" width="9.85546875" style="1" bestFit="1" customWidth="1"/>
    <col min="25" max="25" width="6.7109375" style="1" bestFit="1" customWidth="1"/>
    <col min="26" max="26" width="9.85546875" style="1" bestFit="1" customWidth="1"/>
    <col min="27" max="27" width="4.5703125" style="1" bestFit="1" customWidth="1"/>
    <col min="28" max="28" width="6.7109375" style="1" bestFit="1" customWidth="1"/>
    <col min="29" max="29" width="9.85546875" style="1" bestFit="1" customWidth="1"/>
    <col min="30" max="16384" width="11.42578125" style="1"/>
  </cols>
  <sheetData>
    <row r="1" spans="1:26" s="29" customFormat="1" ht="15.75" customHeight="1" x14ac:dyDescent="0.25">
      <c r="A1" s="22" t="s">
        <v>0</v>
      </c>
      <c r="B1" s="23" t="s">
        <v>61</v>
      </c>
      <c r="C1" s="24" t="s">
        <v>62</v>
      </c>
      <c r="D1" s="22" t="s">
        <v>63</v>
      </c>
      <c r="E1" s="22" t="s">
        <v>64</v>
      </c>
      <c r="F1" s="25" t="s">
        <v>65</v>
      </c>
      <c r="G1" s="25" t="s">
        <v>66</v>
      </c>
      <c r="H1" s="25" t="s">
        <v>67</v>
      </c>
      <c r="I1" s="25" t="s">
        <v>44</v>
      </c>
      <c r="J1" s="26" t="s">
        <v>3</v>
      </c>
      <c r="K1" s="26" t="s">
        <v>4</v>
      </c>
      <c r="L1" s="26" t="s">
        <v>5</v>
      </c>
      <c r="M1" s="26" t="s">
        <v>6</v>
      </c>
      <c r="N1" s="26" t="s">
        <v>7</v>
      </c>
      <c r="O1" s="26" t="s">
        <v>45</v>
      </c>
      <c r="P1" s="26" t="s">
        <v>9</v>
      </c>
      <c r="Q1" s="26" t="s">
        <v>46</v>
      </c>
      <c r="R1" s="26" t="s">
        <v>11</v>
      </c>
      <c r="S1" s="26" t="s">
        <v>12</v>
      </c>
      <c r="T1" s="26" t="s">
        <v>68</v>
      </c>
      <c r="U1" s="26" t="s">
        <v>13</v>
      </c>
      <c r="V1" s="28" t="s">
        <v>14</v>
      </c>
      <c r="W1" s="28" t="s">
        <v>15</v>
      </c>
      <c r="X1" s="26" t="s">
        <v>16</v>
      </c>
      <c r="Y1" s="26" t="s">
        <v>47</v>
      </c>
      <c r="Z1" s="26" t="s">
        <v>48</v>
      </c>
    </row>
    <row r="2" spans="1:26" x14ac:dyDescent="0.3">
      <c r="A2" s="14">
        <v>1</v>
      </c>
      <c r="B2" s="15">
        <v>19</v>
      </c>
      <c r="C2" s="30">
        <v>6</v>
      </c>
      <c r="D2" s="8" t="s">
        <v>513</v>
      </c>
      <c r="E2" s="8"/>
      <c r="F2" s="31">
        <v>43</v>
      </c>
      <c r="G2" s="15" t="s">
        <v>514</v>
      </c>
      <c r="H2" s="8" t="s">
        <v>19</v>
      </c>
      <c r="I2" s="32">
        <v>731</v>
      </c>
      <c r="J2" s="10">
        <v>25</v>
      </c>
      <c r="K2" s="10">
        <v>191</v>
      </c>
      <c r="L2" s="10">
        <v>260</v>
      </c>
      <c r="M2" s="10">
        <v>2</v>
      </c>
      <c r="N2" s="10">
        <v>1</v>
      </c>
      <c r="O2" s="10">
        <v>2</v>
      </c>
      <c r="P2" s="10">
        <v>2</v>
      </c>
      <c r="Q2" s="10">
        <v>24</v>
      </c>
      <c r="R2" s="10">
        <v>0</v>
      </c>
      <c r="S2" s="10">
        <v>50</v>
      </c>
      <c r="T2" s="10">
        <v>0</v>
      </c>
      <c r="U2" s="10">
        <v>0</v>
      </c>
      <c r="V2" s="33">
        <v>11</v>
      </c>
      <c r="W2" s="33">
        <v>2</v>
      </c>
      <c r="X2" s="10">
        <v>0</v>
      </c>
      <c r="Y2" s="10">
        <v>15</v>
      </c>
      <c r="Z2" s="10">
        <f t="shared" ref="Z2:Z65" si="0">SUM(J2:Y2)</f>
        <v>585</v>
      </c>
    </row>
    <row r="3" spans="1:26" x14ac:dyDescent="0.3">
      <c r="A3" s="14">
        <v>2</v>
      </c>
      <c r="B3" s="15">
        <v>19</v>
      </c>
      <c r="C3" s="30">
        <v>6</v>
      </c>
      <c r="D3" s="8" t="s">
        <v>513</v>
      </c>
      <c r="E3" s="8"/>
      <c r="F3" s="31">
        <v>44</v>
      </c>
      <c r="G3" s="15" t="s">
        <v>514</v>
      </c>
      <c r="H3" s="8" t="s">
        <v>19</v>
      </c>
      <c r="I3" s="32">
        <v>418</v>
      </c>
      <c r="J3" s="10">
        <v>14</v>
      </c>
      <c r="K3" s="10">
        <v>77</v>
      </c>
      <c r="L3" s="10">
        <v>124</v>
      </c>
      <c r="M3" s="10">
        <v>7</v>
      </c>
      <c r="N3" s="10">
        <v>3</v>
      </c>
      <c r="O3" s="10">
        <v>2</v>
      </c>
      <c r="P3" s="10">
        <v>2</v>
      </c>
      <c r="Q3" s="10">
        <v>39</v>
      </c>
      <c r="R3" s="10">
        <v>0</v>
      </c>
      <c r="S3" s="10">
        <v>31</v>
      </c>
      <c r="T3" s="10">
        <v>0</v>
      </c>
      <c r="U3" s="10">
        <v>0</v>
      </c>
      <c r="V3" s="33">
        <v>3</v>
      </c>
      <c r="W3" s="33">
        <v>1</v>
      </c>
      <c r="X3" s="10">
        <v>0</v>
      </c>
      <c r="Y3" s="10">
        <v>16</v>
      </c>
      <c r="Z3" s="10">
        <f t="shared" si="0"/>
        <v>319</v>
      </c>
    </row>
    <row r="4" spans="1:26" x14ac:dyDescent="0.3">
      <c r="A4" s="14">
        <v>3</v>
      </c>
      <c r="B4" s="15">
        <v>19</v>
      </c>
      <c r="C4" s="30">
        <v>6</v>
      </c>
      <c r="D4" s="8" t="s">
        <v>513</v>
      </c>
      <c r="E4" s="8"/>
      <c r="F4" s="31">
        <v>44</v>
      </c>
      <c r="G4" s="15" t="s">
        <v>514</v>
      </c>
      <c r="H4" s="8" t="s">
        <v>20</v>
      </c>
      <c r="I4" s="32">
        <v>418</v>
      </c>
      <c r="J4" s="10">
        <v>15</v>
      </c>
      <c r="K4" s="10">
        <v>127</v>
      </c>
      <c r="L4" s="10">
        <v>105</v>
      </c>
      <c r="M4" s="10">
        <v>6</v>
      </c>
      <c r="N4" s="10">
        <v>0</v>
      </c>
      <c r="O4" s="10">
        <v>0</v>
      </c>
      <c r="P4" s="10">
        <v>4</v>
      </c>
      <c r="Q4" s="10">
        <v>23</v>
      </c>
      <c r="R4" s="10">
        <v>0</v>
      </c>
      <c r="S4" s="10">
        <v>25</v>
      </c>
      <c r="T4" s="10">
        <v>0</v>
      </c>
      <c r="U4" s="10">
        <v>0</v>
      </c>
      <c r="V4" s="33">
        <v>4</v>
      </c>
      <c r="W4" s="33">
        <v>0</v>
      </c>
      <c r="X4" s="10">
        <v>0</v>
      </c>
      <c r="Y4" s="10">
        <v>11</v>
      </c>
      <c r="Z4" s="10">
        <f t="shared" si="0"/>
        <v>320</v>
      </c>
    </row>
    <row r="5" spans="1:26" x14ac:dyDescent="0.3">
      <c r="A5" s="14">
        <v>4</v>
      </c>
      <c r="B5" s="15">
        <v>19</v>
      </c>
      <c r="C5" s="30">
        <v>6</v>
      </c>
      <c r="D5" s="8" t="s">
        <v>513</v>
      </c>
      <c r="E5" s="8"/>
      <c r="F5" s="31">
        <v>45</v>
      </c>
      <c r="G5" s="15" t="s">
        <v>514</v>
      </c>
      <c r="H5" s="8" t="s">
        <v>19</v>
      </c>
      <c r="I5" s="32">
        <v>388</v>
      </c>
      <c r="J5" s="10">
        <v>6</v>
      </c>
      <c r="K5" s="10">
        <v>97</v>
      </c>
      <c r="L5" s="10">
        <v>123</v>
      </c>
      <c r="M5" s="10">
        <v>4</v>
      </c>
      <c r="N5" s="10">
        <v>1</v>
      </c>
      <c r="O5" s="10">
        <v>1</v>
      </c>
      <c r="P5" s="10">
        <v>4</v>
      </c>
      <c r="Q5" s="10">
        <v>17</v>
      </c>
      <c r="R5" s="10">
        <v>0</v>
      </c>
      <c r="S5" s="10">
        <v>28</v>
      </c>
      <c r="T5" s="10">
        <v>0</v>
      </c>
      <c r="U5" s="10">
        <v>1</v>
      </c>
      <c r="V5" s="33">
        <v>5</v>
      </c>
      <c r="W5" s="33">
        <v>0</v>
      </c>
      <c r="X5" s="10">
        <v>1</v>
      </c>
      <c r="Y5" s="10">
        <v>6</v>
      </c>
      <c r="Z5" s="10">
        <f t="shared" si="0"/>
        <v>294</v>
      </c>
    </row>
    <row r="6" spans="1:26" x14ac:dyDescent="0.3">
      <c r="A6" s="14">
        <v>5</v>
      </c>
      <c r="B6" s="15">
        <v>19</v>
      </c>
      <c r="C6" s="30">
        <v>6</v>
      </c>
      <c r="D6" s="8" t="s">
        <v>513</v>
      </c>
      <c r="E6" s="8"/>
      <c r="F6" s="31">
        <v>45</v>
      </c>
      <c r="G6" s="15" t="s">
        <v>514</v>
      </c>
      <c r="H6" s="8" t="s">
        <v>20</v>
      </c>
      <c r="I6" s="32">
        <v>388</v>
      </c>
      <c r="J6" s="10">
        <v>8</v>
      </c>
      <c r="K6" s="10">
        <v>108</v>
      </c>
      <c r="L6" s="10">
        <v>94</v>
      </c>
      <c r="M6" s="10">
        <v>3</v>
      </c>
      <c r="N6" s="10">
        <v>1</v>
      </c>
      <c r="O6" s="10">
        <v>0</v>
      </c>
      <c r="P6" s="10">
        <v>0</v>
      </c>
      <c r="Q6" s="10">
        <v>12</v>
      </c>
      <c r="R6" s="10">
        <v>0</v>
      </c>
      <c r="S6" s="10">
        <v>35</v>
      </c>
      <c r="T6" s="10">
        <v>0</v>
      </c>
      <c r="U6" s="10">
        <v>1</v>
      </c>
      <c r="V6" s="33">
        <v>4</v>
      </c>
      <c r="W6" s="33">
        <v>3</v>
      </c>
      <c r="X6" s="10">
        <v>1</v>
      </c>
      <c r="Y6" s="10">
        <v>12</v>
      </c>
      <c r="Z6" s="10">
        <f t="shared" si="0"/>
        <v>282</v>
      </c>
    </row>
    <row r="7" spans="1:26" x14ac:dyDescent="0.3">
      <c r="A7" s="14">
        <v>6</v>
      </c>
      <c r="B7" s="15">
        <v>19</v>
      </c>
      <c r="C7" s="30">
        <v>6</v>
      </c>
      <c r="D7" s="8" t="s">
        <v>513</v>
      </c>
      <c r="E7" s="8"/>
      <c r="F7" s="31">
        <v>46</v>
      </c>
      <c r="G7" s="15" t="s">
        <v>514</v>
      </c>
      <c r="H7" s="8" t="s">
        <v>19</v>
      </c>
      <c r="I7" s="32">
        <v>484</v>
      </c>
      <c r="J7" s="10">
        <v>14</v>
      </c>
      <c r="K7" s="10">
        <v>98</v>
      </c>
      <c r="L7" s="10">
        <v>142</v>
      </c>
      <c r="M7" s="10">
        <v>8</v>
      </c>
      <c r="N7" s="10">
        <v>1</v>
      </c>
      <c r="O7" s="10">
        <v>1</v>
      </c>
      <c r="P7" s="10">
        <v>3</v>
      </c>
      <c r="Q7" s="10">
        <v>18</v>
      </c>
      <c r="R7" s="10">
        <v>0</v>
      </c>
      <c r="S7" s="10">
        <v>28</v>
      </c>
      <c r="T7" s="10">
        <v>0</v>
      </c>
      <c r="U7" s="10">
        <v>0</v>
      </c>
      <c r="V7" s="33">
        <v>6</v>
      </c>
      <c r="W7" s="33">
        <v>2</v>
      </c>
      <c r="X7" s="10">
        <v>0</v>
      </c>
      <c r="Y7" s="10">
        <v>8</v>
      </c>
      <c r="Z7" s="10">
        <f t="shared" si="0"/>
        <v>329</v>
      </c>
    </row>
    <row r="8" spans="1:26" x14ac:dyDescent="0.3">
      <c r="A8" s="14">
        <v>7</v>
      </c>
      <c r="B8" s="15">
        <v>19</v>
      </c>
      <c r="C8" s="30">
        <v>6</v>
      </c>
      <c r="D8" s="8" t="s">
        <v>513</v>
      </c>
      <c r="E8" s="8"/>
      <c r="F8" s="31">
        <v>46</v>
      </c>
      <c r="G8" s="15" t="s">
        <v>514</v>
      </c>
      <c r="H8" s="8" t="s">
        <v>20</v>
      </c>
      <c r="I8" s="32">
        <v>484</v>
      </c>
      <c r="J8" s="10">
        <v>20</v>
      </c>
      <c r="K8" s="10">
        <v>86</v>
      </c>
      <c r="L8" s="10">
        <v>144</v>
      </c>
      <c r="M8" s="10">
        <v>5</v>
      </c>
      <c r="N8" s="10">
        <v>2</v>
      </c>
      <c r="O8" s="10">
        <v>1</v>
      </c>
      <c r="P8" s="10">
        <v>2</v>
      </c>
      <c r="Q8" s="10">
        <v>14</v>
      </c>
      <c r="R8" s="10">
        <v>2</v>
      </c>
      <c r="S8" s="10">
        <v>35</v>
      </c>
      <c r="T8" s="10">
        <v>0</v>
      </c>
      <c r="U8" s="10">
        <v>1</v>
      </c>
      <c r="V8" s="33">
        <v>11</v>
      </c>
      <c r="W8" s="33">
        <v>2</v>
      </c>
      <c r="X8" s="10">
        <v>1</v>
      </c>
      <c r="Y8" s="10">
        <v>13</v>
      </c>
      <c r="Z8" s="10">
        <f t="shared" si="0"/>
        <v>339</v>
      </c>
    </row>
    <row r="9" spans="1:26" x14ac:dyDescent="0.3">
      <c r="A9" s="14">
        <v>8</v>
      </c>
      <c r="B9" s="15">
        <v>19</v>
      </c>
      <c r="C9" s="30">
        <v>6</v>
      </c>
      <c r="D9" s="8" t="s">
        <v>513</v>
      </c>
      <c r="E9" s="8"/>
      <c r="F9" s="31">
        <v>47</v>
      </c>
      <c r="G9" s="15" t="s">
        <v>514</v>
      </c>
      <c r="H9" s="8" t="s">
        <v>19</v>
      </c>
      <c r="I9" s="32">
        <v>650</v>
      </c>
      <c r="J9" s="10">
        <v>30</v>
      </c>
      <c r="K9" s="10">
        <v>127</v>
      </c>
      <c r="L9" s="10">
        <v>222</v>
      </c>
      <c r="M9" s="10">
        <v>12</v>
      </c>
      <c r="N9" s="10">
        <v>1</v>
      </c>
      <c r="O9" s="10">
        <v>1</v>
      </c>
      <c r="P9" s="10">
        <v>1</v>
      </c>
      <c r="Q9" s="10">
        <v>22</v>
      </c>
      <c r="R9" s="10">
        <v>1</v>
      </c>
      <c r="S9" s="10">
        <v>25</v>
      </c>
      <c r="T9" s="10">
        <v>0</v>
      </c>
      <c r="U9" s="10">
        <v>0</v>
      </c>
      <c r="V9" s="33">
        <v>16</v>
      </c>
      <c r="W9" s="33">
        <v>1</v>
      </c>
      <c r="X9" s="10">
        <v>0</v>
      </c>
      <c r="Y9" s="10">
        <v>12</v>
      </c>
      <c r="Z9" s="10">
        <f t="shared" si="0"/>
        <v>471</v>
      </c>
    </row>
    <row r="10" spans="1:26" x14ac:dyDescent="0.3">
      <c r="A10" s="14">
        <v>9</v>
      </c>
      <c r="B10" s="15">
        <v>19</v>
      </c>
      <c r="C10" s="30">
        <v>6</v>
      </c>
      <c r="D10" s="8" t="s">
        <v>513</v>
      </c>
      <c r="E10" s="8"/>
      <c r="F10" s="31">
        <v>47</v>
      </c>
      <c r="G10" s="15" t="s">
        <v>514</v>
      </c>
      <c r="H10" s="8" t="s">
        <v>20</v>
      </c>
      <c r="I10" s="32">
        <v>650</v>
      </c>
      <c r="J10" s="10">
        <v>20</v>
      </c>
      <c r="K10" s="10">
        <v>112</v>
      </c>
      <c r="L10" s="10">
        <v>264</v>
      </c>
      <c r="M10" s="10">
        <v>2</v>
      </c>
      <c r="N10" s="10">
        <v>1</v>
      </c>
      <c r="O10" s="10">
        <v>1</v>
      </c>
      <c r="P10" s="10">
        <v>1</v>
      </c>
      <c r="Q10" s="10">
        <v>13</v>
      </c>
      <c r="R10" s="10">
        <v>0</v>
      </c>
      <c r="S10" s="10">
        <v>28</v>
      </c>
      <c r="T10" s="10">
        <v>0</v>
      </c>
      <c r="U10" s="10">
        <v>0</v>
      </c>
      <c r="V10" s="33">
        <v>9</v>
      </c>
      <c r="W10" s="33">
        <v>0</v>
      </c>
      <c r="X10" s="10">
        <v>0</v>
      </c>
      <c r="Y10" s="10">
        <v>16</v>
      </c>
      <c r="Z10" s="10">
        <f t="shared" si="0"/>
        <v>467</v>
      </c>
    </row>
    <row r="11" spans="1:26" x14ac:dyDescent="0.3">
      <c r="A11" s="14">
        <v>10</v>
      </c>
      <c r="B11" s="15">
        <v>19</v>
      </c>
      <c r="C11" s="30">
        <v>6</v>
      </c>
      <c r="D11" s="8" t="s">
        <v>513</v>
      </c>
      <c r="E11" s="8"/>
      <c r="F11" s="31">
        <v>48</v>
      </c>
      <c r="G11" s="15" t="s">
        <v>514</v>
      </c>
      <c r="H11" s="8" t="s">
        <v>19</v>
      </c>
      <c r="I11" s="32">
        <v>380</v>
      </c>
      <c r="J11" s="10">
        <v>13</v>
      </c>
      <c r="K11" s="10">
        <v>74</v>
      </c>
      <c r="L11" s="10">
        <v>125</v>
      </c>
      <c r="M11" s="10">
        <v>10</v>
      </c>
      <c r="N11" s="10">
        <v>0</v>
      </c>
      <c r="O11" s="10">
        <v>1</v>
      </c>
      <c r="P11" s="10">
        <v>0</v>
      </c>
      <c r="Q11" s="10">
        <v>5</v>
      </c>
      <c r="R11" s="10">
        <v>1</v>
      </c>
      <c r="S11" s="10">
        <v>17</v>
      </c>
      <c r="T11" s="10">
        <v>0</v>
      </c>
      <c r="U11" s="10">
        <v>1</v>
      </c>
      <c r="V11" s="33">
        <v>6</v>
      </c>
      <c r="W11" s="33">
        <v>4</v>
      </c>
      <c r="X11" s="10">
        <v>0</v>
      </c>
      <c r="Y11" s="10">
        <v>9</v>
      </c>
      <c r="Z11" s="10">
        <f t="shared" si="0"/>
        <v>266</v>
      </c>
    </row>
    <row r="12" spans="1:26" x14ac:dyDescent="0.3">
      <c r="A12" s="14">
        <v>11</v>
      </c>
      <c r="B12" s="15">
        <v>19</v>
      </c>
      <c r="C12" s="30">
        <v>6</v>
      </c>
      <c r="D12" s="8" t="s">
        <v>513</v>
      </c>
      <c r="E12" s="8"/>
      <c r="F12" s="31">
        <v>48</v>
      </c>
      <c r="G12" s="15" t="s">
        <v>514</v>
      </c>
      <c r="H12" s="8" t="s">
        <v>20</v>
      </c>
      <c r="I12" s="32">
        <v>379</v>
      </c>
      <c r="J12" s="10">
        <v>11</v>
      </c>
      <c r="K12" s="10">
        <v>71</v>
      </c>
      <c r="L12" s="10">
        <v>135</v>
      </c>
      <c r="M12" s="10">
        <v>2</v>
      </c>
      <c r="N12" s="10">
        <v>3</v>
      </c>
      <c r="O12" s="10">
        <v>0</v>
      </c>
      <c r="P12" s="10">
        <v>2</v>
      </c>
      <c r="Q12" s="10">
        <v>8</v>
      </c>
      <c r="R12" s="10">
        <v>0</v>
      </c>
      <c r="S12" s="10">
        <v>23</v>
      </c>
      <c r="T12" s="10">
        <v>0</v>
      </c>
      <c r="U12" s="10">
        <v>1</v>
      </c>
      <c r="V12" s="33">
        <v>7</v>
      </c>
      <c r="W12" s="33">
        <v>0</v>
      </c>
      <c r="X12" s="10">
        <v>0</v>
      </c>
      <c r="Y12" s="10">
        <v>4</v>
      </c>
      <c r="Z12" s="10">
        <f t="shared" si="0"/>
        <v>267</v>
      </c>
    </row>
    <row r="13" spans="1:26" x14ac:dyDescent="0.3">
      <c r="A13" s="14">
        <v>12</v>
      </c>
      <c r="B13" s="15">
        <v>19</v>
      </c>
      <c r="C13" s="30">
        <v>6</v>
      </c>
      <c r="D13" s="8" t="s">
        <v>513</v>
      </c>
      <c r="E13" s="8"/>
      <c r="F13" s="31">
        <v>49</v>
      </c>
      <c r="G13" s="15" t="s">
        <v>514</v>
      </c>
      <c r="H13" s="8" t="s">
        <v>19</v>
      </c>
      <c r="I13" s="32">
        <v>504</v>
      </c>
      <c r="J13" s="10">
        <v>16</v>
      </c>
      <c r="K13" s="10">
        <v>87</v>
      </c>
      <c r="L13" s="10">
        <v>191</v>
      </c>
      <c r="M13" s="10">
        <v>2</v>
      </c>
      <c r="N13" s="10">
        <v>3</v>
      </c>
      <c r="O13" s="10">
        <v>0</v>
      </c>
      <c r="P13" s="10">
        <v>1</v>
      </c>
      <c r="Q13" s="10">
        <v>20</v>
      </c>
      <c r="R13" s="10">
        <v>2</v>
      </c>
      <c r="S13" s="10">
        <v>34</v>
      </c>
      <c r="T13" s="10">
        <v>0</v>
      </c>
      <c r="U13" s="10">
        <v>1</v>
      </c>
      <c r="V13" s="33">
        <v>6</v>
      </c>
      <c r="W13" s="33">
        <v>0</v>
      </c>
      <c r="X13" s="10">
        <v>0</v>
      </c>
      <c r="Y13" s="10">
        <v>20</v>
      </c>
      <c r="Z13" s="10">
        <f t="shared" si="0"/>
        <v>383</v>
      </c>
    </row>
    <row r="14" spans="1:26" x14ac:dyDescent="0.3">
      <c r="A14" s="14">
        <v>13</v>
      </c>
      <c r="B14" s="15">
        <v>19</v>
      </c>
      <c r="C14" s="30">
        <v>6</v>
      </c>
      <c r="D14" s="8" t="s">
        <v>513</v>
      </c>
      <c r="E14" s="8"/>
      <c r="F14" s="31">
        <v>49</v>
      </c>
      <c r="G14" s="15" t="s">
        <v>514</v>
      </c>
      <c r="H14" s="8" t="s">
        <v>20</v>
      </c>
      <c r="I14" s="32">
        <v>503</v>
      </c>
      <c r="J14" s="10">
        <v>18</v>
      </c>
      <c r="K14" s="10">
        <v>87</v>
      </c>
      <c r="L14" s="10">
        <v>165</v>
      </c>
      <c r="M14" s="10">
        <v>1</v>
      </c>
      <c r="N14" s="10">
        <v>0</v>
      </c>
      <c r="O14" s="10">
        <v>0</v>
      </c>
      <c r="P14" s="10">
        <v>0</v>
      </c>
      <c r="Q14" s="10">
        <v>22</v>
      </c>
      <c r="R14" s="10">
        <v>0</v>
      </c>
      <c r="S14" s="10">
        <v>36</v>
      </c>
      <c r="T14" s="10">
        <v>0</v>
      </c>
      <c r="U14" s="10">
        <v>1</v>
      </c>
      <c r="V14" s="33">
        <v>11</v>
      </c>
      <c r="W14" s="33">
        <v>2</v>
      </c>
      <c r="X14" s="10">
        <v>0</v>
      </c>
      <c r="Y14" s="10">
        <v>14</v>
      </c>
      <c r="Z14" s="10">
        <f t="shared" si="0"/>
        <v>357</v>
      </c>
    </row>
    <row r="15" spans="1:26" x14ac:dyDescent="0.3">
      <c r="A15" s="14">
        <v>14</v>
      </c>
      <c r="B15" s="15">
        <v>19</v>
      </c>
      <c r="C15" s="30">
        <v>6</v>
      </c>
      <c r="D15" s="8" t="s">
        <v>513</v>
      </c>
      <c r="E15" s="8"/>
      <c r="F15" s="31">
        <v>50</v>
      </c>
      <c r="G15" s="15" t="s">
        <v>514</v>
      </c>
      <c r="H15" s="8" t="s">
        <v>19</v>
      </c>
      <c r="I15" s="32">
        <v>724</v>
      </c>
      <c r="J15" s="10">
        <v>12</v>
      </c>
      <c r="K15" s="10">
        <v>277</v>
      </c>
      <c r="L15" s="10">
        <v>171</v>
      </c>
      <c r="M15" s="10">
        <v>12</v>
      </c>
      <c r="N15" s="10">
        <v>1</v>
      </c>
      <c r="O15" s="10">
        <v>2</v>
      </c>
      <c r="P15" s="10">
        <v>1</v>
      </c>
      <c r="Q15" s="10">
        <v>43</v>
      </c>
      <c r="R15" s="10">
        <v>0</v>
      </c>
      <c r="S15" s="10">
        <v>16</v>
      </c>
      <c r="T15" s="10">
        <v>0</v>
      </c>
      <c r="U15" s="10">
        <v>0</v>
      </c>
      <c r="V15" s="33">
        <v>5</v>
      </c>
      <c r="W15" s="33">
        <v>3</v>
      </c>
      <c r="X15" s="10">
        <v>0</v>
      </c>
      <c r="Y15" s="10">
        <v>20</v>
      </c>
      <c r="Z15" s="10">
        <f t="shared" si="0"/>
        <v>563</v>
      </c>
    </row>
    <row r="16" spans="1:26" x14ac:dyDescent="0.3">
      <c r="A16" s="14">
        <v>15</v>
      </c>
      <c r="B16" s="15">
        <v>19</v>
      </c>
      <c r="C16" s="30">
        <v>6</v>
      </c>
      <c r="D16" s="8" t="s">
        <v>513</v>
      </c>
      <c r="E16" s="8"/>
      <c r="F16" s="31">
        <v>51</v>
      </c>
      <c r="G16" s="15" t="s">
        <v>514</v>
      </c>
      <c r="H16" s="8" t="s">
        <v>19</v>
      </c>
      <c r="I16" s="32">
        <v>491</v>
      </c>
      <c r="J16" s="10">
        <v>2</v>
      </c>
      <c r="K16" s="10">
        <v>298</v>
      </c>
      <c r="L16" s="10">
        <v>36</v>
      </c>
      <c r="M16" s="10">
        <v>7</v>
      </c>
      <c r="N16" s="10">
        <v>0</v>
      </c>
      <c r="O16" s="10">
        <v>0</v>
      </c>
      <c r="P16" s="10">
        <v>0</v>
      </c>
      <c r="Q16" s="10">
        <v>1</v>
      </c>
      <c r="R16" s="10">
        <v>0</v>
      </c>
      <c r="S16" s="10">
        <v>12</v>
      </c>
      <c r="T16" s="10">
        <v>0</v>
      </c>
      <c r="U16" s="10">
        <v>0</v>
      </c>
      <c r="V16" s="33">
        <v>0</v>
      </c>
      <c r="W16" s="33">
        <v>6</v>
      </c>
      <c r="X16" s="10">
        <v>0</v>
      </c>
      <c r="Y16" s="10">
        <v>13</v>
      </c>
      <c r="Z16" s="10">
        <f t="shared" si="0"/>
        <v>375</v>
      </c>
    </row>
    <row r="17" spans="1:26" x14ac:dyDescent="0.3">
      <c r="A17" s="14">
        <v>16</v>
      </c>
      <c r="B17" s="15">
        <v>19</v>
      </c>
      <c r="C17" s="30">
        <v>6</v>
      </c>
      <c r="D17" s="8" t="s">
        <v>513</v>
      </c>
      <c r="E17" s="8"/>
      <c r="F17" s="31">
        <v>51</v>
      </c>
      <c r="G17" s="15" t="s">
        <v>514</v>
      </c>
      <c r="H17" s="8" t="s">
        <v>20</v>
      </c>
      <c r="I17" s="32">
        <v>491</v>
      </c>
      <c r="J17" s="10">
        <v>3</v>
      </c>
      <c r="K17" s="10">
        <v>28</v>
      </c>
      <c r="L17" s="10">
        <v>299</v>
      </c>
      <c r="M17" s="10">
        <v>2</v>
      </c>
      <c r="N17" s="10">
        <v>3</v>
      </c>
      <c r="O17" s="10">
        <v>0</v>
      </c>
      <c r="P17" s="10">
        <v>1</v>
      </c>
      <c r="Q17" s="10">
        <v>1</v>
      </c>
      <c r="R17" s="10">
        <v>0</v>
      </c>
      <c r="S17" s="10">
        <v>15</v>
      </c>
      <c r="T17" s="10">
        <v>0</v>
      </c>
      <c r="U17" s="10">
        <v>0</v>
      </c>
      <c r="V17" s="33">
        <v>0</v>
      </c>
      <c r="W17" s="33">
        <v>6</v>
      </c>
      <c r="X17" s="10">
        <v>0</v>
      </c>
      <c r="Y17" s="10">
        <v>4</v>
      </c>
      <c r="Z17" s="10">
        <f t="shared" si="0"/>
        <v>362</v>
      </c>
    </row>
    <row r="18" spans="1:26" x14ac:dyDescent="0.3">
      <c r="A18" s="14">
        <v>17</v>
      </c>
      <c r="B18" s="15">
        <v>19</v>
      </c>
      <c r="C18" s="30">
        <v>6</v>
      </c>
      <c r="D18" s="8" t="s">
        <v>513</v>
      </c>
      <c r="E18" s="8"/>
      <c r="F18" s="31">
        <v>52</v>
      </c>
      <c r="G18" s="15" t="s">
        <v>514</v>
      </c>
      <c r="H18" s="8" t="s">
        <v>19</v>
      </c>
      <c r="I18" s="32">
        <v>422</v>
      </c>
      <c r="J18" s="10">
        <v>6</v>
      </c>
      <c r="K18" s="10">
        <v>191</v>
      </c>
      <c r="L18" s="10">
        <v>93</v>
      </c>
      <c r="M18" s="10">
        <v>6</v>
      </c>
      <c r="N18" s="10">
        <v>2</v>
      </c>
      <c r="O18" s="10">
        <v>0</v>
      </c>
      <c r="P18" s="10">
        <v>1</v>
      </c>
      <c r="Q18" s="10">
        <v>3</v>
      </c>
      <c r="R18" s="10">
        <v>0</v>
      </c>
      <c r="S18" s="10">
        <v>8</v>
      </c>
      <c r="T18" s="10">
        <v>0</v>
      </c>
      <c r="U18" s="10">
        <v>0</v>
      </c>
      <c r="V18" s="33">
        <v>3</v>
      </c>
      <c r="W18" s="33">
        <v>2</v>
      </c>
      <c r="X18" s="10">
        <v>0</v>
      </c>
      <c r="Y18" s="10">
        <v>5</v>
      </c>
      <c r="Z18" s="10">
        <f t="shared" si="0"/>
        <v>320</v>
      </c>
    </row>
    <row r="19" spans="1:26" x14ac:dyDescent="0.3">
      <c r="A19" s="14">
        <v>18</v>
      </c>
      <c r="B19" s="15">
        <v>19</v>
      </c>
      <c r="C19" s="30">
        <v>6</v>
      </c>
      <c r="D19" s="8" t="s">
        <v>513</v>
      </c>
      <c r="E19" s="8"/>
      <c r="F19" s="31">
        <v>52</v>
      </c>
      <c r="G19" s="15" t="s">
        <v>514</v>
      </c>
      <c r="H19" s="8" t="s">
        <v>20</v>
      </c>
      <c r="I19" s="32">
        <v>422</v>
      </c>
      <c r="J19" s="10">
        <v>5</v>
      </c>
      <c r="K19" s="10">
        <v>187</v>
      </c>
      <c r="L19" s="10">
        <v>86</v>
      </c>
      <c r="M19" s="10">
        <v>0</v>
      </c>
      <c r="N19" s="10">
        <v>2</v>
      </c>
      <c r="O19" s="10">
        <v>0</v>
      </c>
      <c r="P19" s="10">
        <v>1</v>
      </c>
      <c r="Q19" s="10">
        <v>1</v>
      </c>
      <c r="R19" s="10">
        <v>0</v>
      </c>
      <c r="S19" s="10">
        <v>12</v>
      </c>
      <c r="T19" s="10">
        <v>0</v>
      </c>
      <c r="U19" s="10">
        <v>0</v>
      </c>
      <c r="V19" s="33">
        <v>1</v>
      </c>
      <c r="W19" s="33">
        <v>2</v>
      </c>
      <c r="X19" s="10">
        <v>0</v>
      </c>
      <c r="Y19" s="10">
        <v>7</v>
      </c>
      <c r="Z19" s="10">
        <f t="shared" si="0"/>
        <v>304</v>
      </c>
    </row>
    <row r="20" spans="1:26" x14ac:dyDescent="0.3">
      <c r="A20" s="14">
        <v>19</v>
      </c>
      <c r="B20" s="15">
        <v>19</v>
      </c>
      <c r="C20" s="30">
        <v>6</v>
      </c>
      <c r="D20" s="8" t="s">
        <v>513</v>
      </c>
      <c r="E20" s="8"/>
      <c r="F20" s="31">
        <v>53</v>
      </c>
      <c r="G20" s="15" t="s">
        <v>514</v>
      </c>
      <c r="H20" s="8" t="s">
        <v>19</v>
      </c>
      <c r="I20" s="32">
        <v>523</v>
      </c>
      <c r="J20" s="10">
        <v>10</v>
      </c>
      <c r="K20" s="10">
        <v>25</v>
      </c>
      <c r="L20" s="10">
        <v>18</v>
      </c>
      <c r="M20" s="10">
        <v>2</v>
      </c>
      <c r="N20" s="10">
        <v>13</v>
      </c>
      <c r="O20" s="10">
        <v>1</v>
      </c>
      <c r="P20" s="10">
        <v>4</v>
      </c>
      <c r="Q20" s="10">
        <v>3</v>
      </c>
      <c r="R20" s="10">
        <v>1</v>
      </c>
      <c r="S20" s="10">
        <v>25</v>
      </c>
      <c r="T20" s="10">
        <v>0</v>
      </c>
      <c r="U20" s="10">
        <v>2</v>
      </c>
      <c r="V20" s="33">
        <v>0</v>
      </c>
      <c r="W20" s="33">
        <v>0</v>
      </c>
      <c r="X20" s="10">
        <v>0</v>
      </c>
      <c r="Y20" s="10">
        <v>5</v>
      </c>
      <c r="Z20" s="10">
        <f t="shared" si="0"/>
        <v>109</v>
      </c>
    </row>
    <row r="21" spans="1:26" x14ac:dyDescent="0.3">
      <c r="A21" s="14">
        <v>20</v>
      </c>
      <c r="B21" s="15">
        <v>19</v>
      </c>
      <c r="C21" s="30">
        <v>6</v>
      </c>
      <c r="D21" s="8" t="s">
        <v>513</v>
      </c>
      <c r="E21" s="8"/>
      <c r="F21" s="31">
        <v>53</v>
      </c>
      <c r="G21" s="15" t="s">
        <v>514</v>
      </c>
      <c r="H21" s="8" t="s">
        <v>21</v>
      </c>
      <c r="I21" s="32">
        <v>339</v>
      </c>
      <c r="J21" s="10">
        <v>9</v>
      </c>
      <c r="K21" s="10">
        <v>7</v>
      </c>
      <c r="L21" s="10">
        <v>4</v>
      </c>
      <c r="M21" s="10">
        <v>0</v>
      </c>
      <c r="N21" s="10">
        <v>3</v>
      </c>
      <c r="O21" s="10">
        <v>0</v>
      </c>
      <c r="P21" s="10">
        <v>0</v>
      </c>
      <c r="Q21" s="10">
        <v>2</v>
      </c>
      <c r="R21" s="10">
        <v>0</v>
      </c>
      <c r="S21" s="10">
        <v>8</v>
      </c>
      <c r="T21" s="10">
        <v>0</v>
      </c>
      <c r="U21" s="10">
        <v>0</v>
      </c>
      <c r="V21" s="33">
        <v>0</v>
      </c>
      <c r="W21" s="33">
        <v>0</v>
      </c>
      <c r="X21" s="10">
        <v>0</v>
      </c>
      <c r="Y21" s="10">
        <v>0</v>
      </c>
      <c r="Z21" s="10">
        <f t="shared" si="0"/>
        <v>33</v>
      </c>
    </row>
    <row r="22" spans="1:26" x14ac:dyDescent="0.3">
      <c r="A22" s="14">
        <v>21</v>
      </c>
      <c r="B22" s="15">
        <v>19</v>
      </c>
      <c r="C22" s="30">
        <v>6</v>
      </c>
      <c r="D22" s="8" t="s">
        <v>513</v>
      </c>
      <c r="E22" s="8"/>
      <c r="F22" s="31">
        <v>54</v>
      </c>
      <c r="G22" s="15" t="s">
        <v>514</v>
      </c>
      <c r="H22" s="8" t="s">
        <v>19</v>
      </c>
      <c r="I22" s="32">
        <v>453</v>
      </c>
      <c r="J22" s="10">
        <v>0</v>
      </c>
      <c r="K22" s="10">
        <v>0</v>
      </c>
      <c r="L22" s="10">
        <v>0</v>
      </c>
      <c r="M22" s="10">
        <v>0</v>
      </c>
      <c r="N22" s="10">
        <v>0</v>
      </c>
      <c r="O22" s="10">
        <v>0</v>
      </c>
      <c r="P22" s="10">
        <v>0</v>
      </c>
      <c r="Q22" s="10">
        <v>0</v>
      </c>
      <c r="R22" s="10">
        <v>0</v>
      </c>
      <c r="S22" s="10">
        <v>0</v>
      </c>
      <c r="T22" s="10">
        <v>0</v>
      </c>
      <c r="U22" s="10">
        <v>0</v>
      </c>
      <c r="V22" s="33">
        <v>0</v>
      </c>
      <c r="W22" s="33">
        <v>0</v>
      </c>
      <c r="X22" s="10">
        <v>0</v>
      </c>
      <c r="Y22" s="10">
        <v>0</v>
      </c>
      <c r="Z22" s="10">
        <f t="shared" si="0"/>
        <v>0</v>
      </c>
    </row>
    <row r="23" spans="1:26" x14ac:dyDescent="0.3">
      <c r="A23" s="14">
        <v>22</v>
      </c>
      <c r="B23" s="15">
        <v>19</v>
      </c>
      <c r="C23" s="30">
        <v>6</v>
      </c>
      <c r="D23" s="8" t="s">
        <v>513</v>
      </c>
      <c r="E23" s="8"/>
      <c r="F23" s="31">
        <v>54</v>
      </c>
      <c r="G23" s="15" t="s">
        <v>514</v>
      </c>
      <c r="H23" s="8" t="s">
        <v>20</v>
      </c>
      <c r="I23" s="32">
        <v>453</v>
      </c>
      <c r="J23" s="10">
        <v>3</v>
      </c>
      <c r="K23" s="10">
        <v>198</v>
      </c>
      <c r="L23" s="10">
        <v>123</v>
      </c>
      <c r="M23" s="10">
        <v>5</v>
      </c>
      <c r="N23" s="10">
        <v>0</v>
      </c>
      <c r="O23" s="10">
        <v>1</v>
      </c>
      <c r="P23" s="10">
        <v>0</v>
      </c>
      <c r="Q23" s="10">
        <v>9</v>
      </c>
      <c r="R23" s="10">
        <v>0</v>
      </c>
      <c r="S23" s="10">
        <v>17</v>
      </c>
      <c r="T23" s="10">
        <v>0</v>
      </c>
      <c r="U23" s="10">
        <v>2</v>
      </c>
      <c r="V23" s="33">
        <v>3</v>
      </c>
      <c r="W23" s="33">
        <v>0</v>
      </c>
      <c r="X23" s="10">
        <v>0</v>
      </c>
      <c r="Y23" s="10">
        <v>5</v>
      </c>
      <c r="Z23" s="10">
        <f t="shared" si="0"/>
        <v>366</v>
      </c>
    </row>
    <row r="24" spans="1:26" x14ac:dyDescent="0.3">
      <c r="A24" s="14">
        <v>23</v>
      </c>
      <c r="B24" s="15">
        <v>19</v>
      </c>
      <c r="C24" s="30">
        <v>6</v>
      </c>
      <c r="D24" s="8" t="s">
        <v>513</v>
      </c>
      <c r="E24" s="8"/>
      <c r="F24" s="31">
        <v>55</v>
      </c>
      <c r="G24" s="15" t="s">
        <v>514</v>
      </c>
      <c r="H24" s="8" t="s">
        <v>19</v>
      </c>
      <c r="I24" s="32">
        <v>214</v>
      </c>
      <c r="J24" s="10">
        <v>4</v>
      </c>
      <c r="K24" s="10">
        <v>85</v>
      </c>
      <c r="L24" s="10">
        <v>67</v>
      </c>
      <c r="M24" s="10">
        <v>2</v>
      </c>
      <c r="N24" s="10">
        <v>1</v>
      </c>
      <c r="O24" s="10">
        <v>0</v>
      </c>
      <c r="P24" s="10">
        <v>0</v>
      </c>
      <c r="Q24" s="10">
        <v>4</v>
      </c>
      <c r="R24" s="10">
        <v>0</v>
      </c>
      <c r="S24" s="10">
        <v>4</v>
      </c>
      <c r="T24" s="10">
        <v>0</v>
      </c>
      <c r="U24" s="10">
        <v>0</v>
      </c>
      <c r="V24" s="33">
        <v>2</v>
      </c>
      <c r="W24" s="33">
        <v>2</v>
      </c>
      <c r="X24" s="10">
        <v>0</v>
      </c>
      <c r="Y24" s="10">
        <v>4</v>
      </c>
      <c r="Z24" s="10">
        <f t="shared" si="0"/>
        <v>175</v>
      </c>
    </row>
    <row r="25" spans="1:26" x14ac:dyDescent="0.3">
      <c r="A25" s="14">
        <v>24</v>
      </c>
      <c r="B25" s="15">
        <v>19</v>
      </c>
      <c r="C25" s="30">
        <v>6</v>
      </c>
      <c r="D25" s="8" t="s">
        <v>513</v>
      </c>
      <c r="E25" s="8"/>
      <c r="F25" s="31">
        <v>56</v>
      </c>
      <c r="G25" s="15" t="s">
        <v>514</v>
      </c>
      <c r="H25" s="8" t="s">
        <v>19</v>
      </c>
      <c r="I25" s="32">
        <v>424</v>
      </c>
      <c r="J25" s="10">
        <v>4</v>
      </c>
      <c r="K25" s="10">
        <v>193</v>
      </c>
      <c r="L25" s="10">
        <v>101</v>
      </c>
      <c r="M25" s="10">
        <v>7</v>
      </c>
      <c r="N25" s="10">
        <v>2</v>
      </c>
      <c r="O25" s="10">
        <v>0</v>
      </c>
      <c r="P25" s="10">
        <v>0</v>
      </c>
      <c r="Q25" s="10">
        <v>7</v>
      </c>
      <c r="R25" s="10">
        <v>0</v>
      </c>
      <c r="S25" s="10">
        <v>12</v>
      </c>
      <c r="T25" s="10">
        <v>0</v>
      </c>
      <c r="U25" s="10">
        <v>0</v>
      </c>
      <c r="V25" s="33">
        <v>4</v>
      </c>
      <c r="W25" s="33">
        <v>4</v>
      </c>
      <c r="X25" s="10">
        <v>0</v>
      </c>
      <c r="Y25" s="10">
        <v>13</v>
      </c>
      <c r="Z25" s="10">
        <f t="shared" si="0"/>
        <v>347</v>
      </c>
    </row>
    <row r="26" spans="1:26" x14ac:dyDescent="0.3">
      <c r="A26" s="14">
        <v>25</v>
      </c>
      <c r="B26" s="15">
        <v>19</v>
      </c>
      <c r="C26" s="30">
        <v>6</v>
      </c>
      <c r="D26" s="8" t="s">
        <v>513</v>
      </c>
      <c r="E26" s="8"/>
      <c r="F26" s="31">
        <v>56</v>
      </c>
      <c r="G26" s="15" t="s">
        <v>514</v>
      </c>
      <c r="H26" s="8" t="s">
        <v>20</v>
      </c>
      <c r="I26" s="32">
        <v>423</v>
      </c>
      <c r="J26" s="10">
        <v>5</v>
      </c>
      <c r="K26" s="10">
        <v>230</v>
      </c>
      <c r="L26" s="10">
        <v>75</v>
      </c>
      <c r="M26" s="10">
        <v>5</v>
      </c>
      <c r="N26" s="10">
        <v>0</v>
      </c>
      <c r="O26" s="10">
        <v>2</v>
      </c>
      <c r="P26" s="10">
        <v>0</v>
      </c>
      <c r="Q26" s="10">
        <v>2</v>
      </c>
      <c r="R26" s="10">
        <v>0</v>
      </c>
      <c r="S26" s="10">
        <v>13</v>
      </c>
      <c r="T26" s="10">
        <v>0</v>
      </c>
      <c r="U26" s="10">
        <v>0</v>
      </c>
      <c r="V26" s="33">
        <v>1</v>
      </c>
      <c r="W26" s="33">
        <v>7</v>
      </c>
      <c r="X26" s="10">
        <v>0</v>
      </c>
      <c r="Y26" s="10">
        <v>5</v>
      </c>
      <c r="Z26" s="10">
        <f t="shared" si="0"/>
        <v>345</v>
      </c>
    </row>
    <row r="27" spans="1:26" x14ac:dyDescent="0.3">
      <c r="A27" s="14">
        <v>26</v>
      </c>
      <c r="B27" s="15">
        <v>19</v>
      </c>
      <c r="C27" s="30">
        <v>41</v>
      </c>
      <c r="D27" s="8" t="s">
        <v>515</v>
      </c>
      <c r="E27" s="8"/>
      <c r="F27" s="31">
        <v>258</v>
      </c>
      <c r="G27" s="15" t="s">
        <v>514</v>
      </c>
      <c r="H27" s="8" t="s">
        <v>19</v>
      </c>
      <c r="I27" s="32">
        <v>572</v>
      </c>
      <c r="J27" s="10">
        <v>24</v>
      </c>
      <c r="K27" s="10">
        <v>91</v>
      </c>
      <c r="L27" s="10">
        <v>70</v>
      </c>
      <c r="M27" s="10">
        <v>3</v>
      </c>
      <c r="N27" s="10">
        <v>95</v>
      </c>
      <c r="O27" s="10">
        <v>2</v>
      </c>
      <c r="P27" s="10">
        <v>10</v>
      </c>
      <c r="Q27" s="10">
        <v>1</v>
      </c>
      <c r="R27" s="10">
        <v>2</v>
      </c>
      <c r="S27" s="10">
        <v>93</v>
      </c>
      <c r="T27" s="10">
        <v>0</v>
      </c>
      <c r="U27" s="10">
        <v>0</v>
      </c>
      <c r="V27" s="33">
        <v>1</v>
      </c>
      <c r="W27" s="33">
        <v>4</v>
      </c>
      <c r="X27" s="10">
        <v>0</v>
      </c>
      <c r="Y27" s="10">
        <v>21</v>
      </c>
      <c r="Z27" s="10">
        <f t="shared" si="0"/>
        <v>417</v>
      </c>
    </row>
    <row r="28" spans="1:26" x14ac:dyDescent="0.3">
      <c r="A28" s="14">
        <v>27</v>
      </c>
      <c r="B28" s="15">
        <v>19</v>
      </c>
      <c r="C28" s="30">
        <v>41</v>
      </c>
      <c r="D28" s="8" t="s">
        <v>515</v>
      </c>
      <c r="E28" s="8"/>
      <c r="F28" s="31">
        <v>258</v>
      </c>
      <c r="G28" s="15" t="s">
        <v>514</v>
      </c>
      <c r="H28" s="8" t="s">
        <v>20</v>
      </c>
      <c r="I28" s="32">
        <v>571</v>
      </c>
      <c r="J28" s="10">
        <v>24</v>
      </c>
      <c r="K28" s="10">
        <v>81</v>
      </c>
      <c r="L28" s="10">
        <v>71</v>
      </c>
      <c r="M28" s="10">
        <v>9</v>
      </c>
      <c r="N28" s="10">
        <v>66</v>
      </c>
      <c r="O28" s="10">
        <v>0</v>
      </c>
      <c r="P28" s="10">
        <v>17</v>
      </c>
      <c r="Q28" s="10">
        <v>5</v>
      </c>
      <c r="R28" s="10">
        <v>0</v>
      </c>
      <c r="S28" s="10">
        <v>114</v>
      </c>
      <c r="T28" s="10">
        <v>0</v>
      </c>
      <c r="U28" s="10">
        <v>3</v>
      </c>
      <c r="V28" s="33">
        <v>2</v>
      </c>
      <c r="W28" s="33">
        <v>1</v>
      </c>
      <c r="X28" s="10">
        <v>0</v>
      </c>
      <c r="Y28" s="10">
        <v>23</v>
      </c>
      <c r="Z28" s="10">
        <f t="shared" si="0"/>
        <v>416</v>
      </c>
    </row>
    <row r="29" spans="1:26" x14ac:dyDescent="0.3">
      <c r="A29" s="14">
        <v>28</v>
      </c>
      <c r="B29" s="15">
        <v>19</v>
      </c>
      <c r="C29" s="30">
        <v>41</v>
      </c>
      <c r="D29" s="8" t="s">
        <v>515</v>
      </c>
      <c r="E29" s="8"/>
      <c r="F29" s="31">
        <v>258</v>
      </c>
      <c r="G29" s="15" t="s">
        <v>514</v>
      </c>
      <c r="H29" s="8" t="s">
        <v>22</v>
      </c>
      <c r="I29" s="32">
        <v>571</v>
      </c>
      <c r="J29" s="10">
        <v>18</v>
      </c>
      <c r="K29" s="10">
        <v>78</v>
      </c>
      <c r="L29" s="10">
        <v>77</v>
      </c>
      <c r="M29" s="10">
        <v>6</v>
      </c>
      <c r="N29" s="10">
        <v>94</v>
      </c>
      <c r="O29" s="10">
        <v>0</v>
      </c>
      <c r="P29" s="10">
        <v>14</v>
      </c>
      <c r="Q29" s="10">
        <v>0</v>
      </c>
      <c r="R29" s="10">
        <v>1</v>
      </c>
      <c r="S29" s="10">
        <v>115</v>
      </c>
      <c r="T29" s="10">
        <v>0</v>
      </c>
      <c r="U29" s="10">
        <v>1</v>
      </c>
      <c r="V29" s="33">
        <v>2</v>
      </c>
      <c r="W29" s="33">
        <v>5</v>
      </c>
      <c r="X29" s="10">
        <v>0</v>
      </c>
      <c r="Y29" s="10">
        <v>19</v>
      </c>
      <c r="Z29" s="10">
        <f t="shared" si="0"/>
        <v>430</v>
      </c>
    </row>
    <row r="30" spans="1:26" x14ac:dyDescent="0.3">
      <c r="A30" s="14">
        <v>29</v>
      </c>
      <c r="B30" s="15">
        <v>19</v>
      </c>
      <c r="C30" s="30">
        <v>41</v>
      </c>
      <c r="D30" s="8" t="s">
        <v>515</v>
      </c>
      <c r="E30" s="8"/>
      <c r="F30" s="31">
        <v>259</v>
      </c>
      <c r="G30" s="15" t="s">
        <v>514</v>
      </c>
      <c r="H30" s="8" t="s">
        <v>19</v>
      </c>
      <c r="I30" s="32">
        <v>470</v>
      </c>
      <c r="J30" s="10">
        <v>19</v>
      </c>
      <c r="K30" s="10">
        <v>55</v>
      </c>
      <c r="L30" s="10">
        <v>70</v>
      </c>
      <c r="M30" s="10">
        <v>6</v>
      </c>
      <c r="N30" s="10">
        <v>63</v>
      </c>
      <c r="O30" s="10">
        <v>4</v>
      </c>
      <c r="P30" s="10">
        <v>5</v>
      </c>
      <c r="Q30" s="10">
        <v>2</v>
      </c>
      <c r="R30" s="10">
        <v>1</v>
      </c>
      <c r="S30" s="10">
        <v>107</v>
      </c>
      <c r="T30" s="10">
        <v>0</v>
      </c>
      <c r="U30" s="10">
        <v>2</v>
      </c>
      <c r="V30" s="33">
        <v>2</v>
      </c>
      <c r="W30" s="33">
        <v>3</v>
      </c>
      <c r="X30" s="10">
        <v>0</v>
      </c>
      <c r="Y30" s="10">
        <v>11</v>
      </c>
      <c r="Z30" s="10">
        <f t="shared" si="0"/>
        <v>350</v>
      </c>
    </row>
    <row r="31" spans="1:26" x14ac:dyDescent="0.3">
      <c r="A31" s="14">
        <v>30</v>
      </c>
      <c r="B31" s="15">
        <v>19</v>
      </c>
      <c r="C31" s="30">
        <v>41</v>
      </c>
      <c r="D31" s="8" t="s">
        <v>515</v>
      </c>
      <c r="E31" s="8"/>
      <c r="F31" s="31">
        <v>259</v>
      </c>
      <c r="G31" s="15" t="s">
        <v>514</v>
      </c>
      <c r="H31" s="8" t="s">
        <v>20</v>
      </c>
      <c r="I31" s="32">
        <v>469</v>
      </c>
      <c r="J31" s="10">
        <v>21</v>
      </c>
      <c r="K31" s="10">
        <v>65</v>
      </c>
      <c r="L31" s="10">
        <v>66</v>
      </c>
      <c r="M31" s="10">
        <v>6</v>
      </c>
      <c r="N31" s="10">
        <v>38</v>
      </c>
      <c r="O31" s="10">
        <v>2</v>
      </c>
      <c r="P31" s="10">
        <v>2</v>
      </c>
      <c r="Q31" s="10">
        <v>1</v>
      </c>
      <c r="R31" s="10">
        <v>0</v>
      </c>
      <c r="S31" s="10">
        <v>108</v>
      </c>
      <c r="T31" s="10">
        <v>0</v>
      </c>
      <c r="U31" s="10">
        <v>2</v>
      </c>
      <c r="V31" s="33">
        <v>2</v>
      </c>
      <c r="W31" s="33">
        <v>2</v>
      </c>
      <c r="X31" s="10">
        <v>0</v>
      </c>
      <c r="Y31" s="10">
        <v>19</v>
      </c>
      <c r="Z31" s="10">
        <f t="shared" si="0"/>
        <v>334</v>
      </c>
    </row>
    <row r="32" spans="1:26" x14ac:dyDescent="0.3">
      <c r="A32" s="14">
        <v>31</v>
      </c>
      <c r="B32" s="15">
        <v>19</v>
      </c>
      <c r="C32" s="30">
        <v>41</v>
      </c>
      <c r="D32" s="8" t="s">
        <v>515</v>
      </c>
      <c r="E32" s="8"/>
      <c r="F32" s="31">
        <v>260</v>
      </c>
      <c r="G32" s="15" t="s">
        <v>514</v>
      </c>
      <c r="H32" s="8" t="s">
        <v>19</v>
      </c>
      <c r="I32" s="32">
        <v>390</v>
      </c>
      <c r="J32" s="10">
        <v>21</v>
      </c>
      <c r="K32" s="10">
        <v>48</v>
      </c>
      <c r="L32" s="10">
        <v>77</v>
      </c>
      <c r="M32" s="10">
        <v>3</v>
      </c>
      <c r="N32" s="10">
        <v>29</v>
      </c>
      <c r="O32" s="10">
        <v>1</v>
      </c>
      <c r="P32" s="10">
        <v>2</v>
      </c>
      <c r="Q32" s="10">
        <v>1</v>
      </c>
      <c r="R32" s="10">
        <v>1</v>
      </c>
      <c r="S32" s="10">
        <v>93</v>
      </c>
      <c r="T32" s="10">
        <v>0</v>
      </c>
      <c r="U32" s="10">
        <v>4</v>
      </c>
      <c r="V32" s="33">
        <v>0</v>
      </c>
      <c r="W32" s="33">
        <v>0</v>
      </c>
      <c r="X32" s="10">
        <v>0</v>
      </c>
      <c r="Y32" s="10">
        <v>11</v>
      </c>
      <c r="Z32" s="10">
        <f t="shared" si="0"/>
        <v>291</v>
      </c>
    </row>
    <row r="33" spans="1:26" x14ac:dyDescent="0.3">
      <c r="A33" s="14">
        <v>32</v>
      </c>
      <c r="B33" s="15">
        <v>19</v>
      </c>
      <c r="C33" s="30">
        <v>41</v>
      </c>
      <c r="D33" s="8" t="s">
        <v>515</v>
      </c>
      <c r="E33" s="8"/>
      <c r="F33" s="31">
        <v>260</v>
      </c>
      <c r="G33" s="15" t="s">
        <v>514</v>
      </c>
      <c r="H33" s="8" t="s">
        <v>20</v>
      </c>
      <c r="I33" s="32">
        <v>390</v>
      </c>
      <c r="J33" s="10">
        <v>12</v>
      </c>
      <c r="K33" s="10">
        <v>55</v>
      </c>
      <c r="L33" s="10">
        <v>60</v>
      </c>
      <c r="M33" s="10">
        <v>5</v>
      </c>
      <c r="N33" s="10">
        <v>26</v>
      </c>
      <c r="O33" s="10">
        <v>0</v>
      </c>
      <c r="P33" s="10">
        <v>4</v>
      </c>
      <c r="Q33" s="10">
        <v>4</v>
      </c>
      <c r="R33" s="10">
        <v>0</v>
      </c>
      <c r="S33" s="10">
        <v>92</v>
      </c>
      <c r="T33" s="10">
        <v>0</v>
      </c>
      <c r="U33" s="10">
        <v>0</v>
      </c>
      <c r="V33" s="33">
        <v>2</v>
      </c>
      <c r="W33" s="33">
        <v>0</v>
      </c>
      <c r="X33" s="10">
        <v>0</v>
      </c>
      <c r="Y33" s="10">
        <v>0</v>
      </c>
      <c r="Z33" s="10">
        <f t="shared" si="0"/>
        <v>260</v>
      </c>
    </row>
    <row r="34" spans="1:26" x14ac:dyDescent="0.3">
      <c r="A34" s="14">
        <v>33</v>
      </c>
      <c r="B34" s="15">
        <v>19</v>
      </c>
      <c r="C34" s="30">
        <v>41</v>
      </c>
      <c r="D34" s="8" t="s">
        <v>515</v>
      </c>
      <c r="E34" s="8"/>
      <c r="F34" s="31">
        <v>261</v>
      </c>
      <c r="G34" s="15" t="s">
        <v>514</v>
      </c>
      <c r="H34" s="8" t="s">
        <v>19</v>
      </c>
      <c r="I34" s="32">
        <v>643</v>
      </c>
      <c r="J34" s="10">
        <v>34</v>
      </c>
      <c r="K34" s="10">
        <v>112</v>
      </c>
      <c r="L34" s="10">
        <v>99</v>
      </c>
      <c r="M34" s="10">
        <v>3</v>
      </c>
      <c r="N34" s="10">
        <v>67</v>
      </c>
      <c r="O34" s="10">
        <v>1</v>
      </c>
      <c r="P34" s="10">
        <v>1</v>
      </c>
      <c r="Q34" s="10">
        <v>2</v>
      </c>
      <c r="R34" s="10">
        <v>2</v>
      </c>
      <c r="S34" s="10">
        <v>161</v>
      </c>
      <c r="T34" s="10">
        <v>0</v>
      </c>
      <c r="U34" s="10">
        <v>3</v>
      </c>
      <c r="V34" s="33">
        <v>5</v>
      </c>
      <c r="W34" s="33">
        <v>3</v>
      </c>
      <c r="X34" s="10">
        <v>0</v>
      </c>
      <c r="Y34" s="10">
        <v>12</v>
      </c>
      <c r="Z34" s="10">
        <f t="shared" si="0"/>
        <v>505</v>
      </c>
    </row>
    <row r="35" spans="1:26" x14ac:dyDescent="0.3">
      <c r="A35" s="14">
        <v>34</v>
      </c>
      <c r="B35" s="15">
        <v>19</v>
      </c>
      <c r="C35" s="30">
        <v>41</v>
      </c>
      <c r="D35" s="8" t="s">
        <v>515</v>
      </c>
      <c r="E35" s="8"/>
      <c r="F35" s="31">
        <v>261</v>
      </c>
      <c r="G35" s="15" t="s">
        <v>514</v>
      </c>
      <c r="H35" s="8" t="s">
        <v>20</v>
      </c>
      <c r="I35" s="32">
        <v>557</v>
      </c>
      <c r="J35" s="10">
        <v>23</v>
      </c>
      <c r="K35" s="10">
        <v>97</v>
      </c>
      <c r="L35" s="10">
        <v>88</v>
      </c>
      <c r="M35" s="10">
        <v>1</v>
      </c>
      <c r="N35" s="10">
        <v>48</v>
      </c>
      <c r="O35" s="10">
        <v>3</v>
      </c>
      <c r="P35" s="10">
        <v>1</v>
      </c>
      <c r="Q35" s="10">
        <v>5</v>
      </c>
      <c r="R35" s="10">
        <v>1</v>
      </c>
      <c r="S35" s="10">
        <v>148</v>
      </c>
      <c r="T35" s="10">
        <v>0</v>
      </c>
      <c r="U35" s="10">
        <v>2</v>
      </c>
      <c r="V35" s="33">
        <v>4</v>
      </c>
      <c r="W35" s="33">
        <v>2</v>
      </c>
      <c r="X35" s="10">
        <v>0</v>
      </c>
      <c r="Y35" s="10">
        <v>17</v>
      </c>
      <c r="Z35" s="10">
        <f t="shared" si="0"/>
        <v>440</v>
      </c>
    </row>
    <row r="36" spans="1:26" x14ac:dyDescent="0.3">
      <c r="A36" s="14">
        <v>35</v>
      </c>
      <c r="B36" s="15">
        <v>19</v>
      </c>
      <c r="C36" s="30">
        <v>41</v>
      </c>
      <c r="D36" s="8" t="s">
        <v>515</v>
      </c>
      <c r="E36" s="8"/>
      <c r="F36" s="31">
        <v>262</v>
      </c>
      <c r="G36" s="15" t="s">
        <v>514</v>
      </c>
      <c r="H36" s="8" t="s">
        <v>19</v>
      </c>
      <c r="I36" s="32">
        <v>669</v>
      </c>
      <c r="J36" s="10">
        <v>32</v>
      </c>
      <c r="K36" s="10">
        <v>99</v>
      </c>
      <c r="L36" s="10">
        <v>39</v>
      </c>
      <c r="M36" s="10">
        <v>1</v>
      </c>
      <c r="N36" s="10">
        <v>79</v>
      </c>
      <c r="O36" s="10">
        <v>1</v>
      </c>
      <c r="P36" s="10">
        <v>3</v>
      </c>
      <c r="Q36" s="10">
        <v>6</v>
      </c>
      <c r="R36" s="10">
        <v>1</v>
      </c>
      <c r="S36" s="10">
        <v>148</v>
      </c>
      <c r="T36" s="10">
        <v>0</v>
      </c>
      <c r="U36" s="10">
        <v>2</v>
      </c>
      <c r="V36" s="33">
        <v>1</v>
      </c>
      <c r="W36" s="33">
        <v>4</v>
      </c>
      <c r="X36" s="10">
        <v>1</v>
      </c>
      <c r="Y36" s="10">
        <v>16</v>
      </c>
      <c r="Z36" s="10">
        <f t="shared" si="0"/>
        <v>433</v>
      </c>
    </row>
    <row r="37" spans="1:26" x14ac:dyDescent="0.3">
      <c r="A37" s="14">
        <v>36</v>
      </c>
      <c r="B37" s="15">
        <v>19</v>
      </c>
      <c r="C37" s="30">
        <v>41</v>
      </c>
      <c r="D37" s="8" t="s">
        <v>515</v>
      </c>
      <c r="E37" s="8"/>
      <c r="F37" s="31">
        <v>262</v>
      </c>
      <c r="G37" s="15" t="s">
        <v>514</v>
      </c>
      <c r="H37" s="8" t="s">
        <v>20</v>
      </c>
      <c r="I37" s="32">
        <v>669</v>
      </c>
      <c r="J37" s="10">
        <v>36</v>
      </c>
      <c r="K37" s="10">
        <v>127</v>
      </c>
      <c r="L37" s="10">
        <v>86</v>
      </c>
      <c r="M37" s="10">
        <v>5</v>
      </c>
      <c r="N37" s="10">
        <v>80</v>
      </c>
      <c r="O37" s="10">
        <v>1</v>
      </c>
      <c r="P37" s="10">
        <v>4</v>
      </c>
      <c r="Q37" s="10">
        <v>10</v>
      </c>
      <c r="R37" s="10">
        <v>5</v>
      </c>
      <c r="S37" s="10">
        <v>142</v>
      </c>
      <c r="T37" s="10">
        <v>0</v>
      </c>
      <c r="U37" s="10">
        <v>4</v>
      </c>
      <c r="V37" s="33">
        <v>3</v>
      </c>
      <c r="W37" s="33">
        <v>2</v>
      </c>
      <c r="X37" s="10">
        <v>0</v>
      </c>
      <c r="Y37" s="10">
        <v>18</v>
      </c>
      <c r="Z37" s="10">
        <f t="shared" si="0"/>
        <v>523</v>
      </c>
    </row>
    <row r="38" spans="1:26" x14ac:dyDescent="0.3">
      <c r="A38" s="14">
        <v>37</v>
      </c>
      <c r="B38" s="15">
        <v>19</v>
      </c>
      <c r="C38" s="30">
        <v>41</v>
      </c>
      <c r="D38" s="8" t="s">
        <v>515</v>
      </c>
      <c r="E38" s="8"/>
      <c r="F38" s="31">
        <v>263</v>
      </c>
      <c r="G38" s="15" t="s">
        <v>514</v>
      </c>
      <c r="H38" s="8" t="s">
        <v>19</v>
      </c>
      <c r="I38" s="32">
        <v>406</v>
      </c>
      <c r="J38" s="10">
        <v>14</v>
      </c>
      <c r="K38" s="10">
        <v>57</v>
      </c>
      <c r="L38" s="10">
        <v>74</v>
      </c>
      <c r="M38" s="10">
        <v>6</v>
      </c>
      <c r="N38" s="10">
        <v>16</v>
      </c>
      <c r="O38" s="10">
        <v>0</v>
      </c>
      <c r="P38" s="10">
        <v>3</v>
      </c>
      <c r="Q38" s="10">
        <v>3</v>
      </c>
      <c r="R38" s="10">
        <v>1</v>
      </c>
      <c r="S38" s="10">
        <v>88</v>
      </c>
      <c r="T38" s="10">
        <v>0</v>
      </c>
      <c r="U38" s="10">
        <v>3</v>
      </c>
      <c r="V38" s="33">
        <v>5</v>
      </c>
      <c r="W38" s="33">
        <v>3</v>
      </c>
      <c r="X38" s="10">
        <v>0</v>
      </c>
      <c r="Y38" s="10">
        <v>13</v>
      </c>
      <c r="Z38" s="10">
        <f t="shared" si="0"/>
        <v>286</v>
      </c>
    </row>
    <row r="39" spans="1:26" x14ac:dyDescent="0.3">
      <c r="A39" s="14">
        <v>38</v>
      </c>
      <c r="B39" s="15">
        <v>19</v>
      </c>
      <c r="C39" s="30">
        <v>41</v>
      </c>
      <c r="D39" s="8" t="s">
        <v>515</v>
      </c>
      <c r="E39" s="8"/>
      <c r="F39" s="31">
        <v>263</v>
      </c>
      <c r="G39" s="15" t="s">
        <v>514</v>
      </c>
      <c r="H39" s="8" t="s">
        <v>20</v>
      </c>
      <c r="I39" s="32">
        <v>406</v>
      </c>
      <c r="J39" s="10">
        <v>24</v>
      </c>
      <c r="K39" s="10">
        <v>64</v>
      </c>
      <c r="L39" s="10">
        <v>65</v>
      </c>
      <c r="M39" s="10">
        <v>10</v>
      </c>
      <c r="N39" s="10">
        <v>15</v>
      </c>
      <c r="O39" s="10">
        <v>3</v>
      </c>
      <c r="P39" s="10">
        <v>4</v>
      </c>
      <c r="Q39" s="10">
        <v>0</v>
      </c>
      <c r="R39" s="10">
        <v>3</v>
      </c>
      <c r="S39" s="10">
        <v>80</v>
      </c>
      <c r="T39" s="10">
        <v>0</v>
      </c>
      <c r="U39" s="10">
        <v>1</v>
      </c>
      <c r="V39" s="33">
        <v>2</v>
      </c>
      <c r="W39" s="33">
        <v>2</v>
      </c>
      <c r="X39" s="10">
        <v>1</v>
      </c>
      <c r="Y39" s="10">
        <v>18</v>
      </c>
      <c r="Z39" s="10">
        <f t="shared" si="0"/>
        <v>292</v>
      </c>
    </row>
    <row r="40" spans="1:26" x14ac:dyDescent="0.3">
      <c r="A40" s="14">
        <v>39</v>
      </c>
      <c r="B40" s="15">
        <v>19</v>
      </c>
      <c r="C40" s="30">
        <v>41</v>
      </c>
      <c r="D40" s="8" t="s">
        <v>515</v>
      </c>
      <c r="E40" s="8"/>
      <c r="F40" s="31">
        <v>264</v>
      </c>
      <c r="G40" s="15" t="s">
        <v>514</v>
      </c>
      <c r="H40" s="8" t="s">
        <v>19</v>
      </c>
      <c r="I40" s="32">
        <v>484</v>
      </c>
      <c r="J40" s="10">
        <v>18</v>
      </c>
      <c r="K40" s="10">
        <v>84</v>
      </c>
      <c r="L40" s="10">
        <v>65</v>
      </c>
      <c r="M40" s="10">
        <v>5</v>
      </c>
      <c r="N40" s="10">
        <v>26</v>
      </c>
      <c r="O40" s="10">
        <v>0</v>
      </c>
      <c r="P40" s="10">
        <v>4</v>
      </c>
      <c r="Q40" s="10">
        <v>6</v>
      </c>
      <c r="R40" s="10">
        <v>1</v>
      </c>
      <c r="S40" s="10">
        <v>110</v>
      </c>
      <c r="T40" s="10">
        <v>0</v>
      </c>
      <c r="U40" s="10">
        <v>1</v>
      </c>
      <c r="V40" s="33">
        <v>1</v>
      </c>
      <c r="W40" s="33">
        <v>3</v>
      </c>
      <c r="X40" s="10">
        <v>0</v>
      </c>
      <c r="Y40" s="10">
        <v>16</v>
      </c>
      <c r="Z40" s="10">
        <f t="shared" si="0"/>
        <v>340</v>
      </c>
    </row>
    <row r="41" spans="1:26" x14ac:dyDescent="0.3">
      <c r="A41" s="14">
        <v>40</v>
      </c>
      <c r="B41" s="15">
        <v>19</v>
      </c>
      <c r="C41" s="30">
        <v>41</v>
      </c>
      <c r="D41" s="8" t="s">
        <v>515</v>
      </c>
      <c r="E41" s="8"/>
      <c r="F41" s="31">
        <v>264</v>
      </c>
      <c r="G41" s="15" t="s">
        <v>514</v>
      </c>
      <c r="H41" s="8" t="s">
        <v>20</v>
      </c>
      <c r="I41" s="32">
        <v>483</v>
      </c>
      <c r="J41" s="10">
        <v>31</v>
      </c>
      <c r="K41" s="10">
        <v>86</v>
      </c>
      <c r="L41" s="10">
        <v>65</v>
      </c>
      <c r="M41" s="10">
        <v>3</v>
      </c>
      <c r="N41" s="10">
        <v>42</v>
      </c>
      <c r="O41" s="10">
        <v>2</v>
      </c>
      <c r="P41" s="10">
        <v>6</v>
      </c>
      <c r="Q41" s="10">
        <v>4</v>
      </c>
      <c r="R41" s="10">
        <v>1</v>
      </c>
      <c r="S41" s="10">
        <v>107</v>
      </c>
      <c r="T41" s="10">
        <v>0</v>
      </c>
      <c r="U41" s="10">
        <v>2</v>
      </c>
      <c r="V41" s="33">
        <v>1</v>
      </c>
      <c r="W41" s="33">
        <v>1</v>
      </c>
      <c r="X41" s="10">
        <v>0</v>
      </c>
      <c r="Y41" s="10">
        <v>16</v>
      </c>
      <c r="Z41" s="10">
        <f t="shared" si="0"/>
        <v>367</v>
      </c>
    </row>
    <row r="42" spans="1:26" x14ac:dyDescent="0.3">
      <c r="A42" s="14">
        <v>41</v>
      </c>
      <c r="B42" s="15">
        <v>19</v>
      </c>
      <c r="C42" s="30">
        <v>41</v>
      </c>
      <c r="D42" s="8" t="s">
        <v>515</v>
      </c>
      <c r="E42" s="8"/>
      <c r="F42" s="31">
        <v>265</v>
      </c>
      <c r="G42" s="15" t="s">
        <v>514</v>
      </c>
      <c r="H42" s="8" t="s">
        <v>19</v>
      </c>
      <c r="I42" s="32">
        <v>643</v>
      </c>
      <c r="J42" s="10">
        <v>25</v>
      </c>
      <c r="K42" s="10">
        <v>75</v>
      </c>
      <c r="L42" s="10">
        <v>80</v>
      </c>
      <c r="M42" s="10">
        <v>3</v>
      </c>
      <c r="N42" s="10">
        <v>46</v>
      </c>
      <c r="O42" s="10">
        <v>3</v>
      </c>
      <c r="P42" s="10">
        <v>9</v>
      </c>
      <c r="Q42" s="10">
        <v>3</v>
      </c>
      <c r="R42" s="10">
        <v>3</v>
      </c>
      <c r="S42" s="10">
        <v>157</v>
      </c>
      <c r="T42" s="10">
        <v>0</v>
      </c>
      <c r="U42" s="10">
        <v>2</v>
      </c>
      <c r="V42" s="33">
        <v>3</v>
      </c>
      <c r="W42" s="33">
        <v>1</v>
      </c>
      <c r="X42" s="10">
        <v>2</v>
      </c>
      <c r="Y42" s="10">
        <v>26</v>
      </c>
      <c r="Z42" s="10">
        <f t="shared" si="0"/>
        <v>438</v>
      </c>
    </row>
    <row r="43" spans="1:26" x14ac:dyDescent="0.3">
      <c r="A43" s="14">
        <v>42</v>
      </c>
      <c r="B43" s="15">
        <v>19</v>
      </c>
      <c r="C43" s="30">
        <v>41</v>
      </c>
      <c r="D43" s="8" t="s">
        <v>515</v>
      </c>
      <c r="E43" s="8"/>
      <c r="F43" s="31">
        <v>265</v>
      </c>
      <c r="G43" s="15" t="s">
        <v>514</v>
      </c>
      <c r="H43" s="8" t="s">
        <v>20</v>
      </c>
      <c r="I43" s="32">
        <v>642</v>
      </c>
      <c r="J43" s="10">
        <v>22</v>
      </c>
      <c r="K43" s="10">
        <v>62</v>
      </c>
      <c r="L43" s="10">
        <v>78</v>
      </c>
      <c r="M43" s="10">
        <v>5</v>
      </c>
      <c r="N43" s="10">
        <v>51</v>
      </c>
      <c r="O43" s="10">
        <v>3</v>
      </c>
      <c r="P43" s="10">
        <v>12</v>
      </c>
      <c r="Q43" s="10">
        <v>3</v>
      </c>
      <c r="R43" s="10">
        <v>1</v>
      </c>
      <c r="S43" s="10">
        <v>143</v>
      </c>
      <c r="T43" s="10">
        <v>0</v>
      </c>
      <c r="U43" s="10">
        <v>3</v>
      </c>
      <c r="V43" s="33">
        <v>2</v>
      </c>
      <c r="W43" s="33">
        <v>1</v>
      </c>
      <c r="X43" s="10">
        <v>0</v>
      </c>
      <c r="Y43" s="10">
        <v>22</v>
      </c>
      <c r="Z43" s="10">
        <f t="shared" si="0"/>
        <v>408</v>
      </c>
    </row>
    <row r="44" spans="1:26" x14ac:dyDescent="0.3">
      <c r="A44" s="14">
        <v>43</v>
      </c>
      <c r="B44" s="15">
        <v>19</v>
      </c>
      <c r="C44" s="30">
        <v>41</v>
      </c>
      <c r="D44" s="8" t="s">
        <v>515</v>
      </c>
      <c r="E44" s="8"/>
      <c r="F44" s="31">
        <v>265</v>
      </c>
      <c r="G44" s="15" t="s">
        <v>514</v>
      </c>
      <c r="H44" s="8" t="s">
        <v>22</v>
      </c>
      <c r="I44" s="32">
        <v>642</v>
      </c>
      <c r="J44" s="10">
        <v>23</v>
      </c>
      <c r="K44" s="10">
        <v>75</v>
      </c>
      <c r="L44" s="10">
        <v>98</v>
      </c>
      <c r="M44" s="10">
        <v>3</v>
      </c>
      <c r="N44" s="10">
        <v>43</v>
      </c>
      <c r="O44" s="10">
        <v>6</v>
      </c>
      <c r="P44" s="10">
        <v>12</v>
      </c>
      <c r="Q44" s="10">
        <v>4</v>
      </c>
      <c r="R44" s="10">
        <v>3</v>
      </c>
      <c r="S44" s="10">
        <v>144</v>
      </c>
      <c r="T44" s="10">
        <v>0</v>
      </c>
      <c r="U44" s="10">
        <v>0</v>
      </c>
      <c r="V44" s="33">
        <v>6</v>
      </c>
      <c r="W44" s="33">
        <v>1</v>
      </c>
      <c r="X44" s="10">
        <v>0</v>
      </c>
      <c r="Y44" s="10">
        <v>21</v>
      </c>
      <c r="Z44" s="10">
        <f t="shared" si="0"/>
        <v>439</v>
      </c>
    </row>
    <row r="45" spans="1:26" x14ac:dyDescent="0.3">
      <c r="A45" s="14">
        <v>44</v>
      </c>
      <c r="B45" s="15">
        <v>19</v>
      </c>
      <c r="C45" s="30">
        <v>41</v>
      </c>
      <c r="D45" s="8" t="s">
        <v>515</v>
      </c>
      <c r="E45" s="8"/>
      <c r="F45" s="31">
        <v>266</v>
      </c>
      <c r="G45" s="15" t="s">
        <v>514</v>
      </c>
      <c r="H45" s="8" t="s">
        <v>19</v>
      </c>
      <c r="I45" s="32">
        <v>622</v>
      </c>
      <c r="J45" s="10">
        <v>39</v>
      </c>
      <c r="K45" s="10">
        <v>78</v>
      </c>
      <c r="L45" s="10">
        <v>90</v>
      </c>
      <c r="M45" s="10">
        <v>9</v>
      </c>
      <c r="N45" s="10">
        <v>24</v>
      </c>
      <c r="O45" s="10">
        <v>2</v>
      </c>
      <c r="P45" s="10">
        <v>4</v>
      </c>
      <c r="Q45" s="10">
        <v>5</v>
      </c>
      <c r="R45" s="10">
        <v>4</v>
      </c>
      <c r="S45" s="10">
        <v>119</v>
      </c>
      <c r="T45" s="10">
        <v>0</v>
      </c>
      <c r="U45" s="10">
        <v>5</v>
      </c>
      <c r="V45" s="33">
        <v>3</v>
      </c>
      <c r="W45" s="33">
        <v>3</v>
      </c>
      <c r="X45" s="10">
        <v>0</v>
      </c>
      <c r="Y45" s="10">
        <v>27</v>
      </c>
      <c r="Z45" s="10">
        <f t="shared" si="0"/>
        <v>412</v>
      </c>
    </row>
    <row r="46" spans="1:26" x14ac:dyDescent="0.3">
      <c r="A46" s="14">
        <v>45</v>
      </c>
      <c r="B46" s="15">
        <v>19</v>
      </c>
      <c r="C46" s="30">
        <v>41</v>
      </c>
      <c r="D46" s="8" t="s">
        <v>515</v>
      </c>
      <c r="E46" s="8"/>
      <c r="F46" s="31">
        <v>267</v>
      </c>
      <c r="G46" s="15" t="s">
        <v>514</v>
      </c>
      <c r="H46" s="8" t="s">
        <v>19</v>
      </c>
      <c r="I46" s="32">
        <v>421</v>
      </c>
      <c r="J46" s="10">
        <v>30</v>
      </c>
      <c r="K46" s="10">
        <v>49</v>
      </c>
      <c r="L46" s="10">
        <v>59</v>
      </c>
      <c r="M46" s="10">
        <v>2</v>
      </c>
      <c r="N46" s="10">
        <v>5</v>
      </c>
      <c r="O46" s="10">
        <v>1</v>
      </c>
      <c r="P46" s="10">
        <v>3</v>
      </c>
      <c r="Q46" s="10">
        <v>2</v>
      </c>
      <c r="R46" s="10">
        <v>3</v>
      </c>
      <c r="S46" s="10">
        <v>77</v>
      </c>
      <c r="T46" s="10">
        <v>0</v>
      </c>
      <c r="U46" s="10">
        <v>5</v>
      </c>
      <c r="V46" s="33">
        <v>4</v>
      </c>
      <c r="W46" s="33">
        <v>3</v>
      </c>
      <c r="X46" s="10">
        <v>0</v>
      </c>
      <c r="Y46" s="10">
        <v>8</v>
      </c>
      <c r="Z46" s="10">
        <f t="shared" si="0"/>
        <v>251</v>
      </c>
    </row>
    <row r="47" spans="1:26" x14ac:dyDescent="0.3">
      <c r="A47" s="14">
        <v>46</v>
      </c>
      <c r="B47" s="15">
        <v>19</v>
      </c>
      <c r="C47" s="30">
        <v>41</v>
      </c>
      <c r="D47" s="8" t="s">
        <v>515</v>
      </c>
      <c r="E47" s="8"/>
      <c r="F47" s="31">
        <v>267</v>
      </c>
      <c r="G47" s="15" t="s">
        <v>514</v>
      </c>
      <c r="H47" s="8" t="s">
        <v>20</v>
      </c>
      <c r="I47" s="32">
        <v>421</v>
      </c>
      <c r="J47" s="10">
        <v>30</v>
      </c>
      <c r="K47" s="10">
        <v>55</v>
      </c>
      <c r="L47" s="10">
        <v>57</v>
      </c>
      <c r="M47" s="10">
        <v>5</v>
      </c>
      <c r="N47" s="10">
        <v>14</v>
      </c>
      <c r="O47" s="10">
        <v>0</v>
      </c>
      <c r="P47" s="10">
        <v>2</v>
      </c>
      <c r="Q47" s="10">
        <v>3</v>
      </c>
      <c r="R47" s="10">
        <v>3</v>
      </c>
      <c r="S47" s="10">
        <v>64</v>
      </c>
      <c r="T47" s="10">
        <v>0</v>
      </c>
      <c r="U47" s="10">
        <v>2</v>
      </c>
      <c r="V47" s="33">
        <v>4</v>
      </c>
      <c r="W47" s="33">
        <v>2</v>
      </c>
      <c r="X47" s="10">
        <v>0</v>
      </c>
      <c r="Y47" s="10">
        <v>13</v>
      </c>
      <c r="Z47" s="10">
        <f t="shared" si="0"/>
        <v>254</v>
      </c>
    </row>
    <row r="48" spans="1:26" x14ac:dyDescent="0.3">
      <c r="A48" s="14">
        <v>47</v>
      </c>
      <c r="B48" s="15">
        <v>19</v>
      </c>
      <c r="C48" s="30">
        <v>41</v>
      </c>
      <c r="D48" s="8" t="s">
        <v>515</v>
      </c>
      <c r="E48" s="8"/>
      <c r="F48" s="31">
        <v>268</v>
      </c>
      <c r="G48" s="15" t="s">
        <v>514</v>
      </c>
      <c r="H48" s="8" t="s">
        <v>19</v>
      </c>
      <c r="I48" s="32">
        <v>748</v>
      </c>
      <c r="J48" s="10">
        <v>20</v>
      </c>
      <c r="K48" s="10">
        <v>108</v>
      </c>
      <c r="L48" s="10">
        <v>130</v>
      </c>
      <c r="M48" s="10">
        <v>4</v>
      </c>
      <c r="N48" s="10">
        <v>40</v>
      </c>
      <c r="O48" s="10">
        <v>3</v>
      </c>
      <c r="P48" s="10">
        <v>8</v>
      </c>
      <c r="Q48" s="10">
        <v>5</v>
      </c>
      <c r="R48" s="10">
        <v>4</v>
      </c>
      <c r="S48" s="10">
        <v>157</v>
      </c>
      <c r="T48" s="10">
        <v>0</v>
      </c>
      <c r="U48" s="10">
        <v>3</v>
      </c>
      <c r="V48" s="33">
        <v>6</v>
      </c>
      <c r="W48" s="33">
        <v>7</v>
      </c>
      <c r="X48" s="10">
        <v>0</v>
      </c>
      <c r="Y48" s="10">
        <v>19</v>
      </c>
      <c r="Z48" s="10">
        <f t="shared" si="0"/>
        <v>514</v>
      </c>
    </row>
    <row r="49" spans="1:26" x14ac:dyDescent="0.3">
      <c r="A49" s="14">
        <v>48</v>
      </c>
      <c r="B49" s="15">
        <v>19</v>
      </c>
      <c r="C49" s="30">
        <v>41</v>
      </c>
      <c r="D49" s="8" t="s">
        <v>515</v>
      </c>
      <c r="E49" s="8"/>
      <c r="F49" s="31">
        <v>269</v>
      </c>
      <c r="G49" s="15" t="s">
        <v>514</v>
      </c>
      <c r="H49" s="8" t="s">
        <v>19</v>
      </c>
      <c r="I49" s="32">
        <v>676</v>
      </c>
      <c r="J49" s="10">
        <v>23</v>
      </c>
      <c r="K49" s="10">
        <v>71</v>
      </c>
      <c r="L49" s="10">
        <v>91</v>
      </c>
      <c r="M49" s="10">
        <v>6</v>
      </c>
      <c r="N49" s="10">
        <v>63</v>
      </c>
      <c r="O49" s="10">
        <v>1</v>
      </c>
      <c r="P49" s="10">
        <v>34</v>
      </c>
      <c r="Q49" s="10">
        <v>2</v>
      </c>
      <c r="R49" s="10">
        <v>0</v>
      </c>
      <c r="S49" s="10">
        <v>109</v>
      </c>
      <c r="T49" s="10">
        <v>0</v>
      </c>
      <c r="U49" s="10">
        <v>4</v>
      </c>
      <c r="V49" s="33">
        <v>1</v>
      </c>
      <c r="W49" s="33">
        <v>1</v>
      </c>
      <c r="X49" s="10">
        <v>0</v>
      </c>
      <c r="Y49" s="10">
        <v>6</v>
      </c>
      <c r="Z49" s="10">
        <f t="shared" si="0"/>
        <v>412</v>
      </c>
    </row>
    <row r="50" spans="1:26" x14ac:dyDescent="0.3">
      <c r="A50" s="14">
        <v>49</v>
      </c>
      <c r="B50" s="15">
        <v>19</v>
      </c>
      <c r="C50" s="30">
        <v>41</v>
      </c>
      <c r="D50" s="8" t="s">
        <v>515</v>
      </c>
      <c r="E50" s="8"/>
      <c r="F50" s="31">
        <v>269</v>
      </c>
      <c r="G50" s="15" t="s">
        <v>514</v>
      </c>
      <c r="H50" s="8" t="s">
        <v>20</v>
      </c>
      <c r="I50" s="32">
        <v>676</v>
      </c>
      <c r="J50" s="10">
        <v>31</v>
      </c>
      <c r="K50" s="10">
        <v>57</v>
      </c>
      <c r="L50" s="10">
        <v>74</v>
      </c>
      <c r="M50" s="10">
        <v>3</v>
      </c>
      <c r="N50" s="10">
        <v>54</v>
      </c>
      <c r="O50" s="10">
        <v>2</v>
      </c>
      <c r="P50" s="10">
        <v>29</v>
      </c>
      <c r="Q50" s="10">
        <v>4</v>
      </c>
      <c r="R50" s="10">
        <v>2</v>
      </c>
      <c r="S50" s="10">
        <v>156</v>
      </c>
      <c r="T50" s="10">
        <v>0</v>
      </c>
      <c r="U50" s="10">
        <v>5</v>
      </c>
      <c r="V50" s="33">
        <v>0</v>
      </c>
      <c r="W50" s="33">
        <v>2</v>
      </c>
      <c r="X50" s="10">
        <v>0</v>
      </c>
      <c r="Y50" s="10">
        <v>18</v>
      </c>
      <c r="Z50" s="10">
        <f t="shared" si="0"/>
        <v>437</v>
      </c>
    </row>
    <row r="51" spans="1:26" x14ac:dyDescent="0.3">
      <c r="A51" s="14">
        <v>50</v>
      </c>
      <c r="B51" s="15">
        <v>19</v>
      </c>
      <c r="C51" s="30">
        <v>41</v>
      </c>
      <c r="D51" s="8" t="s">
        <v>515</v>
      </c>
      <c r="E51" s="8"/>
      <c r="F51" s="31">
        <v>270</v>
      </c>
      <c r="G51" s="15" t="s">
        <v>514</v>
      </c>
      <c r="H51" s="8" t="s">
        <v>19</v>
      </c>
      <c r="I51" s="32">
        <v>549</v>
      </c>
      <c r="J51" s="10">
        <v>20</v>
      </c>
      <c r="K51" s="10">
        <v>43</v>
      </c>
      <c r="L51" s="10">
        <v>68</v>
      </c>
      <c r="M51" s="10">
        <v>4</v>
      </c>
      <c r="N51" s="10">
        <v>31</v>
      </c>
      <c r="O51" s="10">
        <v>1</v>
      </c>
      <c r="P51" s="10">
        <v>13</v>
      </c>
      <c r="Q51" s="10">
        <v>3</v>
      </c>
      <c r="R51" s="10">
        <v>1</v>
      </c>
      <c r="S51" s="10">
        <v>118</v>
      </c>
      <c r="T51" s="10">
        <v>0</v>
      </c>
      <c r="U51" s="10">
        <v>2</v>
      </c>
      <c r="V51" s="33">
        <v>4</v>
      </c>
      <c r="W51" s="33">
        <v>2</v>
      </c>
      <c r="X51" s="10">
        <v>0</v>
      </c>
      <c r="Y51" s="10">
        <v>14</v>
      </c>
      <c r="Z51" s="10">
        <f t="shared" si="0"/>
        <v>324</v>
      </c>
    </row>
    <row r="52" spans="1:26" x14ac:dyDescent="0.3">
      <c r="A52" s="14">
        <v>51</v>
      </c>
      <c r="B52" s="15">
        <v>19</v>
      </c>
      <c r="C52" s="30">
        <v>41</v>
      </c>
      <c r="D52" s="8" t="s">
        <v>515</v>
      </c>
      <c r="E52" s="8"/>
      <c r="F52" s="31">
        <v>270</v>
      </c>
      <c r="G52" s="15" t="s">
        <v>514</v>
      </c>
      <c r="H52" s="8" t="s">
        <v>20</v>
      </c>
      <c r="I52" s="32">
        <v>549</v>
      </c>
      <c r="J52" s="10">
        <v>13</v>
      </c>
      <c r="K52" s="10">
        <v>33</v>
      </c>
      <c r="L52" s="10">
        <v>58</v>
      </c>
      <c r="M52" s="10">
        <v>9</v>
      </c>
      <c r="N52" s="10">
        <v>30</v>
      </c>
      <c r="O52" s="10">
        <v>0</v>
      </c>
      <c r="P52" s="10">
        <v>10</v>
      </c>
      <c r="Q52" s="10">
        <v>8</v>
      </c>
      <c r="R52" s="10">
        <v>2</v>
      </c>
      <c r="S52" s="10">
        <v>151</v>
      </c>
      <c r="T52" s="10">
        <v>0</v>
      </c>
      <c r="U52" s="10">
        <v>1</v>
      </c>
      <c r="V52" s="33">
        <v>5</v>
      </c>
      <c r="W52" s="33">
        <v>1</v>
      </c>
      <c r="X52" s="10">
        <v>0</v>
      </c>
      <c r="Y52" s="10">
        <v>20</v>
      </c>
      <c r="Z52" s="10">
        <f t="shared" si="0"/>
        <v>341</v>
      </c>
    </row>
    <row r="53" spans="1:26" x14ac:dyDescent="0.3">
      <c r="A53" s="14">
        <v>52</v>
      </c>
      <c r="B53" s="15">
        <v>19</v>
      </c>
      <c r="C53" s="30">
        <v>41</v>
      </c>
      <c r="D53" s="8" t="s">
        <v>515</v>
      </c>
      <c r="E53" s="8"/>
      <c r="F53" s="31">
        <v>270</v>
      </c>
      <c r="G53" s="15" t="s">
        <v>514</v>
      </c>
      <c r="H53" s="8" t="s">
        <v>22</v>
      </c>
      <c r="I53" s="32">
        <v>549</v>
      </c>
      <c r="J53" s="10">
        <v>15</v>
      </c>
      <c r="K53" s="10">
        <v>41</v>
      </c>
      <c r="L53" s="10">
        <v>80</v>
      </c>
      <c r="M53" s="10">
        <v>6</v>
      </c>
      <c r="N53" s="10">
        <v>32</v>
      </c>
      <c r="O53" s="10">
        <v>2</v>
      </c>
      <c r="P53" s="10">
        <v>10</v>
      </c>
      <c r="Q53" s="10">
        <v>4</v>
      </c>
      <c r="R53" s="10">
        <v>1</v>
      </c>
      <c r="S53" s="10">
        <v>126</v>
      </c>
      <c r="T53" s="10">
        <v>0</v>
      </c>
      <c r="U53" s="10">
        <v>3</v>
      </c>
      <c r="V53" s="33">
        <v>5</v>
      </c>
      <c r="W53" s="33">
        <v>1</v>
      </c>
      <c r="X53" s="10">
        <v>0</v>
      </c>
      <c r="Y53" s="10">
        <v>10</v>
      </c>
      <c r="Z53" s="10">
        <f t="shared" si="0"/>
        <v>336</v>
      </c>
    </row>
    <row r="54" spans="1:26" x14ac:dyDescent="0.3">
      <c r="A54" s="14">
        <v>53</v>
      </c>
      <c r="B54" s="15">
        <v>19</v>
      </c>
      <c r="C54" s="30">
        <v>41</v>
      </c>
      <c r="D54" s="8" t="s">
        <v>515</v>
      </c>
      <c r="E54" s="8"/>
      <c r="F54" s="31">
        <v>270</v>
      </c>
      <c r="G54" s="15" t="s">
        <v>514</v>
      </c>
      <c r="H54" s="8" t="s">
        <v>27</v>
      </c>
      <c r="I54" s="32"/>
      <c r="J54" s="10">
        <v>26</v>
      </c>
      <c r="K54" s="10">
        <v>10</v>
      </c>
      <c r="L54" s="10">
        <v>11</v>
      </c>
      <c r="M54" s="10">
        <v>1</v>
      </c>
      <c r="N54" s="10">
        <v>0</v>
      </c>
      <c r="O54" s="10">
        <v>0</v>
      </c>
      <c r="P54" s="10">
        <v>2</v>
      </c>
      <c r="Q54" s="10">
        <v>0</v>
      </c>
      <c r="R54" s="10">
        <v>1</v>
      </c>
      <c r="S54" s="10">
        <v>12</v>
      </c>
      <c r="T54" s="10">
        <v>0</v>
      </c>
      <c r="U54" s="10">
        <v>0</v>
      </c>
      <c r="V54" s="33">
        <v>2</v>
      </c>
      <c r="W54" s="33">
        <v>1</v>
      </c>
      <c r="X54" s="10">
        <v>0</v>
      </c>
      <c r="Y54" s="10">
        <v>0</v>
      </c>
      <c r="Z54" s="10">
        <f t="shared" si="0"/>
        <v>66</v>
      </c>
    </row>
    <row r="55" spans="1:26" x14ac:dyDescent="0.3">
      <c r="A55" s="14">
        <v>54</v>
      </c>
      <c r="B55" s="15">
        <v>19</v>
      </c>
      <c r="C55" s="30">
        <v>41</v>
      </c>
      <c r="D55" s="8" t="s">
        <v>515</v>
      </c>
      <c r="E55" s="8"/>
      <c r="F55" s="31">
        <v>271</v>
      </c>
      <c r="G55" s="15" t="s">
        <v>514</v>
      </c>
      <c r="H55" s="8" t="s">
        <v>19</v>
      </c>
      <c r="I55" s="32">
        <v>501</v>
      </c>
      <c r="J55" s="10">
        <v>21</v>
      </c>
      <c r="K55" s="10">
        <v>61</v>
      </c>
      <c r="L55" s="10">
        <v>60</v>
      </c>
      <c r="M55" s="10">
        <v>3</v>
      </c>
      <c r="N55" s="10">
        <v>13</v>
      </c>
      <c r="O55" s="10">
        <v>0</v>
      </c>
      <c r="P55" s="10">
        <v>2</v>
      </c>
      <c r="Q55" s="10">
        <v>17</v>
      </c>
      <c r="R55" s="10">
        <v>0</v>
      </c>
      <c r="S55" s="10">
        <v>116</v>
      </c>
      <c r="T55" s="10">
        <v>0</v>
      </c>
      <c r="U55" s="10">
        <v>4</v>
      </c>
      <c r="V55" s="33">
        <v>0</v>
      </c>
      <c r="W55" s="33">
        <v>2</v>
      </c>
      <c r="X55" s="10">
        <v>1</v>
      </c>
      <c r="Y55" s="10">
        <v>11</v>
      </c>
      <c r="Z55" s="10">
        <f t="shared" si="0"/>
        <v>311</v>
      </c>
    </row>
    <row r="56" spans="1:26" x14ac:dyDescent="0.3">
      <c r="A56" s="14">
        <v>55</v>
      </c>
      <c r="B56" s="15">
        <v>19</v>
      </c>
      <c r="C56" s="30">
        <v>41</v>
      </c>
      <c r="D56" s="8" t="s">
        <v>515</v>
      </c>
      <c r="E56" s="8"/>
      <c r="F56" s="31">
        <v>271</v>
      </c>
      <c r="G56" s="15" t="s">
        <v>514</v>
      </c>
      <c r="H56" s="8" t="s">
        <v>20</v>
      </c>
      <c r="I56" s="32">
        <v>500</v>
      </c>
      <c r="J56" s="10">
        <v>13</v>
      </c>
      <c r="K56" s="10">
        <v>63</v>
      </c>
      <c r="L56" s="10">
        <v>58</v>
      </c>
      <c r="M56" s="10">
        <v>3</v>
      </c>
      <c r="N56" s="10">
        <v>20</v>
      </c>
      <c r="O56" s="10">
        <v>2</v>
      </c>
      <c r="P56" s="10">
        <v>2</v>
      </c>
      <c r="Q56" s="10">
        <v>22</v>
      </c>
      <c r="R56" s="10">
        <v>1</v>
      </c>
      <c r="S56" s="10">
        <v>105</v>
      </c>
      <c r="T56" s="10">
        <v>0</v>
      </c>
      <c r="U56" s="10">
        <v>1</v>
      </c>
      <c r="V56" s="33">
        <v>3</v>
      </c>
      <c r="W56" s="33">
        <v>1</v>
      </c>
      <c r="X56" s="10">
        <v>0</v>
      </c>
      <c r="Y56" s="10">
        <v>19</v>
      </c>
      <c r="Z56" s="10">
        <f t="shared" si="0"/>
        <v>313</v>
      </c>
    </row>
    <row r="57" spans="1:26" x14ac:dyDescent="0.3">
      <c r="A57" s="14">
        <v>56</v>
      </c>
      <c r="B57" s="15">
        <v>19</v>
      </c>
      <c r="C57" s="30">
        <v>41</v>
      </c>
      <c r="D57" s="8" t="s">
        <v>515</v>
      </c>
      <c r="E57" s="8"/>
      <c r="F57" s="31">
        <v>272</v>
      </c>
      <c r="G57" s="15" t="s">
        <v>514</v>
      </c>
      <c r="H57" s="8" t="s">
        <v>19</v>
      </c>
      <c r="I57" s="32">
        <v>553</v>
      </c>
      <c r="J57" s="10">
        <v>23</v>
      </c>
      <c r="K57" s="10">
        <v>58</v>
      </c>
      <c r="L57" s="10">
        <v>67</v>
      </c>
      <c r="M57" s="10">
        <v>3</v>
      </c>
      <c r="N57" s="10">
        <v>31</v>
      </c>
      <c r="O57" s="10">
        <v>0</v>
      </c>
      <c r="P57" s="10">
        <v>4</v>
      </c>
      <c r="Q57" s="10">
        <v>4</v>
      </c>
      <c r="R57" s="10">
        <v>1</v>
      </c>
      <c r="S57" s="10">
        <v>148</v>
      </c>
      <c r="T57" s="10">
        <v>0</v>
      </c>
      <c r="U57" s="10">
        <v>3</v>
      </c>
      <c r="V57" s="33">
        <v>1</v>
      </c>
      <c r="W57" s="33">
        <v>0</v>
      </c>
      <c r="X57" s="10">
        <v>1</v>
      </c>
      <c r="Y57" s="10">
        <v>16</v>
      </c>
      <c r="Z57" s="10">
        <f t="shared" si="0"/>
        <v>360</v>
      </c>
    </row>
    <row r="58" spans="1:26" x14ac:dyDescent="0.3">
      <c r="A58" s="14">
        <v>57</v>
      </c>
      <c r="B58" s="15">
        <v>19</v>
      </c>
      <c r="C58" s="30">
        <v>41</v>
      </c>
      <c r="D58" s="8" t="s">
        <v>515</v>
      </c>
      <c r="E58" s="8"/>
      <c r="F58" s="31">
        <v>272</v>
      </c>
      <c r="G58" s="15" t="s">
        <v>514</v>
      </c>
      <c r="H58" s="8" t="s">
        <v>20</v>
      </c>
      <c r="I58" s="32">
        <v>552</v>
      </c>
      <c r="J58" s="10">
        <v>24</v>
      </c>
      <c r="K58" s="10">
        <v>61</v>
      </c>
      <c r="L58" s="10">
        <v>76</v>
      </c>
      <c r="M58" s="10">
        <v>5</v>
      </c>
      <c r="N58" s="10">
        <v>49</v>
      </c>
      <c r="O58" s="10">
        <v>1</v>
      </c>
      <c r="P58" s="10">
        <v>4</v>
      </c>
      <c r="Q58" s="10">
        <v>5</v>
      </c>
      <c r="R58" s="10">
        <v>1</v>
      </c>
      <c r="S58" s="10">
        <v>127</v>
      </c>
      <c r="T58" s="10">
        <v>0</v>
      </c>
      <c r="U58" s="10">
        <v>5</v>
      </c>
      <c r="V58" s="33">
        <v>2</v>
      </c>
      <c r="W58" s="33">
        <v>4</v>
      </c>
      <c r="X58" s="10">
        <v>0</v>
      </c>
      <c r="Y58" s="10">
        <v>14</v>
      </c>
      <c r="Z58" s="10">
        <f t="shared" si="0"/>
        <v>378</v>
      </c>
    </row>
    <row r="59" spans="1:26" x14ac:dyDescent="0.3">
      <c r="A59" s="14">
        <v>58</v>
      </c>
      <c r="B59" s="15">
        <v>19</v>
      </c>
      <c r="C59" s="30">
        <v>41</v>
      </c>
      <c r="D59" s="8" t="s">
        <v>515</v>
      </c>
      <c r="E59" s="8"/>
      <c r="F59" s="31">
        <v>273</v>
      </c>
      <c r="G59" s="15" t="s">
        <v>514</v>
      </c>
      <c r="H59" s="8" t="s">
        <v>19</v>
      </c>
      <c r="I59" s="32">
        <v>556</v>
      </c>
      <c r="J59" s="10">
        <v>25</v>
      </c>
      <c r="K59" s="10">
        <v>87</v>
      </c>
      <c r="L59" s="10">
        <v>60</v>
      </c>
      <c r="M59" s="10">
        <v>2</v>
      </c>
      <c r="N59" s="10">
        <v>21</v>
      </c>
      <c r="O59" s="10">
        <v>0</v>
      </c>
      <c r="P59" s="10">
        <v>10</v>
      </c>
      <c r="Q59" s="10">
        <v>8</v>
      </c>
      <c r="R59" s="10">
        <v>1</v>
      </c>
      <c r="S59" s="10">
        <v>105</v>
      </c>
      <c r="T59" s="10">
        <v>0</v>
      </c>
      <c r="U59" s="10">
        <v>2</v>
      </c>
      <c r="V59" s="33">
        <v>7</v>
      </c>
      <c r="W59" s="33">
        <v>2</v>
      </c>
      <c r="X59" s="10">
        <v>1</v>
      </c>
      <c r="Y59" s="10">
        <v>21</v>
      </c>
      <c r="Z59" s="10">
        <f t="shared" si="0"/>
        <v>352</v>
      </c>
    </row>
    <row r="60" spans="1:26" x14ac:dyDescent="0.3">
      <c r="A60" s="14">
        <v>59</v>
      </c>
      <c r="B60" s="15">
        <v>19</v>
      </c>
      <c r="C60" s="30">
        <v>41</v>
      </c>
      <c r="D60" s="8" t="s">
        <v>515</v>
      </c>
      <c r="E60" s="8"/>
      <c r="F60" s="31">
        <v>273</v>
      </c>
      <c r="G60" s="15" t="s">
        <v>514</v>
      </c>
      <c r="H60" s="8" t="s">
        <v>20</v>
      </c>
      <c r="I60" s="32">
        <v>556</v>
      </c>
      <c r="J60" s="10">
        <v>31</v>
      </c>
      <c r="K60" s="10">
        <v>74</v>
      </c>
      <c r="L60" s="10">
        <v>81</v>
      </c>
      <c r="M60" s="10">
        <v>14</v>
      </c>
      <c r="N60" s="10">
        <v>23</v>
      </c>
      <c r="O60" s="10">
        <v>2</v>
      </c>
      <c r="P60" s="10">
        <v>2</v>
      </c>
      <c r="Q60" s="10">
        <v>3</v>
      </c>
      <c r="R60" s="10">
        <v>1</v>
      </c>
      <c r="S60" s="10">
        <v>109</v>
      </c>
      <c r="T60" s="10">
        <v>0</v>
      </c>
      <c r="U60" s="10">
        <v>1</v>
      </c>
      <c r="V60" s="33">
        <v>3</v>
      </c>
      <c r="W60" s="33">
        <v>6</v>
      </c>
      <c r="X60" s="10">
        <v>0</v>
      </c>
      <c r="Y60" s="10">
        <v>15</v>
      </c>
      <c r="Z60" s="10">
        <f t="shared" si="0"/>
        <v>365</v>
      </c>
    </row>
    <row r="61" spans="1:26" x14ac:dyDescent="0.3">
      <c r="A61" s="14">
        <v>60</v>
      </c>
      <c r="B61" s="15">
        <v>19</v>
      </c>
      <c r="C61" s="30">
        <v>41</v>
      </c>
      <c r="D61" s="8" t="s">
        <v>515</v>
      </c>
      <c r="E61" s="8"/>
      <c r="F61" s="31">
        <v>274</v>
      </c>
      <c r="G61" s="15" t="s">
        <v>514</v>
      </c>
      <c r="H61" s="8" t="s">
        <v>19</v>
      </c>
      <c r="I61" s="32">
        <v>627</v>
      </c>
      <c r="J61" s="10">
        <v>20</v>
      </c>
      <c r="K61" s="10">
        <v>72</v>
      </c>
      <c r="L61" s="10">
        <v>80</v>
      </c>
      <c r="M61" s="10">
        <v>8</v>
      </c>
      <c r="N61" s="10">
        <v>26</v>
      </c>
      <c r="O61" s="10">
        <v>3</v>
      </c>
      <c r="P61" s="10">
        <v>15</v>
      </c>
      <c r="Q61" s="10">
        <v>4</v>
      </c>
      <c r="R61" s="10">
        <v>5</v>
      </c>
      <c r="S61" s="10">
        <v>120</v>
      </c>
      <c r="T61" s="10">
        <v>0</v>
      </c>
      <c r="U61" s="10">
        <v>1</v>
      </c>
      <c r="V61" s="33">
        <v>0</v>
      </c>
      <c r="W61" s="33">
        <v>3</v>
      </c>
      <c r="X61" s="10">
        <v>0</v>
      </c>
      <c r="Y61" s="10">
        <v>17</v>
      </c>
      <c r="Z61" s="10">
        <f t="shared" si="0"/>
        <v>374</v>
      </c>
    </row>
    <row r="62" spans="1:26" x14ac:dyDescent="0.3">
      <c r="A62" s="14">
        <v>61</v>
      </c>
      <c r="B62" s="15">
        <v>19</v>
      </c>
      <c r="C62" s="30">
        <v>41</v>
      </c>
      <c r="D62" s="8" t="s">
        <v>515</v>
      </c>
      <c r="E62" s="8"/>
      <c r="F62" s="31">
        <v>274</v>
      </c>
      <c r="G62" s="15" t="s">
        <v>514</v>
      </c>
      <c r="H62" s="8" t="s">
        <v>20</v>
      </c>
      <c r="I62" s="32">
        <v>627</v>
      </c>
      <c r="J62" s="10">
        <v>18</v>
      </c>
      <c r="K62" s="10">
        <v>54</v>
      </c>
      <c r="L62" s="10">
        <v>84</v>
      </c>
      <c r="M62" s="10">
        <v>4</v>
      </c>
      <c r="N62" s="10">
        <v>33</v>
      </c>
      <c r="O62" s="10">
        <v>1</v>
      </c>
      <c r="P62" s="10">
        <v>9</v>
      </c>
      <c r="Q62" s="10">
        <v>5</v>
      </c>
      <c r="R62" s="10">
        <v>1</v>
      </c>
      <c r="S62" s="10">
        <v>153</v>
      </c>
      <c r="T62" s="10">
        <v>0</v>
      </c>
      <c r="U62" s="10">
        <v>2</v>
      </c>
      <c r="V62" s="33">
        <v>3</v>
      </c>
      <c r="W62" s="33">
        <v>2</v>
      </c>
      <c r="X62" s="10">
        <v>0</v>
      </c>
      <c r="Y62" s="10">
        <v>16</v>
      </c>
      <c r="Z62" s="10">
        <f t="shared" si="0"/>
        <v>385</v>
      </c>
    </row>
    <row r="63" spans="1:26" x14ac:dyDescent="0.3">
      <c r="A63" s="14">
        <v>62</v>
      </c>
      <c r="B63" s="15">
        <v>19</v>
      </c>
      <c r="C63" s="30">
        <v>41</v>
      </c>
      <c r="D63" s="8" t="s">
        <v>515</v>
      </c>
      <c r="E63" s="8"/>
      <c r="F63" s="31">
        <v>274</v>
      </c>
      <c r="G63" s="15" t="s">
        <v>514</v>
      </c>
      <c r="H63" s="8" t="s">
        <v>22</v>
      </c>
      <c r="I63" s="32">
        <v>627</v>
      </c>
      <c r="J63" s="10">
        <v>28</v>
      </c>
      <c r="K63" s="10">
        <v>66</v>
      </c>
      <c r="L63" s="10">
        <v>83</v>
      </c>
      <c r="M63" s="10">
        <v>6</v>
      </c>
      <c r="N63" s="10">
        <v>27</v>
      </c>
      <c r="O63" s="10">
        <v>2</v>
      </c>
      <c r="P63" s="10">
        <v>6</v>
      </c>
      <c r="Q63" s="10">
        <v>0</v>
      </c>
      <c r="R63" s="10">
        <v>3</v>
      </c>
      <c r="S63" s="10">
        <v>122</v>
      </c>
      <c r="T63" s="10">
        <v>0</v>
      </c>
      <c r="U63" s="10">
        <v>3</v>
      </c>
      <c r="V63" s="33">
        <v>1</v>
      </c>
      <c r="W63" s="33">
        <v>6</v>
      </c>
      <c r="X63" s="10">
        <v>0</v>
      </c>
      <c r="Y63" s="10">
        <v>17</v>
      </c>
      <c r="Z63" s="10">
        <f t="shared" si="0"/>
        <v>370</v>
      </c>
    </row>
    <row r="64" spans="1:26" x14ac:dyDescent="0.3">
      <c r="A64" s="14">
        <v>63</v>
      </c>
      <c r="B64" s="15">
        <v>19</v>
      </c>
      <c r="C64" s="30">
        <v>76</v>
      </c>
      <c r="D64" s="8" t="s">
        <v>516</v>
      </c>
      <c r="E64" s="8"/>
      <c r="F64" s="31">
        <v>669</v>
      </c>
      <c r="G64" s="15" t="s">
        <v>514</v>
      </c>
      <c r="H64" s="8" t="s">
        <v>19</v>
      </c>
      <c r="I64" s="32">
        <v>655</v>
      </c>
      <c r="J64" s="10">
        <v>50</v>
      </c>
      <c r="K64" s="10">
        <v>74</v>
      </c>
      <c r="L64" s="10">
        <v>35</v>
      </c>
      <c r="M64" s="10">
        <v>1</v>
      </c>
      <c r="N64" s="10">
        <v>21</v>
      </c>
      <c r="O64" s="10">
        <v>4</v>
      </c>
      <c r="P64" s="10">
        <v>7</v>
      </c>
      <c r="Q64" s="10">
        <v>7</v>
      </c>
      <c r="R64" s="10">
        <v>2</v>
      </c>
      <c r="S64" s="10">
        <v>78</v>
      </c>
      <c r="T64" s="10">
        <v>0</v>
      </c>
      <c r="U64" s="10">
        <v>1</v>
      </c>
      <c r="V64" s="33">
        <v>6</v>
      </c>
      <c r="W64" s="33">
        <v>0</v>
      </c>
      <c r="X64" s="10">
        <v>0</v>
      </c>
      <c r="Y64" s="10">
        <v>16</v>
      </c>
      <c r="Z64" s="10">
        <f t="shared" si="0"/>
        <v>302</v>
      </c>
    </row>
    <row r="65" spans="1:26" x14ac:dyDescent="0.3">
      <c r="A65" s="14">
        <v>64</v>
      </c>
      <c r="B65" s="15">
        <v>19</v>
      </c>
      <c r="C65" s="30">
        <v>76</v>
      </c>
      <c r="D65" s="8" t="s">
        <v>516</v>
      </c>
      <c r="E65" s="8"/>
      <c r="F65" s="31">
        <v>669</v>
      </c>
      <c r="G65" s="15" t="s">
        <v>514</v>
      </c>
      <c r="H65" s="8" t="s">
        <v>20</v>
      </c>
      <c r="I65" s="32">
        <v>654</v>
      </c>
      <c r="J65" s="10">
        <v>40</v>
      </c>
      <c r="K65" s="10">
        <v>67</v>
      </c>
      <c r="L65" s="10">
        <v>36</v>
      </c>
      <c r="M65" s="10">
        <v>2</v>
      </c>
      <c r="N65" s="10">
        <v>28</v>
      </c>
      <c r="O65" s="10">
        <v>1</v>
      </c>
      <c r="P65" s="10">
        <v>11</v>
      </c>
      <c r="Q65" s="10">
        <v>11</v>
      </c>
      <c r="R65" s="10">
        <v>2</v>
      </c>
      <c r="S65" s="10">
        <v>63</v>
      </c>
      <c r="T65" s="10">
        <v>0</v>
      </c>
      <c r="U65" s="10">
        <v>1</v>
      </c>
      <c r="V65" s="33">
        <v>4</v>
      </c>
      <c r="W65" s="33">
        <v>0</v>
      </c>
      <c r="X65" s="10">
        <v>0</v>
      </c>
      <c r="Y65" s="10">
        <v>11</v>
      </c>
      <c r="Z65" s="10">
        <f t="shared" si="0"/>
        <v>277</v>
      </c>
    </row>
    <row r="66" spans="1:26" x14ac:dyDescent="0.3">
      <c r="A66" s="14">
        <v>65</v>
      </c>
      <c r="B66" s="15">
        <v>19</v>
      </c>
      <c r="C66" s="30">
        <v>76</v>
      </c>
      <c r="D66" s="8" t="s">
        <v>516</v>
      </c>
      <c r="E66" s="8"/>
      <c r="F66" s="31">
        <v>669</v>
      </c>
      <c r="G66" s="15" t="s">
        <v>514</v>
      </c>
      <c r="H66" s="8" t="s">
        <v>22</v>
      </c>
      <c r="I66" s="32">
        <v>654</v>
      </c>
      <c r="J66" s="10">
        <v>54</v>
      </c>
      <c r="K66" s="10">
        <v>63</v>
      </c>
      <c r="L66" s="10">
        <v>45</v>
      </c>
      <c r="M66" s="10">
        <v>2</v>
      </c>
      <c r="N66" s="10">
        <v>29</v>
      </c>
      <c r="O66" s="10">
        <v>1</v>
      </c>
      <c r="P66" s="10">
        <v>14</v>
      </c>
      <c r="Q66" s="10">
        <v>9</v>
      </c>
      <c r="R66" s="10">
        <v>3</v>
      </c>
      <c r="S66" s="10">
        <v>71</v>
      </c>
      <c r="T66" s="10">
        <v>0</v>
      </c>
      <c r="U66" s="10">
        <v>3</v>
      </c>
      <c r="V66" s="33">
        <v>0</v>
      </c>
      <c r="W66" s="33">
        <v>0</v>
      </c>
      <c r="X66" s="10">
        <v>0</v>
      </c>
      <c r="Y66" s="10">
        <v>14</v>
      </c>
      <c r="Z66" s="10">
        <f t="shared" ref="Z66:Z129" si="1">SUM(J66:Y66)</f>
        <v>308</v>
      </c>
    </row>
    <row r="67" spans="1:26" x14ac:dyDescent="0.3">
      <c r="A67" s="14">
        <v>66</v>
      </c>
      <c r="B67" s="15">
        <v>19</v>
      </c>
      <c r="C67" s="30">
        <v>76</v>
      </c>
      <c r="D67" s="8" t="s">
        <v>516</v>
      </c>
      <c r="E67" s="8"/>
      <c r="F67" s="31">
        <v>669</v>
      </c>
      <c r="G67" s="15" t="s">
        <v>514</v>
      </c>
      <c r="H67" s="8" t="s">
        <v>24</v>
      </c>
      <c r="I67" s="32">
        <v>654</v>
      </c>
      <c r="J67" s="10">
        <v>54</v>
      </c>
      <c r="K67" s="10">
        <v>51</v>
      </c>
      <c r="L67" s="10">
        <v>29</v>
      </c>
      <c r="M67" s="10">
        <v>2</v>
      </c>
      <c r="N67" s="10">
        <v>35</v>
      </c>
      <c r="O67" s="10">
        <v>2</v>
      </c>
      <c r="P67" s="10">
        <v>4</v>
      </c>
      <c r="Q67" s="10">
        <v>15</v>
      </c>
      <c r="R67" s="10">
        <v>4</v>
      </c>
      <c r="S67" s="10">
        <v>64</v>
      </c>
      <c r="T67" s="10">
        <v>0</v>
      </c>
      <c r="U67" s="10">
        <v>3</v>
      </c>
      <c r="V67" s="33">
        <v>7</v>
      </c>
      <c r="W67" s="33">
        <v>2</v>
      </c>
      <c r="X67" s="10">
        <v>0</v>
      </c>
      <c r="Y67" s="10">
        <v>13</v>
      </c>
      <c r="Z67" s="10">
        <f t="shared" si="1"/>
        <v>285</v>
      </c>
    </row>
    <row r="68" spans="1:26" x14ac:dyDescent="0.3">
      <c r="A68" s="14">
        <v>67</v>
      </c>
      <c r="B68" s="15">
        <v>19</v>
      </c>
      <c r="C68" s="30">
        <v>76</v>
      </c>
      <c r="D68" s="8" t="s">
        <v>516</v>
      </c>
      <c r="E68" s="8"/>
      <c r="F68" s="31">
        <v>669</v>
      </c>
      <c r="G68" s="15" t="s">
        <v>514</v>
      </c>
      <c r="H68" s="8" t="s">
        <v>25</v>
      </c>
      <c r="I68" s="32">
        <v>654</v>
      </c>
      <c r="J68" s="10">
        <v>70</v>
      </c>
      <c r="K68" s="10">
        <v>58</v>
      </c>
      <c r="L68" s="10">
        <v>44</v>
      </c>
      <c r="M68" s="10">
        <v>6</v>
      </c>
      <c r="N68" s="10">
        <v>19</v>
      </c>
      <c r="O68" s="10">
        <v>1</v>
      </c>
      <c r="P68" s="10">
        <v>9</v>
      </c>
      <c r="Q68" s="10">
        <v>10</v>
      </c>
      <c r="R68" s="10">
        <v>0</v>
      </c>
      <c r="S68" s="10">
        <v>74</v>
      </c>
      <c r="T68" s="10">
        <v>0</v>
      </c>
      <c r="U68" s="10">
        <v>1</v>
      </c>
      <c r="V68" s="33">
        <v>6</v>
      </c>
      <c r="W68" s="33">
        <v>0</v>
      </c>
      <c r="X68" s="10">
        <v>0</v>
      </c>
      <c r="Y68" s="10">
        <v>10</v>
      </c>
      <c r="Z68" s="10">
        <f t="shared" si="1"/>
        <v>308</v>
      </c>
    </row>
    <row r="69" spans="1:26" x14ac:dyDescent="0.3">
      <c r="A69" s="14">
        <v>68</v>
      </c>
      <c r="B69" s="15">
        <v>19</v>
      </c>
      <c r="C69" s="30">
        <v>76</v>
      </c>
      <c r="D69" s="8" t="s">
        <v>516</v>
      </c>
      <c r="E69" s="8"/>
      <c r="F69" s="31">
        <v>669</v>
      </c>
      <c r="G69" s="15" t="s">
        <v>514</v>
      </c>
      <c r="H69" s="8" t="s">
        <v>26</v>
      </c>
      <c r="I69" s="32">
        <v>654</v>
      </c>
      <c r="J69" s="10">
        <v>56</v>
      </c>
      <c r="K69" s="10">
        <v>59</v>
      </c>
      <c r="L69" s="10">
        <v>39</v>
      </c>
      <c r="M69" s="10">
        <v>1</v>
      </c>
      <c r="N69" s="10">
        <v>26</v>
      </c>
      <c r="O69" s="10">
        <v>2</v>
      </c>
      <c r="P69" s="10">
        <v>12</v>
      </c>
      <c r="Q69" s="10">
        <v>13</v>
      </c>
      <c r="R69" s="10">
        <v>1</v>
      </c>
      <c r="S69" s="10">
        <v>72</v>
      </c>
      <c r="T69" s="10">
        <v>0</v>
      </c>
      <c r="U69" s="10">
        <v>4</v>
      </c>
      <c r="V69" s="33">
        <v>5</v>
      </c>
      <c r="W69" s="33">
        <v>0</v>
      </c>
      <c r="X69" s="10">
        <v>0</v>
      </c>
      <c r="Y69" s="10">
        <v>12</v>
      </c>
      <c r="Z69" s="10">
        <f t="shared" si="1"/>
        <v>302</v>
      </c>
    </row>
    <row r="70" spans="1:26" x14ac:dyDescent="0.3">
      <c r="A70" s="14">
        <v>69</v>
      </c>
      <c r="B70" s="15">
        <v>19</v>
      </c>
      <c r="C70" s="30">
        <v>76</v>
      </c>
      <c r="D70" s="8" t="s">
        <v>516</v>
      </c>
      <c r="E70" s="8"/>
      <c r="F70" s="31">
        <v>670</v>
      </c>
      <c r="G70" s="15" t="s">
        <v>514</v>
      </c>
      <c r="H70" s="8" t="s">
        <v>19</v>
      </c>
      <c r="I70" s="32">
        <v>701</v>
      </c>
      <c r="J70" s="10">
        <v>58</v>
      </c>
      <c r="K70" s="10">
        <v>49</v>
      </c>
      <c r="L70" s="10">
        <v>39</v>
      </c>
      <c r="M70" s="10">
        <v>5</v>
      </c>
      <c r="N70" s="10">
        <v>28</v>
      </c>
      <c r="O70" s="10">
        <v>6</v>
      </c>
      <c r="P70" s="10">
        <v>9</v>
      </c>
      <c r="Q70" s="10">
        <v>18</v>
      </c>
      <c r="R70" s="10">
        <v>5</v>
      </c>
      <c r="S70" s="10">
        <v>95</v>
      </c>
      <c r="T70" s="10">
        <v>0</v>
      </c>
      <c r="U70" s="10">
        <v>2</v>
      </c>
      <c r="V70" s="33">
        <v>8</v>
      </c>
      <c r="W70" s="33">
        <v>0</v>
      </c>
      <c r="X70" s="10">
        <v>0</v>
      </c>
      <c r="Y70" s="10">
        <v>15</v>
      </c>
      <c r="Z70" s="10">
        <f t="shared" si="1"/>
        <v>337</v>
      </c>
    </row>
    <row r="71" spans="1:26" x14ac:dyDescent="0.3">
      <c r="A71" s="14">
        <v>70</v>
      </c>
      <c r="B71" s="15">
        <v>19</v>
      </c>
      <c r="C71" s="30">
        <v>76</v>
      </c>
      <c r="D71" s="8" t="s">
        <v>516</v>
      </c>
      <c r="E71" s="8"/>
      <c r="F71" s="31">
        <v>670</v>
      </c>
      <c r="G71" s="15" t="s">
        <v>514</v>
      </c>
      <c r="H71" s="8" t="s">
        <v>20</v>
      </c>
      <c r="I71" s="32">
        <v>701</v>
      </c>
      <c r="J71" s="10">
        <v>71</v>
      </c>
      <c r="K71" s="10">
        <v>48</v>
      </c>
      <c r="L71" s="10">
        <v>53</v>
      </c>
      <c r="M71" s="10">
        <v>4</v>
      </c>
      <c r="N71" s="10">
        <v>26</v>
      </c>
      <c r="O71" s="10">
        <v>3</v>
      </c>
      <c r="P71" s="10">
        <v>9</v>
      </c>
      <c r="Q71" s="10">
        <v>15</v>
      </c>
      <c r="R71" s="10">
        <v>2</v>
      </c>
      <c r="S71" s="10">
        <v>88</v>
      </c>
      <c r="T71" s="10">
        <v>0</v>
      </c>
      <c r="U71" s="10">
        <v>5</v>
      </c>
      <c r="V71" s="33">
        <v>7</v>
      </c>
      <c r="W71" s="33">
        <v>0</v>
      </c>
      <c r="X71" s="10">
        <v>0</v>
      </c>
      <c r="Y71" s="10">
        <v>14</v>
      </c>
      <c r="Z71" s="10">
        <f t="shared" si="1"/>
        <v>345</v>
      </c>
    </row>
    <row r="72" spans="1:26" x14ac:dyDescent="0.3">
      <c r="A72" s="14">
        <v>71</v>
      </c>
      <c r="B72" s="15">
        <v>19</v>
      </c>
      <c r="C72" s="30">
        <v>76</v>
      </c>
      <c r="D72" s="8" t="s">
        <v>516</v>
      </c>
      <c r="E72" s="8"/>
      <c r="F72" s="31">
        <v>670</v>
      </c>
      <c r="G72" s="15" t="s">
        <v>514</v>
      </c>
      <c r="H72" s="8" t="s">
        <v>22</v>
      </c>
      <c r="I72" s="32">
        <v>700</v>
      </c>
      <c r="J72" s="10">
        <v>65</v>
      </c>
      <c r="K72" s="10">
        <v>35</v>
      </c>
      <c r="L72" s="10">
        <v>46</v>
      </c>
      <c r="M72" s="10">
        <v>3</v>
      </c>
      <c r="N72" s="10">
        <v>32</v>
      </c>
      <c r="O72" s="10">
        <v>10</v>
      </c>
      <c r="P72" s="10">
        <v>3</v>
      </c>
      <c r="Q72" s="10">
        <v>2</v>
      </c>
      <c r="R72" s="10">
        <v>1</v>
      </c>
      <c r="S72" s="10">
        <v>86</v>
      </c>
      <c r="T72" s="10">
        <v>0</v>
      </c>
      <c r="U72" s="10">
        <v>2</v>
      </c>
      <c r="V72" s="33">
        <v>5</v>
      </c>
      <c r="W72" s="33">
        <v>4</v>
      </c>
      <c r="X72" s="10">
        <v>0</v>
      </c>
      <c r="Y72" s="10">
        <v>10</v>
      </c>
      <c r="Z72" s="10">
        <f t="shared" si="1"/>
        <v>304</v>
      </c>
    </row>
    <row r="73" spans="1:26" x14ac:dyDescent="0.3">
      <c r="A73" s="14">
        <v>72</v>
      </c>
      <c r="B73" s="15">
        <v>19</v>
      </c>
      <c r="C73" s="30">
        <v>76</v>
      </c>
      <c r="D73" s="8" t="s">
        <v>516</v>
      </c>
      <c r="E73" s="8"/>
      <c r="F73" s="31">
        <v>670</v>
      </c>
      <c r="G73" s="15" t="s">
        <v>514</v>
      </c>
      <c r="H73" s="8" t="s">
        <v>24</v>
      </c>
      <c r="I73" s="32">
        <v>700</v>
      </c>
      <c r="J73" s="10">
        <v>68</v>
      </c>
      <c r="K73" s="10">
        <v>61</v>
      </c>
      <c r="L73" s="10">
        <v>45</v>
      </c>
      <c r="M73" s="10">
        <v>3</v>
      </c>
      <c r="N73" s="10">
        <v>27</v>
      </c>
      <c r="O73" s="10">
        <v>4</v>
      </c>
      <c r="P73" s="10">
        <v>4</v>
      </c>
      <c r="Q73" s="10">
        <v>11</v>
      </c>
      <c r="R73" s="10">
        <v>0</v>
      </c>
      <c r="S73" s="10">
        <v>76</v>
      </c>
      <c r="T73" s="10">
        <v>0</v>
      </c>
      <c r="U73" s="10">
        <v>5</v>
      </c>
      <c r="V73" s="33">
        <v>6</v>
      </c>
      <c r="W73" s="33">
        <v>3</v>
      </c>
      <c r="X73" s="10">
        <v>0</v>
      </c>
      <c r="Y73" s="10">
        <v>8</v>
      </c>
      <c r="Z73" s="10">
        <f t="shared" si="1"/>
        <v>321</v>
      </c>
    </row>
    <row r="74" spans="1:26" x14ac:dyDescent="0.3">
      <c r="A74" s="14">
        <v>73</v>
      </c>
      <c r="B74" s="15">
        <v>19</v>
      </c>
      <c r="C74" s="30">
        <v>76</v>
      </c>
      <c r="D74" s="8" t="s">
        <v>516</v>
      </c>
      <c r="E74" s="8"/>
      <c r="F74" s="31">
        <v>671</v>
      </c>
      <c r="G74" s="15" t="s">
        <v>514</v>
      </c>
      <c r="H74" s="8" t="s">
        <v>19</v>
      </c>
      <c r="I74" s="32">
        <v>711</v>
      </c>
      <c r="J74" s="10">
        <v>53</v>
      </c>
      <c r="K74" s="10">
        <v>49</v>
      </c>
      <c r="L74" s="10">
        <v>47</v>
      </c>
      <c r="M74" s="10">
        <v>6</v>
      </c>
      <c r="N74" s="10">
        <v>31</v>
      </c>
      <c r="O74" s="10">
        <v>4</v>
      </c>
      <c r="P74" s="10">
        <v>14</v>
      </c>
      <c r="Q74" s="10">
        <v>17</v>
      </c>
      <c r="R74" s="10">
        <v>1</v>
      </c>
      <c r="S74" s="10">
        <v>96</v>
      </c>
      <c r="T74" s="10">
        <v>0</v>
      </c>
      <c r="U74" s="10">
        <v>7</v>
      </c>
      <c r="V74" s="33">
        <v>4</v>
      </c>
      <c r="W74" s="33">
        <v>1</v>
      </c>
      <c r="X74" s="10">
        <v>1</v>
      </c>
      <c r="Y74" s="10">
        <v>26</v>
      </c>
      <c r="Z74" s="10">
        <f t="shared" si="1"/>
        <v>357</v>
      </c>
    </row>
    <row r="75" spans="1:26" x14ac:dyDescent="0.3">
      <c r="A75" s="14">
        <v>74</v>
      </c>
      <c r="B75" s="15">
        <v>19</v>
      </c>
      <c r="C75" s="30">
        <v>76</v>
      </c>
      <c r="D75" s="8" t="s">
        <v>516</v>
      </c>
      <c r="E75" s="8"/>
      <c r="F75" s="31">
        <v>671</v>
      </c>
      <c r="G75" s="15" t="s">
        <v>514</v>
      </c>
      <c r="H75" s="8" t="s">
        <v>20</v>
      </c>
      <c r="I75" s="32">
        <v>711</v>
      </c>
      <c r="J75" s="10">
        <v>60</v>
      </c>
      <c r="K75" s="10">
        <v>82</v>
      </c>
      <c r="L75" s="10">
        <v>26</v>
      </c>
      <c r="M75" s="10">
        <v>3</v>
      </c>
      <c r="N75" s="10">
        <v>32</v>
      </c>
      <c r="O75" s="10">
        <v>2</v>
      </c>
      <c r="P75" s="10">
        <v>9</v>
      </c>
      <c r="Q75" s="10">
        <v>20</v>
      </c>
      <c r="R75" s="10">
        <v>3</v>
      </c>
      <c r="S75" s="10">
        <v>92</v>
      </c>
      <c r="T75" s="10">
        <v>0</v>
      </c>
      <c r="U75" s="10">
        <v>4</v>
      </c>
      <c r="V75" s="33">
        <v>6</v>
      </c>
      <c r="W75" s="33">
        <v>3</v>
      </c>
      <c r="X75" s="10">
        <v>0</v>
      </c>
      <c r="Y75" s="10">
        <v>9</v>
      </c>
      <c r="Z75" s="10">
        <f t="shared" si="1"/>
        <v>351</v>
      </c>
    </row>
    <row r="76" spans="1:26" x14ac:dyDescent="0.3">
      <c r="A76" s="14">
        <v>75</v>
      </c>
      <c r="B76" s="15">
        <v>19</v>
      </c>
      <c r="C76" s="30">
        <v>76</v>
      </c>
      <c r="D76" s="8" t="s">
        <v>516</v>
      </c>
      <c r="E76" s="8"/>
      <c r="F76" s="31">
        <v>672</v>
      </c>
      <c r="G76" s="15" t="s">
        <v>514</v>
      </c>
      <c r="H76" s="8" t="s">
        <v>19</v>
      </c>
      <c r="I76" s="32">
        <v>585</v>
      </c>
      <c r="J76" s="10">
        <v>52</v>
      </c>
      <c r="K76" s="10">
        <v>33</v>
      </c>
      <c r="L76" s="10">
        <v>50</v>
      </c>
      <c r="M76" s="10">
        <v>2</v>
      </c>
      <c r="N76" s="10">
        <v>13</v>
      </c>
      <c r="O76" s="10">
        <v>6</v>
      </c>
      <c r="P76" s="10">
        <v>12</v>
      </c>
      <c r="Q76" s="10">
        <v>12</v>
      </c>
      <c r="R76" s="10">
        <v>2</v>
      </c>
      <c r="S76" s="10">
        <v>51</v>
      </c>
      <c r="T76" s="10">
        <v>0</v>
      </c>
      <c r="U76" s="10">
        <v>1</v>
      </c>
      <c r="V76" s="33">
        <v>3</v>
      </c>
      <c r="W76" s="33">
        <v>4</v>
      </c>
      <c r="X76" s="10">
        <v>0</v>
      </c>
      <c r="Y76" s="10">
        <v>9</v>
      </c>
      <c r="Z76" s="10">
        <f t="shared" si="1"/>
        <v>250</v>
      </c>
    </row>
    <row r="77" spans="1:26" x14ac:dyDescent="0.3">
      <c r="A77" s="14">
        <v>76</v>
      </c>
      <c r="B77" s="15">
        <v>19</v>
      </c>
      <c r="C77" s="30">
        <v>76</v>
      </c>
      <c r="D77" s="8" t="s">
        <v>516</v>
      </c>
      <c r="E77" s="8"/>
      <c r="F77" s="31">
        <v>672</v>
      </c>
      <c r="G77" s="15" t="s">
        <v>514</v>
      </c>
      <c r="H77" s="8" t="s">
        <v>20</v>
      </c>
      <c r="I77" s="32">
        <v>585</v>
      </c>
      <c r="J77" s="10">
        <v>63</v>
      </c>
      <c r="K77" s="10">
        <v>43</v>
      </c>
      <c r="L77" s="10">
        <v>59</v>
      </c>
      <c r="M77" s="10">
        <v>1</v>
      </c>
      <c r="N77" s="10">
        <v>17</v>
      </c>
      <c r="O77" s="10">
        <v>5</v>
      </c>
      <c r="P77" s="10">
        <v>2</v>
      </c>
      <c r="Q77" s="10">
        <v>12</v>
      </c>
      <c r="R77" s="10">
        <v>1</v>
      </c>
      <c r="S77" s="10">
        <v>59</v>
      </c>
      <c r="T77" s="10">
        <v>0</v>
      </c>
      <c r="U77" s="10">
        <v>3</v>
      </c>
      <c r="V77" s="33">
        <v>6</v>
      </c>
      <c r="W77" s="33">
        <v>1</v>
      </c>
      <c r="X77" s="10">
        <v>0</v>
      </c>
      <c r="Y77" s="10">
        <v>19</v>
      </c>
      <c r="Z77" s="10">
        <f t="shared" si="1"/>
        <v>291</v>
      </c>
    </row>
    <row r="78" spans="1:26" x14ac:dyDescent="0.3">
      <c r="A78" s="14">
        <v>77</v>
      </c>
      <c r="B78" s="15">
        <v>19</v>
      </c>
      <c r="C78" s="30">
        <v>76</v>
      </c>
      <c r="D78" s="8" t="s">
        <v>516</v>
      </c>
      <c r="E78" s="8"/>
      <c r="F78" s="31">
        <v>672</v>
      </c>
      <c r="G78" s="15" t="s">
        <v>514</v>
      </c>
      <c r="H78" s="8" t="s">
        <v>22</v>
      </c>
      <c r="I78" s="32">
        <v>584</v>
      </c>
      <c r="J78" s="10">
        <v>55</v>
      </c>
      <c r="K78" s="10">
        <v>57</v>
      </c>
      <c r="L78" s="10">
        <v>68</v>
      </c>
      <c r="M78" s="10">
        <v>6</v>
      </c>
      <c r="N78" s="10">
        <v>28</v>
      </c>
      <c r="O78" s="10">
        <v>5</v>
      </c>
      <c r="P78" s="10">
        <v>8</v>
      </c>
      <c r="Q78" s="10">
        <v>10</v>
      </c>
      <c r="R78" s="10">
        <v>0</v>
      </c>
      <c r="S78" s="10">
        <v>48</v>
      </c>
      <c r="T78" s="10">
        <v>0</v>
      </c>
      <c r="U78" s="10">
        <v>5</v>
      </c>
      <c r="V78" s="33">
        <v>6</v>
      </c>
      <c r="W78" s="33">
        <v>0</v>
      </c>
      <c r="X78" s="10">
        <v>0</v>
      </c>
      <c r="Y78" s="10">
        <v>17</v>
      </c>
      <c r="Z78" s="10">
        <f t="shared" si="1"/>
        <v>313</v>
      </c>
    </row>
    <row r="79" spans="1:26" x14ac:dyDescent="0.3">
      <c r="A79" s="14">
        <v>78</v>
      </c>
      <c r="B79" s="15">
        <v>19</v>
      </c>
      <c r="C79" s="30">
        <v>76</v>
      </c>
      <c r="D79" s="8" t="s">
        <v>516</v>
      </c>
      <c r="E79" s="8"/>
      <c r="F79" s="31">
        <v>673</v>
      </c>
      <c r="G79" s="15" t="s">
        <v>514</v>
      </c>
      <c r="H79" s="8" t="s">
        <v>19</v>
      </c>
      <c r="I79" s="32">
        <v>677</v>
      </c>
      <c r="J79" s="10">
        <v>67</v>
      </c>
      <c r="K79" s="10">
        <v>58</v>
      </c>
      <c r="L79" s="10">
        <v>59</v>
      </c>
      <c r="M79" s="10">
        <v>1</v>
      </c>
      <c r="N79" s="10">
        <v>20</v>
      </c>
      <c r="O79" s="10">
        <v>3</v>
      </c>
      <c r="P79" s="10">
        <v>21</v>
      </c>
      <c r="Q79" s="10">
        <v>11</v>
      </c>
      <c r="R79" s="10">
        <v>0</v>
      </c>
      <c r="S79" s="10">
        <v>43</v>
      </c>
      <c r="T79" s="10">
        <v>0</v>
      </c>
      <c r="U79" s="10">
        <v>1</v>
      </c>
      <c r="V79" s="33">
        <v>6</v>
      </c>
      <c r="W79" s="33">
        <v>2</v>
      </c>
      <c r="X79" s="10">
        <v>0</v>
      </c>
      <c r="Y79" s="10">
        <v>13</v>
      </c>
      <c r="Z79" s="10">
        <f t="shared" si="1"/>
        <v>305</v>
      </c>
    </row>
    <row r="80" spans="1:26" x14ac:dyDescent="0.3">
      <c r="A80" s="14">
        <v>79</v>
      </c>
      <c r="B80" s="15">
        <v>19</v>
      </c>
      <c r="C80" s="30">
        <v>76</v>
      </c>
      <c r="D80" s="8" t="s">
        <v>516</v>
      </c>
      <c r="E80" s="8"/>
      <c r="F80" s="31">
        <v>673</v>
      </c>
      <c r="G80" s="15" t="s">
        <v>514</v>
      </c>
      <c r="H80" s="8" t="s">
        <v>20</v>
      </c>
      <c r="I80" s="32">
        <v>677</v>
      </c>
      <c r="J80" s="10">
        <v>61</v>
      </c>
      <c r="K80" s="10">
        <v>52</v>
      </c>
      <c r="L80" s="10">
        <v>58</v>
      </c>
      <c r="M80" s="10">
        <v>4</v>
      </c>
      <c r="N80" s="10">
        <v>31</v>
      </c>
      <c r="O80" s="10">
        <v>3</v>
      </c>
      <c r="P80" s="10">
        <v>8</v>
      </c>
      <c r="Q80" s="10">
        <v>17</v>
      </c>
      <c r="R80" s="10">
        <v>0</v>
      </c>
      <c r="S80" s="10">
        <v>45</v>
      </c>
      <c r="T80" s="10">
        <v>0</v>
      </c>
      <c r="U80" s="10">
        <v>2</v>
      </c>
      <c r="V80" s="33">
        <v>5</v>
      </c>
      <c r="W80" s="33">
        <v>0</v>
      </c>
      <c r="X80" s="10">
        <v>1</v>
      </c>
      <c r="Y80" s="10">
        <v>8</v>
      </c>
      <c r="Z80" s="10">
        <f t="shared" si="1"/>
        <v>295</v>
      </c>
    </row>
    <row r="81" spans="1:26" x14ac:dyDescent="0.3">
      <c r="A81" s="14">
        <v>80</v>
      </c>
      <c r="B81" s="15">
        <v>19</v>
      </c>
      <c r="C81" s="30">
        <v>76</v>
      </c>
      <c r="D81" s="8" t="s">
        <v>516</v>
      </c>
      <c r="E81" s="8"/>
      <c r="F81" s="31">
        <v>673</v>
      </c>
      <c r="G81" s="15" t="s">
        <v>514</v>
      </c>
      <c r="H81" s="8" t="s">
        <v>22</v>
      </c>
      <c r="I81" s="32">
        <v>677</v>
      </c>
      <c r="J81" s="10">
        <v>51</v>
      </c>
      <c r="K81" s="10">
        <v>65</v>
      </c>
      <c r="L81" s="10">
        <v>47</v>
      </c>
      <c r="M81" s="10">
        <v>3</v>
      </c>
      <c r="N81" s="10">
        <v>39</v>
      </c>
      <c r="O81" s="10">
        <v>1</v>
      </c>
      <c r="P81" s="10">
        <v>10</v>
      </c>
      <c r="Q81" s="10">
        <v>11</v>
      </c>
      <c r="R81" s="10">
        <v>1</v>
      </c>
      <c r="S81" s="10">
        <v>64</v>
      </c>
      <c r="T81" s="10">
        <v>0</v>
      </c>
      <c r="U81" s="10">
        <v>2</v>
      </c>
      <c r="V81" s="33">
        <v>10</v>
      </c>
      <c r="W81" s="33">
        <v>0</v>
      </c>
      <c r="X81" s="10">
        <v>0</v>
      </c>
      <c r="Y81" s="10">
        <v>15</v>
      </c>
      <c r="Z81" s="10">
        <f t="shared" si="1"/>
        <v>319</v>
      </c>
    </row>
    <row r="82" spans="1:26" x14ac:dyDescent="0.3">
      <c r="A82" s="14">
        <v>81</v>
      </c>
      <c r="B82" s="15">
        <v>19</v>
      </c>
      <c r="C82" s="30">
        <v>76</v>
      </c>
      <c r="D82" s="8" t="s">
        <v>516</v>
      </c>
      <c r="E82" s="8"/>
      <c r="F82" s="31">
        <v>673</v>
      </c>
      <c r="G82" s="15" t="s">
        <v>514</v>
      </c>
      <c r="H82" s="8" t="s">
        <v>24</v>
      </c>
      <c r="I82" s="32">
        <v>677</v>
      </c>
      <c r="J82" s="10">
        <v>50</v>
      </c>
      <c r="K82" s="10">
        <v>58</v>
      </c>
      <c r="L82" s="10">
        <v>53</v>
      </c>
      <c r="M82" s="10">
        <v>3</v>
      </c>
      <c r="N82" s="10">
        <v>40</v>
      </c>
      <c r="O82" s="10">
        <v>4</v>
      </c>
      <c r="P82" s="10">
        <v>16</v>
      </c>
      <c r="Q82" s="10">
        <v>15</v>
      </c>
      <c r="R82" s="10">
        <v>2</v>
      </c>
      <c r="S82" s="10">
        <v>58</v>
      </c>
      <c r="T82" s="10">
        <v>0</v>
      </c>
      <c r="U82" s="10">
        <v>1</v>
      </c>
      <c r="V82" s="33">
        <v>4</v>
      </c>
      <c r="W82" s="33">
        <v>0</v>
      </c>
      <c r="X82" s="10">
        <v>0</v>
      </c>
      <c r="Y82" s="10">
        <v>15</v>
      </c>
      <c r="Z82" s="10">
        <f t="shared" si="1"/>
        <v>319</v>
      </c>
    </row>
    <row r="83" spans="1:26" x14ac:dyDescent="0.3">
      <c r="A83" s="14">
        <v>82</v>
      </c>
      <c r="B83" s="15">
        <v>19</v>
      </c>
      <c r="C83" s="30">
        <v>76</v>
      </c>
      <c r="D83" s="8" t="s">
        <v>516</v>
      </c>
      <c r="E83" s="8"/>
      <c r="F83" s="31">
        <v>673</v>
      </c>
      <c r="G83" s="15" t="s">
        <v>514</v>
      </c>
      <c r="H83" s="8" t="s">
        <v>25</v>
      </c>
      <c r="I83" s="32">
        <v>677</v>
      </c>
      <c r="J83" s="10">
        <v>58</v>
      </c>
      <c r="K83" s="10">
        <v>56</v>
      </c>
      <c r="L83" s="10">
        <v>39</v>
      </c>
      <c r="M83" s="10">
        <v>3</v>
      </c>
      <c r="N83" s="10">
        <v>32</v>
      </c>
      <c r="O83" s="10">
        <v>1</v>
      </c>
      <c r="P83" s="10">
        <v>20</v>
      </c>
      <c r="Q83" s="10">
        <v>12</v>
      </c>
      <c r="R83" s="10">
        <v>4</v>
      </c>
      <c r="S83" s="10">
        <v>61</v>
      </c>
      <c r="T83" s="10">
        <v>0</v>
      </c>
      <c r="U83" s="10">
        <v>1</v>
      </c>
      <c r="V83" s="33">
        <v>5</v>
      </c>
      <c r="W83" s="33">
        <v>1</v>
      </c>
      <c r="X83" s="10">
        <v>0</v>
      </c>
      <c r="Y83" s="10">
        <v>8</v>
      </c>
      <c r="Z83" s="10">
        <f t="shared" si="1"/>
        <v>301</v>
      </c>
    </row>
    <row r="84" spans="1:26" x14ac:dyDescent="0.3">
      <c r="A84" s="14">
        <v>83</v>
      </c>
      <c r="B84" s="15">
        <v>19</v>
      </c>
      <c r="C84" s="30">
        <v>76</v>
      </c>
      <c r="D84" s="8" t="s">
        <v>516</v>
      </c>
      <c r="E84" s="8"/>
      <c r="F84" s="31">
        <v>673</v>
      </c>
      <c r="G84" s="15" t="s">
        <v>514</v>
      </c>
      <c r="H84" s="8" t="s">
        <v>26</v>
      </c>
      <c r="I84" s="32">
        <v>676</v>
      </c>
      <c r="J84" s="10">
        <v>62</v>
      </c>
      <c r="K84" s="10">
        <v>61</v>
      </c>
      <c r="L84" s="10">
        <v>50</v>
      </c>
      <c r="M84" s="10">
        <v>7</v>
      </c>
      <c r="N84" s="10">
        <v>49</v>
      </c>
      <c r="O84" s="10">
        <v>1</v>
      </c>
      <c r="P84" s="10">
        <v>7</v>
      </c>
      <c r="Q84" s="10">
        <v>8</v>
      </c>
      <c r="R84" s="10">
        <v>4</v>
      </c>
      <c r="S84" s="10">
        <v>54</v>
      </c>
      <c r="T84" s="10">
        <v>0</v>
      </c>
      <c r="U84" s="10">
        <v>1</v>
      </c>
      <c r="V84" s="33">
        <v>7</v>
      </c>
      <c r="W84" s="33">
        <v>2</v>
      </c>
      <c r="X84" s="10">
        <v>0</v>
      </c>
      <c r="Y84" s="10">
        <v>11</v>
      </c>
      <c r="Z84" s="10">
        <f t="shared" si="1"/>
        <v>324</v>
      </c>
    </row>
    <row r="85" spans="1:26" x14ac:dyDescent="0.3">
      <c r="A85" s="14">
        <v>84</v>
      </c>
      <c r="B85" s="15">
        <v>19</v>
      </c>
      <c r="C85" s="30">
        <v>76</v>
      </c>
      <c r="D85" s="8" t="s">
        <v>516</v>
      </c>
      <c r="E85" s="8"/>
      <c r="F85" s="31">
        <v>673</v>
      </c>
      <c r="G85" s="15" t="s">
        <v>514</v>
      </c>
      <c r="H85" s="8" t="s">
        <v>28</v>
      </c>
      <c r="I85" s="32">
        <v>676</v>
      </c>
      <c r="J85" s="10">
        <v>55</v>
      </c>
      <c r="K85" s="10">
        <v>50</v>
      </c>
      <c r="L85" s="10">
        <v>51</v>
      </c>
      <c r="M85" s="10">
        <v>2</v>
      </c>
      <c r="N85" s="10">
        <v>29</v>
      </c>
      <c r="O85" s="10">
        <v>0</v>
      </c>
      <c r="P85" s="10">
        <v>8</v>
      </c>
      <c r="Q85" s="10">
        <v>4</v>
      </c>
      <c r="R85" s="10">
        <v>0</v>
      </c>
      <c r="S85" s="10">
        <v>53</v>
      </c>
      <c r="T85" s="10">
        <v>0</v>
      </c>
      <c r="U85" s="10">
        <v>4</v>
      </c>
      <c r="V85" s="33">
        <v>9</v>
      </c>
      <c r="W85" s="33">
        <v>3</v>
      </c>
      <c r="X85" s="10">
        <v>0</v>
      </c>
      <c r="Y85" s="10">
        <v>17</v>
      </c>
      <c r="Z85" s="10">
        <f t="shared" si="1"/>
        <v>285</v>
      </c>
    </row>
    <row r="86" spans="1:26" x14ac:dyDescent="0.3">
      <c r="A86" s="14">
        <v>85</v>
      </c>
      <c r="B86" s="15">
        <v>19</v>
      </c>
      <c r="C86" s="30">
        <v>76</v>
      </c>
      <c r="D86" s="8" t="s">
        <v>516</v>
      </c>
      <c r="E86" s="8"/>
      <c r="F86" s="31">
        <v>674</v>
      </c>
      <c r="G86" s="15" t="s">
        <v>514</v>
      </c>
      <c r="H86" s="8" t="s">
        <v>19</v>
      </c>
      <c r="I86" s="32">
        <v>727</v>
      </c>
      <c r="J86" s="10">
        <v>83</v>
      </c>
      <c r="K86" s="10">
        <v>73</v>
      </c>
      <c r="L86" s="10">
        <v>51</v>
      </c>
      <c r="M86" s="10">
        <v>5</v>
      </c>
      <c r="N86" s="10">
        <v>35</v>
      </c>
      <c r="O86" s="10">
        <v>3</v>
      </c>
      <c r="P86" s="10">
        <v>9</v>
      </c>
      <c r="Q86" s="10">
        <v>9</v>
      </c>
      <c r="R86" s="10">
        <v>3</v>
      </c>
      <c r="S86" s="10">
        <v>76</v>
      </c>
      <c r="T86" s="10">
        <v>0</v>
      </c>
      <c r="U86" s="10">
        <v>3</v>
      </c>
      <c r="V86" s="33">
        <v>3</v>
      </c>
      <c r="W86" s="33">
        <v>3</v>
      </c>
      <c r="X86" s="10">
        <v>0</v>
      </c>
      <c r="Y86" s="10">
        <v>13</v>
      </c>
      <c r="Z86" s="10">
        <f t="shared" si="1"/>
        <v>369</v>
      </c>
    </row>
    <row r="87" spans="1:26" x14ac:dyDescent="0.3">
      <c r="A87" s="14">
        <v>86</v>
      </c>
      <c r="B87" s="15">
        <v>19</v>
      </c>
      <c r="C87" s="30">
        <v>76</v>
      </c>
      <c r="D87" s="8" t="s">
        <v>516</v>
      </c>
      <c r="E87" s="8"/>
      <c r="F87" s="31">
        <v>674</v>
      </c>
      <c r="G87" s="15" t="s">
        <v>514</v>
      </c>
      <c r="H87" s="8" t="s">
        <v>20</v>
      </c>
      <c r="I87" s="32">
        <v>726</v>
      </c>
      <c r="J87" s="10">
        <v>81</v>
      </c>
      <c r="K87" s="10">
        <v>97</v>
      </c>
      <c r="L87" s="10">
        <v>45</v>
      </c>
      <c r="M87" s="10">
        <v>9</v>
      </c>
      <c r="N87" s="10">
        <v>30</v>
      </c>
      <c r="O87" s="10">
        <v>1</v>
      </c>
      <c r="P87" s="10">
        <v>6</v>
      </c>
      <c r="Q87" s="10">
        <v>9</v>
      </c>
      <c r="R87" s="10">
        <v>2</v>
      </c>
      <c r="S87" s="10">
        <v>81</v>
      </c>
      <c r="T87" s="10">
        <v>0</v>
      </c>
      <c r="U87" s="10">
        <v>1</v>
      </c>
      <c r="V87" s="33">
        <v>5</v>
      </c>
      <c r="W87" s="33">
        <v>3</v>
      </c>
      <c r="X87" s="10">
        <v>0</v>
      </c>
      <c r="Y87" s="10">
        <v>16</v>
      </c>
      <c r="Z87" s="10">
        <f t="shared" si="1"/>
        <v>386</v>
      </c>
    </row>
    <row r="88" spans="1:26" x14ac:dyDescent="0.3">
      <c r="A88" s="14">
        <v>87</v>
      </c>
      <c r="B88" s="15">
        <v>19</v>
      </c>
      <c r="C88" s="30">
        <v>76</v>
      </c>
      <c r="D88" s="8" t="s">
        <v>516</v>
      </c>
      <c r="E88" s="8"/>
      <c r="F88" s="31">
        <v>675</v>
      </c>
      <c r="G88" s="15" t="s">
        <v>514</v>
      </c>
      <c r="H88" s="8" t="s">
        <v>19</v>
      </c>
      <c r="I88" s="32">
        <v>735</v>
      </c>
      <c r="J88" s="10">
        <v>54</v>
      </c>
      <c r="K88" s="10">
        <v>57</v>
      </c>
      <c r="L88" s="10">
        <v>54</v>
      </c>
      <c r="M88" s="10">
        <v>3</v>
      </c>
      <c r="N88" s="10">
        <v>32</v>
      </c>
      <c r="O88" s="10">
        <v>2</v>
      </c>
      <c r="P88" s="10">
        <v>9</v>
      </c>
      <c r="Q88" s="10">
        <v>19</v>
      </c>
      <c r="R88" s="10">
        <v>1</v>
      </c>
      <c r="S88" s="10">
        <v>80</v>
      </c>
      <c r="T88" s="10">
        <v>0</v>
      </c>
      <c r="U88" s="10">
        <v>6</v>
      </c>
      <c r="V88" s="33">
        <v>6</v>
      </c>
      <c r="W88" s="33">
        <v>0</v>
      </c>
      <c r="X88" s="10">
        <v>0</v>
      </c>
      <c r="Y88" s="10">
        <v>10</v>
      </c>
      <c r="Z88" s="10">
        <f t="shared" si="1"/>
        <v>333</v>
      </c>
    </row>
    <row r="89" spans="1:26" x14ac:dyDescent="0.3">
      <c r="A89" s="14">
        <v>88</v>
      </c>
      <c r="B89" s="15">
        <v>19</v>
      </c>
      <c r="C89" s="30">
        <v>76</v>
      </c>
      <c r="D89" s="8" t="s">
        <v>516</v>
      </c>
      <c r="E89" s="8"/>
      <c r="F89" s="31">
        <v>675</v>
      </c>
      <c r="G89" s="15" t="s">
        <v>514</v>
      </c>
      <c r="H89" s="8" t="s">
        <v>20</v>
      </c>
      <c r="I89" s="32">
        <v>735</v>
      </c>
      <c r="J89" s="10">
        <v>75</v>
      </c>
      <c r="K89" s="10">
        <v>69</v>
      </c>
      <c r="L89" s="10">
        <v>51</v>
      </c>
      <c r="M89" s="10">
        <v>6</v>
      </c>
      <c r="N89" s="10">
        <v>33</v>
      </c>
      <c r="O89" s="10">
        <v>1</v>
      </c>
      <c r="P89" s="10">
        <v>6</v>
      </c>
      <c r="Q89" s="10">
        <v>17</v>
      </c>
      <c r="R89" s="10">
        <v>1</v>
      </c>
      <c r="S89" s="10">
        <v>101</v>
      </c>
      <c r="T89" s="10">
        <v>0</v>
      </c>
      <c r="U89" s="10">
        <v>5</v>
      </c>
      <c r="V89" s="33">
        <v>4</v>
      </c>
      <c r="W89" s="33">
        <v>0</v>
      </c>
      <c r="X89" s="10">
        <v>0</v>
      </c>
      <c r="Y89" s="10">
        <v>12</v>
      </c>
      <c r="Z89" s="10">
        <f t="shared" si="1"/>
        <v>381</v>
      </c>
    </row>
    <row r="90" spans="1:26" x14ac:dyDescent="0.3">
      <c r="A90" s="14">
        <v>89</v>
      </c>
      <c r="B90" s="15">
        <v>19</v>
      </c>
      <c r="C90" s="30">
        <v>76</v>
      </c>
      <c r="D90" s="8" t="s">
        <v>516</v>
      </c>
      <c r="E90" s="8"/>
      <c r="F90" s="31">
        <v>676</v>
      </c>
      <c r="G90" s="15" t="s">
        <v>514</v>
      </c>
      <c r="H90" s="8" t="s">
        <v>19</v>
      </c>
      <c r="I90" s="32">
        <v>593</v>
      </c>
      <c r="J90" s="10">
        <v>82</v>
      </c>
      <c r="K90" s="10">
        <v>69</v>
      </c>
      <c r="L90" s="10">
        <v>50</v>
      </c>
      <c r="M90" s="10">
        <v>9</v>
      </c>
      <c r="N90" s="10">
        <v>21</v>
      </c>
      <c r="O90" s="10">
        <v>2</v>
      </c>
      <c r="P90" s="10">
        <v>2</v>
      </c>
      <c r="Q90" s="10">
        <v>27</v>
      </c>
      <c r="R90" s="10">
        <v>1</v>
      </c>
      <c r="S90" s="10">
        <v>67</v>
      </c>
      <c r="T90" s="10">
        <v>0</v>
      </c>
      <c r="U90" s="10">
        <v>2</v>
      </c>
      <c r="V90" s="33">
        <v>3</v>
      </c>
      <c r="W90" s="33">
        <v>6</v>
      </c>
      <c r="X90" s="10">
        <v>2</v>
      </c>
      <c r="Y90" s="10">
        <v>12</v>
      </c>
      <c r="Z90" s="10">
        <f t="shared" si="1"/>
        <v>355</v>
      </c>
    </row>
    <row r="91" spans="1:26" x14ac:dyDescent="0.3">
      <c r="A91" s="14">
        <v>90</v>
      </c>
      <c r="B91" s="15">
        <v>19</v>
      </c>
      <c r="C91" s="30">
        <v>76</v>
      </c>
      <c r="D91" s="8" t="s">
        <v>516</v>
      </c>
      <c r="E91" s="8"/>
      <c r="F91" s="31">
        <v>676</v>
      </c>
      <c r="G91" s="15" t="s">
        <v>514</v>
      </c>
      <c r="H91" s="8" t="s">
        <v>20</v>
      </c>
      <c r="I91" s="32">
        <v>593</v>
      </c>
      <c r="J91" s="10">
        <v>52</v>
      </c>
      <c r="K91" s="10">
        <v>69</v>
      </c>
      <c r="L91" s="10">
        <v>42</v>
      </c>
      <c r="M91" s="10">
        <v>2</v>
      </c>
      <c r="N91" s="10">
        <v>32</v>
      </c>
      <c r="O91" s="10">
        <v>3</v>
      </c>
      <c r="P91" s="10">
        <v>5</v>
      </c>
      <c r="Q91" s="10">
        <v>18</v>
      </c>
      <c r="R91" s="10">
        <v>4</v>
      </c>
      <c r="S91" s="10">
        <v>63</v>
      </c>
      <c r="T91" s="10">
        <v>0</v>
      </c>
      <c r="U91" s="10">
        <v>0</v>
      </c>
      <c r="V91" s="33">
        <v>4</v>
      </c>
      <c r="W91" s="33">
        <v>3</v>
      </c>
      <c r="X91" s="10">
        <v>0</v>
      </c>
      <c r="Y91" s="10">
        <v>13</v>
      </c>
      <c r="Z91" s="10">
        <f t="shared" si="1"/>
        <v>310</v>
      </c>
    </row>
    <row r="92" spans="1:26" x14ac:dyDescent="0.3">
      <c r="A92" s="14">
        <v>91</v>
      </c>
      <c r="B92" s="15">
        <v>19</v>
      </c>
      <c r="C92" s="30">
        <v>76</v>
      </c>
      <c r="D92" s="8" t="s">
        <v>516</v>
      </c>
      <c r="E92" s="8"/>
      <c r="F92" s="31">
        <v>677</v>
      </c>
      <c r="G92" s="15" t="s">
        <v>514</v>
      </c>
      <c r="H92" s="8" t="s">
        <v>19</v>
      </c>
      <c r="I92" s="32">
        <v>503</v>
      </c>
      <c r="J92" s="10">
        <v>36</v>
      </c>
      <c r="K92" s="10">
        <v>77</v>
      </c>
      <c r="L92" s="10">
        <v>40</v>
      </c>
      <c r="M92" s="10">
        <v>2</v>
      </c>
      <c r="N92" s="10">
        <v>15</v>
      </c>
      <c r="O92" s="10">
        <v>1</v>
      </c>
      <c r="P92" s="10">
        <v>1</v>
      </c>
      <c r="Q92" s="10">
        <v>9</v>
      </c>
      <c r="R92" s="10">
        <v>1</v>
      </c>
      <c r="S92" s="10">
        <v>69</v>
      </c>
      <c r="T92" s="10">
        <v>0</v>
      </c>
      <c r="U92" s="10">
        <v>6</v>
      </c>
      <c r="V92" s="33">
        <v>3</v>
      </c>
      <c r="W92" s="33">
        <v>1</v>
      </c>
      <c r="X92" s="10">
        <v>0</v>
      </c>
      <c r="Y92" s="10">
        <v>3</v>
      </c>
      <c r="Z92" s="10">
        <f t="shared" si="1"/>
        <v>264</v>
      </c>
    </row>
    <row r="93" spans="1:26" x14ac:dyDescent="0.3">
      <c r="A93" s="14">
        <v>92</v>
      </c>
      <c r="B93" s="15">
        <v>19</v>
      </c>
      <c r="C93" s="30">
        <v>76</v>
      </c>
      <c r="D93" s="8" t="s">
        <v>516</v>
      </c>
      <c r="E93" s="8"/>
      <c r="F93" s="31">
        <v>677</v>
      </c>
      <c r="G93" s="15" t="s">
        <v>514</v>
      </c>
      <c r="H93" s="8" t="s">
        <v>20</v>
      </c>
      <c r="I93" s="32">
        <v>502</v>
      </c>
      <c r="J93" s="10">
        <v>50</v>
      </c>
      <c r="K93" s="10">
        <v>65</v>
      </c>
      <c r="L93" s="10">
        <v>32</v>
      </c>
      <c r="M93" s="10">
        <v>6</v>
      </c>
      <c r="N93" s="10">
        <v>11</v>
      </c>
      <c r="O93" s="10">
        <v>3</v>
      </c>
      <c r="P93" s="10">
        <v>7</v>
      </c>
      <c r="Q93" s="10">
        <v>10</v>
      </c>
      <c r="R93" s="10">
        <v>3</v>
      </c>
      <c r="S93" s="10">
        <v>49</v>
      </c>
      <c r="T93" s="10">
        <v>0</v>
      </c>
      <c r="U93" s="10">
        <v>4</v>
      </c>
      <c r="V93" s="33">
        <v>5</v>
      </c>
      <c r="W93" s="33">
        <v>1</v>
      </c>
      <c r="X93" s="10">
        <v>2</v>
      </c>
      <c r="Y93" s="10">
        <v>13</v>
      </c>
      <c r="Z93" s="10">
        <f t="shared" si="1"/>
        <v>261</v>
      </c>
    </row>
    <row r="94" spans="1:26" x14ac:dyDescent="0.3">
      <c r="A94" s="14">
        <v>93</v>
      </c>
      <c r="B94" s="15">
        <v>19</v>
      </c>
      <c r="C94" s="30">
        <v>76</v>
      </c>
      <c r="D94" s="8" t="s">
        <v>516</v>
      </c>
      <c r="E94" s="8"/>
      <c r="F94" s="31">
        <v>677</v>
      </c>
      <c r="G94" s="15" t="s">
        <v>514</v>
      </c>
      <c r="H94" s="8" t="s">
        <v>22</v>
      </c>
      <c r="I94" s="32">
        <v>502</v>
      </c>
      <c r="J94" s="10">
        <v>49</v>
      </c>
      <c r="K94" s="10">
        <v>60</v>
      </c>
      <c r="L94" s="10">
        <v>40</v>
      </c>
      <c r="M94" s="10">
        <v>2</v>
      </c>
      <c r="N94" s="10">
        <v>14</v>
      </c>
      <c r="O94" s="10">
        <v>0</v>
      </c>
      <c r="P94" s="10">
        <v>2</v>
      </c>
      <c r="Q94" s="10">
        <v>6</v>
      </c>
      <c r="R94" s="10">
        <v>1</v>
      </c>
      <c r="S94" s="10">
        <v>68</v>
      </c>
      <c r="T94" s="10">
        <v>0</v>
      </c>
      <c r="U94" s="10">
        <v>2</v>
      </c>
      <c r="V94" s="33">
        <v>5</v>
      </c>
      <c r="W94" s="33">
        <v>1</v>
      </c>
      <c r="X94" s="10">
        <v>0</v>
      </c>
      <c r="Y94" s="10">
        <v>12</v>
      </c>
      <c r="Z94" s="10">
        <f t="shared" si="1"/>
        <v>262</v>
      </c>
    </row>
    <row r="95" spans="1:26" x14ac:dyDescent="0.3">
      <c r="A95" s="14">
        <v>94</v>
      </c>
      <c r="B95" s="15">
        <v>19</v>
      </c>
      <c r="C95" s="30">
        <v>76</v>
      </c>
      <c r="D95" s="8" t="s">
        <v>516</v>
      </c>
      <c r="E95" s="8"/>
      <c r="F95" s="31">
        <v>678</v>
      </c>
      <c r="G95" s="15" t="s">
        <v>514</v>
      </c>
      <c r="H95" s="8" t="s">
        <v>19</v>
      </c>
      <c r="I95" s="32">
        <v>560</v>
      </c>
      <c r="J95" s="10">
        <v>40</v>
      </c>
      <c r="K95" s="10">
        <v>73</v>
      </c>
      <c r="L95" s="10">
        <v>25</v>
      </c>
      <c r="M95" s="10">
        <v>3</v>
      </c>
      <c r="N95" s="10">
        <v>20</v>
      </c>
      <c r="O95" s="10">
        <v>2</v>
      </c>
      <c r="P95" s="10">
        <v>14</v>
      </c>
      <c r="Q95" s="10">
        <v>13</v>
      </c>
      <c r="R95" s="10">
        <v>1</v>
      </c>
      <c r="S95" s="10">
        <v>47</v>
      </c>
      <c r="T95" s="10">
        <v>0</v>
      </c>
      <c r="U95" s="10">
        <v>4</v>
      </c>
      <c r="V95" s="33">
        <v>2</v>
      </c>
      <c r="W95" s="33">
        <v>2</v>
      </c>
      <c r="X95" s="10">
        <v>0</v>
      </c>
      <c r="Y95" s="10">
        <v>9</v>
      </c>
      <c r="Z95" s="10">
        <f t="shared" si="1"/>
        <v>255</v>
      </c>
    </row>
    <row r="96" spans="1:26" x14ac:dyDescent="0.3">
      <c r="A96" s="14">
        <v>95</v>
      </c>
      <c r="B96" s="15">
        <v>19</v>
      </c>
      <c r="C96" s="30">
        <v>76</v>
      </c>
      <c r="D96" s="8" t="s">
        <v>516</v>
      </c>
      <c r="E96" s="8"/>
      <c r="F96" s="31">
        <v>678</v>
      </c>
      <c r="G96" s="15" t="s">
        <v>514</v>
      </c>
      <c r="H96" s="8" t="s">
        <v>20</v>
      </c>
      <c r="I96" s="32">
        <v>560</v>
      </c>
      <c r="J96" s="10">
        <v>54</v>
      </c>
      <c r="K96" s="10">
        <v>51</v>
      </c>
      <c r="L96" s="10">
        <v>24</v>
      </c>
      <c r="M96" s="10">
        <v>2</v>
      </c>
      <c r="N96" s="10">
        <v>26</v>
      </c>
      <c r="O96" s="10">
        <v>3</v>
      </c>
      <c r="P96" s="10">
        <v>9</v>
      </c>
      <c r="Q96" s="10">
        <v>5</v>
      </c>
      <c r="R96" s="10">
        <v>1</v>
      </c>
      <c r="S96" s="10">
        <v>46</v>
      </c>
      <c r="T96" s="10">
        <v>0</v>
      </c>
      <c r="U96" s="10">
        <v>1</v>
      </c>
      <c r="V96" s="33">
        <v>1</v>
      </c>
      <c r="W96" s="33">
        <v>2</v>
      </c>
      <c r="X96" s="10">
        <v>0</v>
      </c>
      <c r="Y96" s="10">
        <v>7</v>
      </c>
      <c r="Z96" s="10">
        <f t="shared" si="1"/>
        <v>232</v>
      </c>
    </row>
    <row r="97" spans="1:26" x14ac:dyDescent="0.3">
      <c r="A97" s="14">
        <v>96</v>
      </c>
      <c r="B97" s="15">
        <v>19</v>
      </c>
      <c r="C97" s="30">
        <v>76</v>
      </c>
      <c r="D97" s="8" t="s">
        <v>516</v>
      </c>
      <c r="E97" s="8"/>
      <c r="F97" s="31">
        <v>678</v>
      </c>
      <c r="G97" s="15" t="s">
        <v>514</v>
      </c>
      <c r="H97" s="8" t="s">
        <v>22</v>
      </c>
      <c r="I97" s="32">
        <v>560</v>
      </c>
      <c r="J97" s="10">
        <v>43</v>
      </c>
      <c r="K97" s="10">
        <v>59</v>
      </c>
      <c r="L97" s="10">
        <v>27</v>
      </c>
      <c r="M97" s="10">
        <v>3</v>
      </c>
      <c r="N97" s="10">
        <v>42</v>
      </c>
      <c r="O97" s="10">
        <v>5</v>
      </c>
      <c r="P97" s="10">
        <v>8</v>
      </c>
      <c r="Q97" s="10">
        <v>8</v>
      </c>
      <c r="R97" s="10">
        <v>3</v>
      </c>
      <c r="S97" s="10">
        <v>31</v>
      </c>
      <c r="T97" s="10">
        <v>0</v>
      </c>
      <c r="U97" s="10">
        <v>8</v>
      </c>
      <c r="V97" s="33">
        <v>1</v>
      </c>
      <c r="W97" s="33">
        <v>0</v>
      </c>
      <c r="X97" s="10">
        <v>0</v>
      </c>
      <c r="Y97" s="10">
        <v>14</v>
      </c>
      <c r="Z97" s="10">
        <f t="shared" si="1"/>
        <v>252</v>
      </c>
    </row>
    <row r="98" spans="1:26" x14ac:dyDescent="0.3">
      <c r="A98" s="14">
        <v>97</v>
      </c>
      <c r="B98" s="15">
        <v>19</v>
      </c>
      <c r="C98" s="30">
        <v>76</v>
      </c>
      <c r="D98" s="8" t="s">
        <v>516</v>
      </c>
      <c r="E98" s="8"/>
      <c r="F98" s="31">
        <v>679</v>
      </c>
      <c r="G98" s="15" t="s">
        <v>514</v>
      </c>
      <c r="H98" s="8" t="s">
        <v>19</v>
      </c>
      <c r="I98" s="32">
        <v>570</v>
      </c>
      <c r="J98" s="10">
        <v>45</v>
      </c>
      <c r="K98" s="10">
        <v>45</v>
      </c>
      <c r="L98" s="10">
        <v>34</v>
      </c>
      <c r="M98" s="10">
        <v>4</v>
      </c>
      <c r="N98" s="10">
        <v>42</v>
      </c>
      <c r="O98" s="10">
        <v>8</v>
      </c>
      <c r="P98" s="10">
        <v>10</v>
      </c>
      <c r="Q98" s="10">
        <v>16</v>
      </c>
      <c r="R98" s="10">
        <v>2</v>
      </c>
      <c r="S98" s="10">
        <v>37</v>
      </c>
      <c r="T98" s="10">
        <v>0</v>
      </c>
      <c r="U98" s="10">
        <v>3</v>
      </c>
      <c r="V98" s="33">
        <v>3</v>
      </c>
      <c r="W98" s="33">
        <v>1</v>
      </c>
      <c r="X98" s="10">
        <v>0</v>
      </c>
      <c r="Y98" s="10">
        <v>11</v>
      </c>
      <c r="Z98" s="10">
        <f t="shared" si="1"/>
        <v>261</v>
      </c>
    </row>
    <row r="99" spans="1:26" x14ac:dyDescent="0.3">
      <c r="A99" s="14">
        <v>98</v>
      </c>
      <c r="B99" s="15">
        <v>19</v>
      </c>
      <c r="C99" s="30">
        <v>76</v>
      </c>
      <c r="D99" s="8" t="s">
        <v>516</v>
      </c>
      <c r="E99" s="8"/>
      <c r="F99" s="31">
        <v>679</v>
      </c>
      <c r="G99" s="15" t="s">
        <v>514</v>
      </c>
      <c r="H99" s="8" t="s">
        <v>20</v>
      </c>
      <c r="I99" s="32">
        <v>569</v>
      </c>
      <c r="J99" s="10">
        <v>30</v>
      </c>
      <c r="K99" s="10">
        <v>51</v>
      </c>
      <c r="L99" s="10">
        <v>20</v>
      </c>
      <c r="M99" s="10">
        <v>0</v>
      </c>
      <c r="N99" s="10">
        <v>46</v>
      </c>
      <c r="O99" s="10">
        <v>5</v>
      </c>
      <c r="P99" s="10">
        <v>7</v>
      </c>
      <c r="Q99" s="10">
        <v>18</v>
      </c>
      <c r="R99" s="10">
        <v>0</v>
      </c>
      <c r="S99" s="10">
        <v>43</v>
      </c>
      <c r="T99" s="10">
        <v>0</v>
      </c>
      <c r="U99" s="10">
        <v>3</v>
      </c>
      <c r="V99" s="33">
        <v>2</v>
      </c>
      <c r="W99" s="33">
        <v>2</v>
      </c>
      <c r="X99" s="10">
        <v>0</v>
      </c>
      <c r="Y99" s="10">
        <v>22</v>
      </c>
      <c r="Z99" s="10">
        <f t="shared" si="1"/>
        <v>249</v>
      </c>
    </row>
    <row r="100" spans="1:26" x14ac:dyDescent="0.3">
      <c r="A100" s="14">
        <v>99</v>
      </c>
      <c r="B100" s="15">
        <v>19</v>
      </c>
      <c r="C100" s="30">
        <v>76</v>
      </c>
      <c r="D100" s="8" t="s">
        <v>516</v>
      </c>
      <c r="E100" s="8"/>
      <c r="F100" s="31">
        <v>679</v>
      </c>
      <c r="G100" s="15" t="s">
        <v>514</v>
      </c>
      <c r="H100" s="8" t="s">
        <v>22</v>
      </c>
      <c r="I100" s="32">
        <v>569</v>
      </c>
      <c r="J100" s="10">
        <v>40</v>
      </c>
      <c r="K100" s="10">
        <v>44</v>
      </c>
      <c r="L100" s="10">
        <v>47</v>
      </c>
      <c r="M100" s="10">
        <v>4</v>
      </c>
      <c r="N100" s="10">
        <v>36</v>
      </c>
      <c r="O100" s="10">
        <v>3</v>
      </c>
      <c r="P100" s="10">
        <v>10</v>
      </c>
      <c r="Q100" s="10">
        <v>8</v>
      </c>
      <c r="R100" s="10">
        <v>1</v>
      </c>
      <c r="S100" s="10">
        <v>48</v>
      </c>
      <c r="T100" s="10">
        <v>0</v>
      </c>
      <c r="U100" s="10">
        <v>8</v>
      </c>
      <c r="V100" s="33">
        <v>5</v>
      </c>
      <c r="W100" s="33">
        <v>0</v>
      </c>
      <c r="X100" s="10">
        <v>0</v>
      </c>
      <c r="Y100" s="10">
        <v>12</v>
      </c>
      <c r="Z100" s="10">
        <f t="shared" si="1"/>
        <v>266</v>
      </c>
    </row>
    <row r="101" spans="1:26" x14ac:dyDescent="0.3">
      <c r="A101" s="14">
        <v>100</v>
      </c>
      <c r="B101" s="15">
        <v>19</v>
      </c>
      <c r="C101" s="30">
        <v>76</v>
      </c>
      <c r="D101" s="8" t="s">
        <v>516</v>
      </c>
      <c r="E101" s="8"/>
      <c r="F101" s="31">
        <v>679</v>
      </c>
      <c r="G101" s="15" t="s">
        <v>514</v>
      </c>
      <c r="H101" s="8" t="s">
        <v>24</v>
      </c>
      <c r="I101" s="32">
        <v>569</v>
      </c>
      <c r="J101" s="10">
        <v>28</v>
      </c>
      <c r="K101" s="10">
        <v>44</v>
      </c>
      <c r="L101" s="10">
        <v>26</v>
      </c>
      <c r="M101" s="10">
        <v>6</v>
      </c>
      <c r="N101" s="10">
        <v>57</v>
      </c>
      <c r="O101" s="10">
        <v>7</v>
      </c>
      <c r="P101" s="10">
        <v>11</v>
      </c>
      <c r="Q101" s="10">
        <v>9</v>
      </c>
      <c r="R101" s="10">
        <v>1</v>
      </c>
      <c r="S101" s="10">
        <v>58</v>
      </c>
      <c r="T101" s="10">
        <v>0</v>
      </c>
      <c r="U101" s="10">
        <v>1</v>
      </c>
      <c r="V101" s="33">
        <v>4</v>
      </c>
      <c r="W101" s="33">
        <v>1</v>
      </c>
      <c r="X101" s="10">
        <v>0</v>
      </c>
      <c r="Y101" s="10">
        <v>11</v>
      </c>
      <c r="Z101" s="10">
        <f t="shared" si="1"/>
        <v>264</v>
      </c>
    </row>
    <row r="102" spans="1:26" x14ac:dyDescent="0.3">
      <c r="A102" s="14">
        <v>101</v>
      </c>
      <c r="B102" s="15">
        <v>19</v>
      </c>
      <c r="C102" s="30">
        <v>76</v>
      </c>
      <c r="D102" s="8" t="s">
        <v>516</v>
      </c>
      <c r="E102" s="8"/>
      <c r="F102" s="31">
        <v>680</v>
      </c>
      <c r="G102" s="15" t="s">
        <v>514</v>
      </c>
      <c r="H102" s="8" t="s">
        <v>19</v>
      </c>
      <c r="I102" s="32">
        <v>703</v>
      </c>
      <c r="J102" s="10">
        <v>62</v>
      </c>
      <c r="K102" s="10">
        <v>74</v>
      </c>
      <c r="L102" s="10">
        <v>34</v>
      </c>
      <c r="M102" s="10">
        <v>4</v>
      </c>
      <c r="N102" s="10">
        <v>22</v>
      </c>
      <c r="O102" s="10">
        <v>2</v>
      </c>
      <c r="P102" s="10">
        <v>9</v>
      </c>
      <c r="Q102" s="10">
        <v>11</v>
      </c>
      <c r="R102" s="10">
        <v>3</v>
      </c>
      <c r="S102" s="10">
        <v>63</v>
      </c>
      <c r="T102" s="10">
        <v>0</v>
      </c>
      <c r="U102" s="10">
        <v>5</v>
      </c>
      <c r="V102" s="33">
        <v>4</v>
      </c>
      <c r="W102" s="33">
        <v>2</v>
      </c>
      <c r="X102" s="10">
        <v>0</v>
      </c>
      <c r="Y102" s="10">
        <v>12</v>
      </c>
      <c r="Z102" s="10">
        <f t="shared" si="1"/>
        <v>307</v>
      </c>
    </row>
    <row r="103" spans="1:26" x14ac:dyDescent="0.3">
      <c r="A103" s="14">
        <v>102</v>
      </c>
      <c r="B103" s="15">
        <v>19</v>
      </c>
      <c r="C103" s="30">
        <v>76</v>
      </c>
      <c r="D103" s="8" t="s">
        <v>516</v>
      </c>
      <c r="E103" s="8"/>
      <c r="F103" s="31">
        <v>680</v>
      </c>
      <c r="G103" s="15" t="s">
        <v>514</v>
      </c>
      <c r="H103" s="8" t="s">
        <v>20</v>
      </c>
      <c r="I103" s="32">
        <v>703</v>
      </c>
      <c r="J103" s="10">
        <v>44</v>
      </c>
      <c r="K103" s="10">
        <v>69</v>
      </c>
      <c r="L103" s="10">
        <v>35</v>
      </c>
      <c r="M103" s="10">
        <v>5</v>
      </c>
      <c r="N103" s="10">
        <v>30</v>
      </c>
      <c r="O103" s="10">
        <v>1</v>
      </c>
      <c r="P103" s="10">
        <v>9</v>
      </c>
      <c r="Q103" s="10">
        <v>17</v>
      </c>
      <c r="R103" s="10">
        <v>0</v>
      </c>
      <c r="S103" s="10">
        <v>66</v>
      </c>
      <c r="T103" s="10">
        <v>0</v>
      </c>
      <c r="U103" s="10">
        <v>6</v>
      </c>
      <c r="V103" s="33">
        <v>1</v>
      </c>
      <c r="W103" s="33">
        <v>2</v>
      </c>
      <c r="X103" s="10">
        <v>0</v>
      </c>
      <c r="Y103" s="10">
        <v>15</v>
      </c>
      <c r="Z103" s="10">
        <f t="shared" si="1"/>
        <v>300</v>
      </c>
    </row>
    <row r="104" spans="1:26" x14ac:dyDescent="0.3">
      <c r="A104" s="14">
        <v>103</v>
      </c>
      <c r="B104" s="15">
        <v>19</v>
      </c>
      <c r="C104" s="30">
        <v>76</v>
      </c>
      <c r="D104" s="8" t="s">
        <v>516</v>
      </c>
      <c r="E104" s="8"/>
      <c r="F104" s="31">
        <v>680</v>
      </c>
      <c r="G104" s="15" t="s">
        <v>514</v>
      </c>
      <c r="H104" s="8" t="s">
        <v>27</v>
      </c>
      <c r="I104" s="32"/>
      <c r="J104" s="10">
        <v>10</v>
      </c>
      <c r="K104" s="10">
        <v>25</v>
      </c>
      <c r="L104" s="10">
        <v>18</v>
      </c>
      <c r="M104" s="10">
        <v>2</v>
      </c>
      <c r="N104" s="10">
        <v>13</v>
      </c>
      <c r="O104" s="10">
        <v>1</v>
      </c>
      <c r="P104" s="10">
        <v>4</v>
      </c>
      <c r="Q104" s="10">
        <v>3</v>
      </c>
      <c r="R104" s="10">
        <v>1</v>
      </c>
      <c r="S104" s="10">
        <v>25</v>
      </c>
      <c r="T104" s="10">
        <v>0</v>
      </c>
      <c r="U104" s="10">
        <v>2</v>
      </c>
      <c r="V104" s="33">
        <v>0</v>
      </c>
      <c r="W104" s="33">
        <v>0</v>
      </c>
      <c r="X104" s="10">
        <v>0</v>
      </c>
      <c r="Y104" s="10">
        <v>6</v>
      </c>
      <c r="Z104" s="10">
        <f t="shared" si="1"/>
        <v>110</v>
      </c>
    </row>
    <row r="105" spans="1:26" x14ac:dyDescent="0.3">
      <c r="A105" s="14">
        <v>104</v>
      </c>
      <c r="B105" s="15">
        <v>19</v>
      </c>
      <c r="C105" s="30">
        <v>76</v>
      </c>
      <c r="D105" s="8" t="s">
        <v>516</v>
      </c>
      <c r="E105" s="8"/>
      <c r="F105" s="31">
        <v>680</v>
      </c>
      <c r="G105" s="15" t="s">
        <v>514</v>
      </c>
      <c r="H105" s="8" t="s">
        <v>194</v>
      </c>
      <c r="I105" s="32"/>
      <c r="J105" s="10">
        <v>4</v>
      </c>
      <c r="K105" s="10">
        <v>7</v>
      </c>
      <c r="L105" s="10">
        <v>7</v>
      </c>
      <c r="M105" s="10">
        <v>0</v>
      </c>
      <c r="N105" s="10">
        <v>2</v>
      </c>
      <c r="O105" s="10">
        <v>0</v>
      </c>
      <c r="P105" s="10">
        <v>1</v>
      </c>
      <c r="Q105" s="10">
        <v>1</v>
      </c>
      <c r="R105" s="10">
        <v>0</v>
      </c>
      <c r="S105" s="10">
        <v>2</v>
      </c>
      <c r="T105" s="10">
        <v>0</v>
      </c>
      <c r="U105" s="10">
        <v>0</v>
      </c>
      <c r="V105" s="33">
        <v>1</v>
      </c>
      <c r="W105" s="33">
        <v>1</v>
      </c>
      <c r="X105" s="10">
        <v>0</v>
      </c>
      <c r="Y105" s="10">
        <v>0</v>
      </c>
      <c r="Z105" s="10">
        <f t="shared" si="1"/>
        <v>26</v>
      </c>
    </row>
    <row r="106" spans="1:26" x14ac:dyDescent="0.3">
      <c r="A106" s="14">
        <v>105</v>
      </c>
      <c r="B106" s="15">
        <v>19</v>
      </c>
      <c r="C106" s="30">
        <v>76</v>
      </c>
      <c r="D106" s="8" t="s">
        <v>516</v>
      </c>
      <c r="E106" s="8"/>
      <c r="F106" s="31">
        <v>681</v>
      </c>
      <c r="G106" s="15" t="s">
        <v>514</v>
      </c>
      <c r="H106" s="8" t="s">
        <v>19</v>
      </c>
      <c r="I106" s="32">
        <v>609</v>
      </c>
      <c r="J106" s="10">
        <v>49</v>
      </c>
      <c r="K106" s="10">
        <v>65</v>
      </c>
      <c r="L106" s="10">
        <v>42</v>
      </c>
      <c r="M106" s="10">
        <v>4</v>
      </c>
      <c r="N106" s="10">
        <v>15</v>
      </c>
      <c r="O106" s="10">
        <v>4</v>
      </c>
      <c r="P106" s="10">
        <v>7</v>
      </c>
      <c r="Q106" s="10">
        <v>10</v>
      </c>
      <c r="R106" s="10">
        <v>2</v>
      </c>
      <c r="S106" s="10">
        <v>65</v>
      </c>
      <c r="T106" s="10">
        <v>0</v>
      </c>
      <c r="U106" s="10">
        <v>5</v>
      </c>
      <c r="V106" s="33">
        <v>2</v>
      </c>
      <c r="W106" s="33">
        <v>0</v>
      </c>
      <c r="X106" s="10">
        <v>0</v>
      </c>
      <c r="Y106" s="10">
        <v>7</v>
      </c>
      <c r="Z106" s="10">
        <f t="shared" si="1"/>
        <v>277</v>
      </c>
    </row>
    <row r="107" spans="1:26" x14ac:dyDescent="0.3">
      <c r="A107" s="14">
        <v>106</v>
      </c>
      <c r="B107" s="15">
        <v>19</v>
      </c>
      <c r="C107" s="30">
        <v>76</v>
      </c>
      <c r="D107" s="8" t="s">
        <v>516</v>
      </c>
      <c r="E107" s="8"/>
      <c r="F107" s="31">
        <v>681</v>
      </c>
      <c r="G107" s="15" t="s">
        <v>514</v>
      </c>
      <c r="H107" s="8" t="s">
        <v>20</v>
      </c>
      <c r="I107" s="32">
        <v>609</v>
      </c>
      <c r="J107" s="10">
        <v>49</v>
      </c>
      <c r="K107" s="10">
        <v>82</v>
      </c>
      <c r="L107" s="10">
        <v>44</v>
      </c>
      <c r="M107" s="10">
        <v>0</v>
      </c>
      <c r="N107" s="10">
        <v>16</v>
      </c>
      <c r="O107" s="10">
        <v>2</v>
      </c>
      <c r="P107" s="10">
        <v>4</v>
      </c>
      <c r="Q107" s="10">
        <v>15</v>
      </c>
      <c r="R107" s="10">
        <v>3</v>
      </c>
      <c r="S107" s="10">
        <v>71</v>
      </c>
      <c r="T107" s="10">
        <v>0</v>
      </c>
      <c r="U107" s="10">
        <v>1</v>
      </c>
      <c r="V107" s="33">
        <v>6</v>
      </c>
      <c r="W107" s="33">
        <v>1</v>
      </c>
      <c r="X107" s="10">
        <v>0</v>
      </c>
      <c r="Y107" s="10">
        <v>6</v>
      </c>
      <c r="Z107" s="10">
        <f t="shared" si="1"/>
        <v>300</v>
      </c>
    </row>
    <row r="108" spans="1:26" x14ac:dyDescent="0.3">
      <c r="A108" s="14">
        <v>107</v>
      </c>
      <c r="B108" s="15">
        <v>19</v>
      </c>
      <c r="C108" s="30">
        <v>76</v>
      </c>
      <c r="D108" s="8" t="s">
        <v>516</v>
      </c>
      <c r="E108" s="8"/>
      <c r="F108" s="31">
        <v>682</v>
      </c>
      <c r="G108" s="15" t="s">
        <v>514</v>
      </c>
      <c r="H108" s="8" t="s">
        <v>19</v>
      </c>
      <c r="I108" s="32">
        <v>739</v>
      </c>
      <c r="J108" s="10">
        <v>78</v>
      </c>
      <c r="K108" s="10">
        <v>81</v>
      </c>
      <c r="L108" s="10">
        <v>46</v>
      </c>
      <c r="M108" s="10">
        <v>4</v>
      </c>
      <c r="N108" s="10">
        <v>26</v>
      </c>
      <c r="O108" s="10">
        <v>7</v>
      </c>
      <c r="P108" s="10">
        <v>17</v>
      </c>
      <c r="Q108" s="10">
        <v>14</v>
      </c>
      <c r="R108" s="10">
        <v>1</v>
      </c>
      <c r="S108" s="10">
        <v>76</v>
      </c>
      <c r="T108" s="10">
        <v>0</v>
      </c>
      <c r="U108" s="10">
        <v>1</v>
      </c>
      <c r="V108" s="33">
        <v>4</v>
      </c>
      <c r="W108" s="33">
        <v>0</v>
      </c>
      <c r="X108" s="10">
        <v>0</v>
      </c>
      <c r="Y108" s="10">
        <v>24</v>
      </c>
      <c r="Z108" s="10">
        <f t="shared" si="1"/>
        <v>379</v>
      </c>
    </row>
    <row r="109" spans="1:26" x14ac:dyDescent="0.3">
      <c r="A109" s="14">
        <v>108</v>
      </c>
      <c r="B109" s="15">
        <v>19</v>
      </c>
      <c r="C109" s="30">
        <v>76</v>
      </c>
      <c r="D109" s="8" t="s">
        <v>516</v>
      </c>
      <c r="E109" s="8"/>
      <c r="F109" s="31">
        <v>682</v>
      </c>
      <c r="G109" s="15" t="s">
        <v>514</v>
      </c>
      <c r="H109" s="8" t="s">
        <v>20</v>
      </c>
      <c r="I109" s="32">
        <v>739</v>
      </c>
      <c r="J109" s="10">
        <v>59</v>
      </c>
      <c r="K109" s="10">
        <v>93</v>
      </c>
      <c r="L109" s="10">
        <v>52</v>
      </c>
      <c r="M109" s="10">
        <v>1</v>
      </c>
      <c r="N109" s="10">
        <v>31</v>
      </c>
      <c r="O109" s="10">
        <v>3</v>
      </c>
      <c r="P109" s="10">
        <v>11</v>
      </c>
      <c r="Q109" s="10">
        <v>19</v>
      </c>
      <c r="R109" s="10">
        <v>2</v>
      </c>
      <c r="S109" s="10">
        <v>58</v>
      </c>
      <c r="T109" s="10">
        <v>0</v>
      </c>
      <c r="U109" s="10">
        <v>5</v>
      </c>
      <c r="V109" s="33">
        <v>6</v>
      </c>
      <c r="W109" s="33">
        <v>0</v>
      </c>
      <c r="X109" s="10">
        <v>1</v>
      </c>
      <c r="Y109" s="10">
        <v>15</v>
      </c>
      <c r="Z109" s="10">
        <f t="shared" si="1"/>
        <v>356</v>
      </c>
    </row>
    <row r="110" spans="1:26" x14ac:dyDescent="0.3">
      <c r="A110" s="14">
        <v>109</v>
      </c>
      <c r="B110" s="15">
        <v>19</v>
      </c>
      <c r="C110" s="30">
        <v>76</v>
      </c>
      <c r="D110" s="8" t="s">
        <v>516</v>
      </c>
      <c r="E110" s="8"/>
      <c r="F110" s="31">
        <v>683</v>
      </c>
      <c r="G110" s="15" t="s">
        <v>514</v>
      </c>
      <c r="H110" s="8" t="s">
        <v>19</v>
      </c>
      <c r="I110" s="32">
        <v>677</v>
      </c>
      <c r="J110" s="10">
        <v>66</v>
      </c>
      <c r="K110" s="10">
        <v>41</v>
      </c>
      <c r="L110" s="10">
        <v>56</v>
      </c>
      <c r="M110" s="10">
        <v>7</v>
      </c>
      <c r="N110" s="10">
        <v>26</v>
      </c>
      <c r="O110" s="10">
        <v>3</v>
      </c>
      <c r="P110" s="10">
        <v>4</v>
      </c>
      <c r="Q110" s="10">
        <v>8</v>
      </c>
      <c r="R110" s="10">
        <v>0</v>
      </c>
      <c r="S110" s="10">
        <v>48</v>
      </c>
      <c r="T110" s="10">
        <v>0</v>
      </c>
      <c r="U110" s="10">
        <v>0</v>
      </c>
      <c r="V110" s="33">
        <v>5</v>
      </c>
      <c r="W110" s="33">
        <v>1</v>
      </c>
      <c r="X110" s="10">
        <v>0</v>
      </c>
      <c r="Y110" s="10">
        <v>13</v>
      </c>
      <c r="Z110" s="10">
        <f t="shared" si="1"/>
        <v>278</v>
      </c>
    </row>
    <row r="111" spans="1:26" x14ac:dyDescent="0.3">
      <c r="A111" s="14">
        <v>110</v>
      </c>
      <c r="B111" s="15">
        <v>19</v>
      </c>
      <c r="C111" s="30">
        <v>76</v>
      </c>
      <c r="D111" s="8" t="s">
        <v>516</v>
      </c>
      <c r="E111" s="8"/>
      <c r="F111" s="31">
        <v>683</v>
      </c>
      <c r="G111" s="15" t="s">
        <v>514</v>
      </c>
      <c r="H111" s="8" t="s">
        <v>20</v>
      </c>
      <c r="I111" s="32">
        <v>677</v>
      </c>
      <c r="J111" s="10">
        <v>60</v>
      </c>
      <c r="K111" s="10">
        <v>51</v>
      </c>
      <c r="L111" s="10">
        <v>36</v>
      </c>
      <c r="M111" s="10">
        <v>3</v>
      </c>
      <c r="N111" s="10">
        <v>15</v>
      </c>
      <c r="O111" s="10">
        <v>2</v>
      </c>
      <c r="P111" s="10">
        <v>15</v>
      </c>
      <c r="Q111" s="10">
        <v>7</v>
      </c>
      <c r="R111" s="10">
        <v>4</v>
      </c>
      <c r="S111" s="10">
        <v>66</v>
      </c>
      <c r="T111" s="10">
        <v>0</v>
      </c>
      <c r="U111" s="10">
        <v>5</v>
      </c>
      <c r="V111" s="33">
        <v>9</v>
      </c>
      <c r="W111" s="33">
        <v>0</v>
      </c>
      <c r="X111" s="10">
        <v>0</v>
      </c>
      <c r="Y111" s="10">
        <v>10</v>
      </c>
      <c r="Z111" s="10">
        <f t="shared" si="1"/>
        <v>283</v>
      </c>
    </row>
    <row r="112" spans="1:26" x14ac:dyDescent="0.3">
      <c r="A112" s="14">
        <v>111</v>
      </c>
      <c r="B112" s="15">
        <v>19</v>
      </c>
      <c r="C112" s="30">
        <v>76</v>
      </c>
      <c r="D112" s="8" t="s">
        <v>516</v>
      </c>
      <c r="E112" s="8"/>
      <c r="F112" s="31">
        <v>683</v>
      </c>
      <c r="G112" s="15" t="s">
        <v>514</v>
      </c>
      <c r="H112" s="8" t="s">
        <v>22</v>
      </c>
      <c r="I112" s="32">
        <v>676</v>
      </c>
      <c r="J112" s="10">
        <v>66</v>
      </c>
      <c r="K112" s="10">
        <v>63</v>
      </c>
      <c r="L112" s="10">
        <v>59</v>
      </c>
      <c r="M112" s="10">
        <v>4</v>
      </c>
      <c r="N112" s="10">
        <v>31</v>
      </c>
      <c r="O112" s="10">
        <v>6</v>
      </c>
      <c r="P112" s="10">
        <v>5</v>
      </c>
      <c r="Q112" s="10">
        <v>13</v>
      </c>
      <c r="R112" s="10">
        <v>2</v>
      </c>
      <c r="S112" s="10">
        <v>53</v>
      </c>
      <c r="T112" s="10">
        <v>0</v>
      </c>
      <c r="U112" s="10">
        <v>6</v>
      </c>
      <c r="V112" s="33">
        <v>6</v>
      </c>
      <c r="W112" s="33">
        <v>0</v>
      </c>
      <c r="X112" s="10">
        <v>0</v>
      </c>
      <c r="Y112" s="10">
        <v>13</v>
      </c>
      <c r="Z112" s="10">
        <f t="shared" si="1"/>
        <v>327</v>
      </c>
    </row>
    <row r="113" spans="1:26" x14ac:dyDescent="0.3">
      <c r="A113" s="14">
        <v>112</v>
      </c>
      <c r="B113" s="15">
        <v>19</v>
      </c>
      <c r="C113" s="30">
        <v>76</v>
      </c>
      <c r="D113" s="8" t="s">
        <v>516</v>
      </c>
      <c r="E113" s="8"/>
      <c r="F113" s="31">
        <v>684</v>
      </c>
      <c r="G113" s="15" t="s">
        <v>514</v>
      </c>
      <c r="H113" s="8" t="s">
        <v>19</v>
      </c>
      <c r="I113" s="32">
        <v>564</v>
      </c>
      <c r="J113" s="10">
        <v>49</v>
      </c>
      <c r="K113" s="10">
        <v>66</v>
      </c>
      <c r="L113" s="10">
        <v>56</v>
      </c>
      <c r="M113" s="10">
        <v>2</v>
      </c>
      <c r="N113" s="10">
        <v>27</v>
      </c>
      <c r="O113" s="10">
        <v>3</v>
      </c>
      <c r="P113" s="10">
        <v>5</v>
      </c>
      <c r="Q113" s="10">
        <v>13</v>
      </c>
      <c r="R113" s="10">
        <v>0</v>
      </c>
      <c r="S113" s="10">
        <v>54</v>
      </c>
      <c r="T113" s="10">
        <v>0</v>
      </c>
      <c r="U113" s="10">
        <v>1</v>
      </c>
      <c r="V113" s="33">
        <v>3</v>
      </c>
      <c r="W113" s="33">
        <v>0</v>
      </c>
      <c r="X113" s="10">
        <v>0</v>
      </c>
      <c r="Y113" s="10">
        <v>12</v>
      </c>
      <c r="Z113" s="10">
        <f t="shared" si="1"/>
        <v>291</v>
      </c>
    </row>
    <row r="114" spans="1:26" x14ac:dyDescent="0.3">
      <c r="A114" s="14">
        <v>113</v>
      </c>
      <c r="B114" s="15">
        <v>19</v>
      </c>
      <c r="C114" s="30">
        <v>76</v>
      </c>
      <c r="D114" s="8" t="s">
        <v>516</v>
      </c>
      <c r="E114" s="8"/>
      <c r="F114" s="31">
        <v>684</v>
      </c>
      <c r="G114" s="15" t="s">
        <v>514</v>
      </c>
      <c r="H114" s="8" t="s">
        <v>20</v>
      </c>
      <c r="I114" s="32">
        <v>564</v>
      </c>
      <c r="J114" s="10">
        <v>55</v>
      </c>
      <c r="K114" s="10">
        <v>81</v>
      </c>
      <c r="L114" s="10">
        <v>39</v>
      </c>
      <c r="M114" s="10">
        <v>4</v>
      </c>
      <c r="N114" s="10">
        <v>32</v>
      </c>
      <c r="O114" s="10">
        <v>0</v>
      </c>
      <c r="P114" s="10">
        <v>5</v>
      </c>
      <c r="Q114" s="10">
        <v>12</v>
      </c>
      <c r="R114" s="10">
        <v>2</v>
      </c>
      <c r="S114" s="10">
        <v>44</v>
      </c>
      <c r="T114" s="10">
        <v>0</v>
      </c>
      <c r="U114" s="10">
        <v>1</v>
      </c>
      <c r="V114" s="33">
        <v>3</v>
      </c>
      <c r="W114" s="33">
        <v>2</v>
      </c>
      <c r="X114" s="10">
        <v>0</v>
      </c>
      <c r="Y114" s="10">
        <v>2</v>
      </c>
      <c r="Z114" s="10">
        <f t="shared" si="1"/>
        <v>282</v>
      </c>
    </row>
    <row r="115" spans="1:26" x14ac:dyDescent="0.3">
      <c r="A115" s="14">
        <v>114</v>
      </c>
      <c r="B115" s="15">
        <v>19</v>
      </c>
      <c r="C115" s="30">
        <v>76</v>
      </c>
      <c r="D115" s="8" t="s">
        <v>516</v>
      </c>
      <c r="E115" s="8"/>
      <c r="F115" s="31">
        <v>684</v>
      </c>
      <c r="G115" s="15" t="s">
        <v>514</v>
      </c>
      <c r="H115" s="8" t="s">
        <v>22</v>
      </c>
      <c r="I115" s="32">
        <v>564</v>
      </c>
      <c r="J115" s="10">
        <v>44</v>
      </c>
      <c r="K115" s="10">
        <v>61</v>
      </c>
      <c r="L115" s="10">
        <v>43</v>
      </c>
      <c r="M115" s="10">
        <v>4</v>
      </c>
      <c r="N115" s="10">
        <v>39</v>
      </c>
      <c r="O115" s="10">
        <v>2</v>
      </c>
      <c r="P115" s="10">
        <v>8</v>
      </c>
      <c r="Q115" s="10">
        <v>15</v>
      </c>
      <c r="R115" s="10">
        <v>0</v>
      </c>
      <c r="S115" s="10">
        <v>58</v>
      </c>
      <c r="T115" s="10">
        <v>0</v>
      </c>
      <c r="U115" s="10">
        <v>2</v>
      </c>
      <c r="V115" s="33">
        <v>1</v>
      </c>
      <c r="W115" s="33">
        <v>0</v>
      </c>
      <c r="X115" s="10">
        <v>0</v>
      </c>
      <c r="Y115" s="10">
        <v>11</v>
      </c>
      <c r="Z115" s="10">
        <f t="shared" si="1"/>
        <v>288</v>
      </c>
    </row>
    <row r="116" spans="1:26" x14ac:dyDescent="0.3">
      <c r="A116" s="14">
        <v>115</v>
      </c>
      <c r="B116" s="15">
        <v>19</v>
      </c>
      <c r="C116" s="30">
        <v>76</v>
      </c>
      <c r="D116" s="8" t="s">
        <v>516</v>
      </c>
      <c r="E116" s="8"/>
      <c r="F116" s="31">
        <v>685</v>
      </c>
      <c r="G116" s="15" t="s">
        <v>514</v>
      </c>
      <c r="H116" s="8" t="s">
        <v>19</v>
      </c>
      <c r="I116" s="32">
        <v>740</v>
      </c>
      <c r="J116" s="10">
        <v>86</v>
      </c>
      <c r="K116" s="10">
        <v>94</v>
      </c>
      <c r="L116" s="10">
        <v>66</v>
      </c>
      <c r="M116" s="10">
        <v>3</v>
      </c>
      <c r="N116" s="10">
        <v>22</v>
      </c>
      <c r="O116" s="10">
        <v>2</v>
      </c>
      <c r="P116" s="10">
        <v>4</v>
      </c>
      <c r="Q116" s="10">
        <v>11</v>
      </c>
      <c r="R116" s="10">
        <v>2</v>
      </c>
      <c r="S116" s="10">
        <v>61</v>
      </c>
      <c r="T116" s="10">
        <v>0</v>
      </c>
      <c r="U116" s="10">
        <v>4</v>
      </c>
      <c r="V116" s="33">
        <v>1</v>
      </c>
      <c r="W116" s="33">
        <v>2</v>
      </c>
      <c r="X116" s="10">
        <v>0</v>
      </c>
      <c r="Y116" s="10">
        <v>12</v>
      </c>
      <c r="Z116" s="10">
        <f t="shared" si="1"/>
        <v>370</v>
      </c>
    </row>
    <row r="117" spans="1:26" x14ac:dyDescent="0.3">
      <c r="A117" s="14">
        <v>116</v>
      </c>
      <c r="B117" s="15">
        <v>19</v>
      </c>
      <c r="C117" s="30">
        <v>76</v>
      </c>
      <c r="D117" s="8" t="s">
        <v>516</v>
      </c>
      <c r="E117" s="8"/>
      <c r="F117" s="31">
        <v>685</v>
      </c>
      <c r="G117" s="15" t="s">
        <v>514</v>
      </c>
      <c r="H117" s="8" t="s">
        <v>20</v>
      </c>
      <c r="I117" s="32">
        <v>740</v>
      </c>
      <c r="J117" s="10">
        <v>66</v>
      </c>
      <c r="K117" s="10">
        <v>102</v>
      </c>
      <c r="L117" s="10">
        <v>51</v>
      </c>
      <c r="M117" s="10">
        <v>5</v>
      </c>
      <c r="N117" s="10">
        <v>25</v>
      </c>
      <c r="O117" s="10">
        <v>6</v>
      </c>
      <c r="P117" s="10">
        <v>11</v>
      </c>
      <c r="Q117" s="10">
        <v>12</v>
      </c>
      <c r="R117" s="10">
        <v>1</v>
      </c>
      <c r="S117" s="10">
        <v>63</v>
      </c>
      <c r="T117" s="10">
        <v>0</v>
      </c>
      <c r="U117" s="10">
        <v>4</v>
      </c>
      <c r="V117" s="33">
        <v>8</v>
      </c>
      <c r="W117" s="33">
        <v>1</v>
      </c>
      <c r="X117" s="10">
        <v>0</v>
      </c>
      <c r="Y117" s="10">
        <v>16</v>
      </c>
      <c r="Z117" s="10">
        <f t="shared" si="1"/>
        <v>371</v>
      </c>
    </row>
    <row r="118" spans="1:26" x14ac:dyDescent="0.3">
      <c r="A118" s="14">
        <v>117</v>
      </c>
      <c r="B118" s="15">
        <v>19</v>
      </c>
      <c r="C118" s="30">
        <v>76</v>
      </c>
      <c r="D118" s="8" t="s">
        <v>516</v>
      </c>
      <c r="E118" s="8"/>
      <c r="F118" s="31">
        <v>686</v>
      </c>
      <c r="G118" s="15" t="s">
        <v>514</v>
      </c>
      <c r="H118" s="8" t="s">
        <v>19</v>
      </c>
      <c r="I118" s="32">
        <v>659</v>
      </c>
      <c r="J118" s="10">
        <v>46</v>
      </c>
      <c r="K118" s="10">
        <v>58</v>
      </c>
      <c r="L118" s="10">
        <v>28</v>
      </c>
      <c r="M118" s="10">
        <v>6</v>
      </c>
      <c r="N118" s="10">
        <v>21</v>
      </c>
      <c r="O118" s="10">
        <v>6</v>
      </c>
      <c r="P118" s="10">
        <v>15</v>
      </c>
      <c r="Q118" s="10">
        <v>15</v>
      </c>
      <c r="R118" s="10">
        <v>4</v>
      </c>
      <c r="S118" s="10">
        <v>45</v>
      </c>
      <c r="T118" s="10">
        <v>0</v>
      </c>
      <c r="U118" s="10">
        <v>5</v>
      </c>
      <c r="V118" s="33">
        <v>5</v>
      </c>
      <c r="W118" s="33">
        <v>1</v>
      </c>
      <c r="X118" s="10">
        <v>0</v>
      </c>
      <c r="Y118" s="10">
        <v>16</v>
      </c>
      <c r="Z118" s="10">
        <f t="shared" si="1"/>
        <v>271</v>
      </c>
    </row>
    <row r="119" spans="1:26" x14ac:dyDescent="0.3">
      <c r="A119" s="14">
        <v>118</v>
      </c>
      <c r="B119" s="15">
        <v>19</v>
      </c>
      <c r="C119" s="30">
        <v>76</v>
      </c>
      <c r="D119" s="8" t="s">
        <v>516</v>
      </c>
      <c r="E119" s="8"/>
      <c r="F119" s="31">
        <v>686</v>
      </c>
      <c r="G119" s="15" t="s">
        <v>514</v>
      </c>
      <c r="H119" s="8" t="s">
        <v>20</v>
      </c>
      <c r="I119" s="32">
        <v>659</v>
      </c>
      <c r="J119" s="10">
        <v>47</v>
      </c>
      <c r="K119" s="10">
        <v>57</v>
      </c>
      <c r="L119" s="10">
        <v>31</v>
      </c>
      <c r="M119" s="10">
        <v>1</v>
      </c>
      <c r="N119" s="10">
        <v>21</v>
      </c>
      <c r="O119" s="10">
        <v>11</v>
      </c>
      <c r="P119" s="10">
        <v>17</v>
      </c>
      <c r="Q119" s="10">
        <v>16</v>
      </c>
      <c r="R119" s="10">
        <v>1</v>
      </c>
      <c r="S119" s="10">
        <v>69</v>
      </c>
      <c r="T119" s="10">
        <v>0</v>
      </c>
      <c r="U119" s="10">
        <v>3</v>
      </c>
      <c r="V119" s="33">
        <v>1</v>
      </c>
      <c r="W119" s="33">
        <v>0</v>
      </c>
      <c r="X119" s="10">
        <v>0</v>
      </c>
      <c r="Y119" s="10">
        <v>13</v>
      </c>
      <c r="Z119" s="10">
        <f t="shared" si="1"/>
        <v>288</v>
      </c>
    </row>
    <row r="120" spans="1:26" x14ac:dyDescent="0.3">
      <c r="A120" s="14">
        <v>119</v>
      </c>
      <c r="B120" s="15">
        <v>19</v>
      </c>
      <c r="C120" s="30">
        <v>76</v>
      </c>
      <c r="D120" s="8" t="s">
        <v>516</v>
      </c>
      <c r="E120" s="8"/>
      <c r="F120" s="31">
        <v>686</v>
      </c>
      <c r="G120" s="15" t="s">
        <v>514</v>
      </c>
      <c r="H120" s="8" t="s">
        <v>22</v>
      </c>
      <c r="I120" s="32">
        <v>658</v>
      </c>
      <c r="J120" s="10">
        <v>47</v>
      </c>
      <c r="K120" s="10">
        <v>51</v>
      </c>
      <c r="L120" s="10">
        <v>36</v>
      </c>
      <c r="M120" s="10">
        <v>2</v>
      </c>
      <c r="N120" s="10">
        <v>27</v>
      </c>
      <c r="O120" s="10">
        <v>5</v>
      </c>
      <c r="P120" s="10">
        <v>20</v>
      </c>
      <c r="Q120" s="10">
        <v>15</v>
      </c>
      <c r="R120" s="10">
        <v>2</v>
      </c>
      <c r="S120" s="10">
        <v>51</v>
      </c>
      <c r="T120" s="10">
        <v>0</v>
      </c>
      <c r="U120" s="10">
        <v>2</v>
      </c>
      <c r="V120" s="33">
        <v>5</v>
      </c>
      <c r="W120" s="33">
        <v>0</v>
      </c>
      <c r="X120" s="10">
        <v>0</v>
      </c>
      <c r="Y120" s="10">
        <v>12</v>
      </c>
      <c r="Z120" s="10">
        <f t="shared" si="1"/>
        <v>275</v>
      </c>
    </row>
    <row r="121" spans="1:26" x14ac:dyDescent="0.3">
      <c r="A121" s="14">
        <v>120</v>
      </c>
      <c r="B121" s="15">
        <v>19</v>
      </c>
      <c r="C121" s="30">
        <v>76</v>
      </c>
      <c r="D121" s="8" t="s">
        <v>516</v>
      </c>
      <c r="E121" s="8"/>
      <c r="F121" s="31">
        <v>686</v>
      </c>
      <c r="G121" s="15" t="s">
        <v>514</v>
      </c>
      <c r="H121" s="8" t="s">
        <v>24</v>
      </c>
      <c r="I121" s="32">
        <v>658</v>
      </c>
      <c r="J121" s="10">
        <v>45</v>
      </c>
      <c r="K121" s="10">
        <v>55</v>
      </c>
      <c r="L121" s="10">
        <v>36</v>
      </c>
      <c r="M121" s="10">
        <v>0</v>
      </c>
      <c r="N121" s="10">
        <v>13</v>
      </c>
      <c r="O121" s="10">
        <v>3</v>
      </c>
      <c r="P121" s="10">
        <v>21</v>
      </c>
      <c r="Q121" s="10">
        <v>13</v>
      </c>
      <c r="R121" s="10">
        <v>1</v>
      </c>
      <c r="S121" s="10">
        <v>57</v>
      </c>
      <c r="T121" s="10">
        <v>0</v>
      </c>
      <c r="U121" s="10">
        <v>5</v>
      </c>
      <c r="V121" s="33">
        <v>7</v>
      </c>
      <c r="W121" s="33">
        <v>0</v>
      </c>
      <c r="X121" s="10">
        <v>0</v>
      </c>
      <c r="Y121" s="10">
        <v>11</v>
      </c>
      <c r="Z121" s="10">
        <f t="shared" si="1"/>
        <v>267</v>
      </c>
    </row>
    <row r="122" spans="1:26" x14ac:dyDescent="0.3">
      <c r="A122" s="14">
        <v>121</v>
      </c>
      <c r="B122" s="15">
        <v>19</v>
      </c>
      <c r="C122" s="30">
        <v>76</v>
      </c>
      <c r="D122" s="8" t="s">
        <v>516</v>
      </c>
      <c r="E122" s="8"/>
      <c r="F122" s="31">
        <v>687</v>
      </c>
      <c r="G122" s="15" t="s">
        <v>514</v>
      </c>
      <c r="H122" s="8" t="s">
        <v>19</v>
      </c>
      <c r="I122" s="32">
        <v>571</v>
      </c>
      <c r="J122" s="10">
        <v>40</v>
      </c>
      <c r="K122" s="10">
        <v>59</v>
      </c>
      <c r="L122" s="10">
        <v>34</v>
      </c>
      <c r="M122" s="10">
        <v>7</v>
      </c>
      <c r="N122" s="10">
        <v>23</v>
      </c>
      <c r="O122" s="10">
        <v>2</v>
      </c>
      <c r="P122" s="10">
        <v>26</v>
      </c>
      <c r="Q122" s="10">
        <v>15</v>
      </c>
      <c r="R122" s="10">
        <v>1</v>
      </c>
      <c r="S122" s="10">
        <v>35</v>
      </c>
      <c r="T122" s="10">
        <v>0</v>
      </c>
      <c r="U122" s="10">
        <v>5</v>
      </c>
      <c r="V122" s="33">
        <v>5</v>
      </c>
      <c r="W122" s="33">
        <v>1</v>
      </c>
      <c r="X122" s="10">
        <v>0</v>
      </c>
      <c r="Y122" s="10">
        <v>7</v>
      </c>
      <c r="Z122" s="10">
        <f t="shared" si="1"/>
        <v>260</v>
      </c>
    </row>
    <row r="123" spans="1:26" x14ac:dyDescent="0.3">
      <c r="A123" s="14">
        <v>122</v>
      </c>
      <c r="B123" s="15">
        <v>19</v>
      </c>
      <c r="C123" s="30">
        <v>76</v>
      </c>
      <c r="D123" s="8" t="s">
        <v>516</v>
      </c>
      <c r="E123" s="8"/>
      <c r="F123" s="31">
        <v>687</v>
      </c>
      <c r="G123" s="15" t="s">
        <v>514</v>
      </c>
      <c r="H123" s="8" t="s">
        <v>20</v>
      </c>
      <c r="I123" s="32">
        <v>571</v>
      </c>
      <c r="J123" s="10">
        <v>64</v>
      </c>
      <c r="K123" s="10">
        <v>43</v>
      </c>
      <c r="L123" s="10">
        <v>38</v>
      </c>
      <c r="M123" s="10">
        <v>5</v>
      </c>
      <c r="N123" s="10">
        <v>12</v>
      </c>
      <c r="O123" s="10">
        <v>3</v>
      </c>
      <c r="P123" s="10">
        <v>26</v>
      </c>
      <c r="Q123" s="10">
        <v>8</v>
      </c>
      <c r="R123" s="10">
        <v>0</v>
      </c>
      <c r="S123" s="10">
        <v>65</v>
      </c>
      <c r="T123" s="10">
        <v>0</v>
      </c>
      <c r="U123" s="10">
        <v>1</v>
      </c>
      <c r="V123" s="33">
        <v>3</v>
      </c>
      <c r="W123" s="33">
        <v>1</v>
      </c>
      <c r="X123" s="10">
        <v>0</v>
      </c>
      <c r="Y123" s="10">
        <v>9</v>
      </c>
      <c r="Z123" s="10">
        <f t="shared" si="1"/>
        <v>278</v>
      </c>
    </row>
    <row r="124" spans="1:26" x14ac:dyDescent="0.3">
      <c r="A124" s="14">
        <v>123</v>
      </c>
      <c r="B124" s="15">
        <v>19</v>
      </c>
      <c r="C124" s="30">
        <v>76</v>
      </c>
      <c r="D124" s="8" t="s">
        <v>516</v>
      </c>
      <c r="E124" s="8"/>
      <c r="F124" s="31">
        <v>687</v>
      </c>
      <c r="G124" s="15" t="s">
        <v>514</v>
      </c>
      <c r="H124" s="8" t="s">
        <v>22</v>
      </c>
      <c r="I124" s="32">
        <v>570</v>
      </c>
      <c r="J124" s="10">
        <v>30</v>
      </c>
      <c r="K124" s="10">
        <v>44</v>
      </c>
      <c r="L124" s="10">
        <v>26</v>
      </c>
      <c r="M124" s="10">
        <v>3</v>
      </c>
      <c r="N124" s="10">
        <v>15</v>
      </c>
      <c r="O124" s="10">
        <v>4</v>
      </c>
      <c r="P124" s="10">
        <v>21</v>
      </c>
      <c r="Q124" s="10">
        <v>12</v>
      </c>
      <c r="R124" s="10">
        <v>2</v>
      </c>
      <c r="S124" s="10">
        <v>60</v>
      </c>
      <c r="T124" s="10">
        <v>0</v>
      </c>
      <c r="U124" s="10">
        <v>0</v>
      </c>
      <c r="V124" s="33">
        <v>2</v>
      </c>
      <c r="W124" s="33">
        <v>0</v>
      </c>
      <c r="X124" s="10">
        <v>0</v>
      </c>
      <c r="Y124" s="10">
        <v>18</v>
      </c>
      <c r="Z124" s="10">
        <f t="shared" si="1"/>
        <v>237</v>
      </c>
    </row>
    <row r="125" spans="1:26" x14ac:dyDescent="0.3">
      <c r="A125" s="14">
        <v>124</v>
      </c>
      <c r="B125" s="15">
        <v>19</v>
      </c>
      <c r="C125" s="30">
        <v>76</v>
      </c>
      <c r="D125" s="8" t="s">
        <v>516</v>
      </c>
      <c r="E125" s="8"/>
      <c r="F125" s="31">
        <v>688</v>
      </c>
      <c r="G125" s="15" t="s">
        <v>514</v>
      </c>
      <c r="H125" s="8" t="s">
        <v>19</v>
      </c>
      <c r="I125" s="32">
        <v>744</v>
      </c>
      <c r="J125" s="10">
        <v>53</v>
      </c>
      <c r="K125" s="10">
        <v>81</v>
      </c>
      <c r="L125" s="10">
        <v>74</v>
      </c>
      <c r="M125" s="10">
        <v>4</v>
      </c>
      <c r="N125" s="10">
        <v>38</v>
      </c>
      <c r="O125" s="10">
        <v>3</v>
      </c>
      <c r="P125" s="10">
        <v>9</v>
      </c>
      <c r="Q125" s="10">
        <v>22</v>
      </c>
      <c r="R125" s="10">
        <v>3</v>
      </c>
      <c r="S125" s="10">
        <v>85</v>
      </c>
      <c r="T125" s="10">
        <v>0</v>
      </c>
      <c r="U125" s="10">
        <v>1</v>
      </c>
      <c r="V125" s="33">
        <v>3</v>
      </c>
      <c r="W125" s="33">
        <v>2</v>
      </c>
      <c r="X125" s="10">
        <v>1</v>
      </c>
      <c r="Y125" s="10">
        <v>13</v>
      </c>
      <c r="Z125" s="10">
        <f t="shared" si="1"/>
        <v>392</v>
      </c>
    </row>
    <row r="126" spans="1:26" x14ac:dyDescent="0.3">
      <c r="A126" s="14">
        <v>125</v>
      </c>
      <c r="B126" s="15">
        <v>19</v>
      </c>
      <c r="C126" s="30">
        <v>76</v>
      </c>
      <c r="D126" s="8" t="s">
        <v>516</v>
      </c>
      <c r="E126" s="8"/>
      <c r="F126" s="31">
        <v>688</v>
      </c>
      <c r="G126" s="15" t="s">
        <v>514</v>
      </c>
      <c r="H126" s="8" t="s">
        <v>20</v>
      </c>
      <c r="I126" s="32">
        <v>744</v>
      </c>
      <c r="J126" s="10">
        <v>62</v>
      </c>
      <c r="K126" s="10">
        <v>103</v>
      </c>
      <c r="L126" s="10">
        <v>53</v>
      </c>
      <c r="M126" s="10">
        <v>3</v>
      </c>
      <c r="N126" s="10">
        <v>35</v>
      </c>
      <c r="O126" s="10">
        <v>6</v>
      </c>
      <c r="P126" s="10">
        <v>10</v>
      </c>
      <c r="Q126" s="10">
        <v>21</v>
      </c>
      <c r="R126" s="10">
        <v>1</v>
      </c>
      <c r="S126" s="10">
        <v>71</v>
      </c>
      <c r="T126" s="10">
        <v>0</v>
      </c>
      <c r="U126" s="10">
        <v>4</v>
      </c>
      <c r="V126" s="33">
        <v>6</v>
      </c>
      <c r="W126" s="33">
        <v>0</v>
      </c>
      <c r="X126" s="10">
        <v>0</v>
      </c>
      <c r="Y126" s="10">
        <v>21</v>
      </c>
      <c r="Z126" s="10">
        <f t="shared" si="1"/>
        <v>396</v>
      </c>
    </row>
    <row r="127" spans="1:26" x14ac:dyDescent="0.3">
      <c r="A127" s="14">
        <v>126</v>
      </c>
      <c r="B127" s="15">
        <v>19</v>
      </c>
      <c r="C127" s="30">
        <v>76</v>
      </c>
      <c r="D127" s="8" t="s">
        <v>516</v>
      </c>
      <c r="E127" s="8"/>
      <c r="F127" s="31">
        <v>689</v>
      </c>
      <c r="G127" s="15" t="s">
        <v>514</v>
      </c>
      <c r="H127" s="8" t="s">
        <v>19</v>
      </c>
      <c r="I127" s="32">
        <v>669</v>
      </c>
      <c r="J127" s="10">
        <v>60</v>
      </c>
      <c r="K127" s="10">
        <v>112</v>
      </c>
      <c r="L127" s="10">
        <v>50</v>
      </c>
      <c r="M127" s="10">
        <v>5</v>
      </c>
      <c r="N127" s="10">
        <v>33</v>
      </c>
      <c r="O127" s="10">
        <v>3</v>
      </c>
      <c r="P127" s="10">
        <v>1</v>
      </c>
      <c r="Q127" s="10">
        <v>23</v>
      </c>
      <c r="R127" s="10">
        <v>0</v>
      </c>
      <c r="S127" s="10">
        <v>75</v>
      </c>
      <c r="T127" s="10">
        <v>0</v>
      </c>
      <c r="U127" s="10">
        <v>3</v>
      </c>
      <c r="V127" s="33">
        <v>9</v>
      </c>
      <c r="W127" s="33">
        <v>4</v>
      </c>
      <c r="X127" s="10">
        <v>0</v>
      </c>
      <c r="Y127" s="10">
        <v>14</v>
      </c>
      <c r="Z127" s="10">
        <f t="shared" si="1"/>
        <v>392</v>
      </c>
    </row>
    <row r="128" spans="1:26" x14ac:dyDescent="0.3">
      <c r="A128" s="14">
        <v>127</v>
      </c>
      <c r="B128" s="15">
        <v>19</v>
      </c>
      <c r="C128" s="30">
        <v>76</v>
      </c>
      <c r="D128" s="8" t="s">
        <v>516</v>
      </c>
      <c r="E128" s="8"/>
      <c r="F128" s="31">
        <v>689</v>
      </c>
      <c r="G128" s="15" t="s">
        <v>514</v>
      </c>
      <c r="H128" s="8" t="s">
        <v>20</v>
      </c>
      <c r="I128" s="32">
        <v>668</v>
      </c>
      <c r="J128" s="10">
        <v>66</v>
      </c>
      <c r="K128" s="10">
        <v>106</v>
      </c>
      <c r="L128" s="10">
        <v>44</v>
      </c>
      <c r="M128" s="10">
        <v>2</v>
      </c>
      <c r="N128" s="10">
        <v>24</v>
      </c>
      <c r="O128" s="10">
        <v>3</v>
      </c>
      <c r="P128" s="10">
        <v>7</v>
      </c>
      <c r="Q128" s="10">
        <v>16</v>
      </c>
      <c r="R128" s="10">
        <v>0</v>
      </c>
      <c r="S128" s="10">
        <v>86</v>
      </c>
      <c r="T128" s="10">
        <v>0</v>
      </c>
      <c r="U128" s="10">
        <v>2</v>
      </c>
      <c r="V128" s="33">
        <v>2</v>
      </c>
      <c r="W128" s="33">
        <v>1</v>
      </c>
      <c r="X128" s="10">
        <v>0</v>
      </c>
      <c r="Y128" s="10">
        <v>10</v>
      </c>
      <c r="Z128" s="10">
        <f t="shared" si="1"/>
        <v>369</v>
      </c>
    </row>
    <row r="129" spans="1:26" x14ac:dyDescent="0.3">
      <c r="A129" s="14">
        <v>128</v>
      </c>
      <c r="B129" s="15">
        <v>19</v>
      </c>
      <c r="C129" s="30">
        <v>76</v>
      </c>
      <c r="D129" s="8" t="s">
        <v>516</v>
      </c>
      <c r="E129" s="8"/>
      <c r="F129" s="31">
        <v>690</v>
      </c>
      <c r="G129" s="15" t="s">
        <v>514</v>
      </c>
      <c r="H129" s="8" t="s">
        <v>19</v>
      </c>
      <c r="I129" s="32">
        <v>599</v>
      </c>
      <c r="J129" s="10">
        <v>55</v>
      </c>
      <c r="K129" s="10">
        <v>97</v>
      </c>
      <c r="L129" s="10">
        <v>47</v>
      </c>
      <c r="M129" s="10">
        <v>7</v>
      </c>
      <c r="N129" s="10">
        <v>32</v>
      </c>
      <c r="O129" s="10">
        <v>2</v>
      </c>
      <c r="P129" s="10">
        <v>6</v>
      </c>
      <c r="Q129" s="10">
        <v>31</v>
      </c>
      <c r="R129" s="10">
        <v>0</v>
      </c>
      <c r="S129" s="10">
        <v>45</v>
      </c>
      <c r="T129" s="10">
        <v>0</v>
      </c>
      <c r="U129" s="10">
        <v>4</v>
      </c>
      <c r="V129" s="33">
        <v>5</v>
      </c>
      <c r="W129" s="33">
        <v>0</v>
      </c>
      <c r="X129" s="10">
        <v>0</v>
      </c>
      <c r="Y129" s="10">
        <v>14</v>
      </c>
      <c r="Z129" s="10">
        <f t="shared" si="1"/>
        <v>345</v>
      </c>
    </row>
    <row r="130" spans="1:26" x14ac:dyDescent="0.3">
      <c r="A130" s="14">
        <v>129</v>
      </c>
      <c r="B130" s="15">
        <v>19</v>
      </c>
      <c r="C130" s="30">
        <v>76</v>
      </c>
      <c r="D130" s="8" t="s">
        <v>516</v>
      </c>
      <c r="E130" s="8"/>
      <c r="F130" s="31">
        <v>691</v>
      </c>
      <c r="G130" s="15" t="s">
        <v>514</v>
      </c>
      <c r="H130" s="8" t="s">
        <v>19</v>
      </c>
      <c r="I130" s="32">
        <v>611</v>
      </c>
      <c r="J130" s="10">
        <v>61</v>
      </c>
      <c r="K130" s="10">
        <v>64</v>
      </c>
      <c r="L130" s="10">
        <v>45</v>
      </c>
      <c r="M130" s="10">
        <v>4</v>
      </c>
      <c r="N130" s="10">
        <v>22</v>
      </c>
      <c r="O130" s="10">
        <v>2</v>
      </c>
      <c r="P130" s="10">
        <v>12</v>
      </c>
      <c r="Q130" s="10">
        <v>39</v>
      </c>
      <c r="R130" s="10">
        <v>0</v>
      </c>
      <c r="S130" s="10">
        <v>54</v>
      </c>
      <c r="T130" s="10">
        <v>0</v>
      </c>
      <c r="U130" s="10">
        <v>3</v>
      </c>
      <c r="V130" s="33">
        <v>7</v>
      </c>
      <c r="W130" s="33">
        <v>2</v>
      </c>
      <c r="X130" s="10">
        <v>0</v>
      </c>
      <c r="Y130" s="10">
        <v>9</v>
      </c>
      <c r="Z130" s="10">
        <f t="shared" ref="Z130:Z193" si="2">SUM(J130:Y130)</f>
        <v>324</v>
      </c>
    </row>
    <row r="131" spans="1:26" x14ac:dyDescent="0.3">
      <c r="A131" s="14">
        <v>130</v>
      </c>
      <c r="B131" s="15">
        <v>19</v>
      </c>
      <c r="C131" s="30">
        <v>76</v>
      </c>
      <c r="D131" s="8" t="s">
        <v>516</v>
      </c>
      <c r="E131" s="8"/>
      <c r="F131" s="31">
        <v>691</v>
      </c>
      <c r="G131" s="15" t="s">
        <v>514</v>
      </c>
      <c r="H131" s="8" t="s">
        <v>20</v>
      </c>
      <c r="I131" s="32">
        <v>611</v>
      </c>
      <c r="J131" s="10">
        <v>68</v>
      </c>
      <c r="K131" s="10">
        <v>79</v>
      </c>
      <c r="L131" s="10">
        <v>55</v>
      </c>
      <c r="M131" s="10">
        <v>4</v>
      </c>
      <c r="N131" s="10">
        <v>28</v>
      </c>
      <c r="O131" s="10">
        <v>3</v>
      </c>
      <c r="P131" s="10">
        <v>3</v>
      </c>
      <c r="Q131" s="10">
        <v>24</v>
      </c>
      <c r="R131" s="10">
        <v>1</v>
      </c>
      <c r="S131" s="10">
        <v>40</v>
      </c>
      <c r="T131" s="10">
        <v>0</v>
      </c>
      <c r="U131" s="10">
        <v>3</v>
      </c>
      <c r="V131" s="33">
        <v>3</v>
      </c>
      <c r="W131" s="33">
        <v>2</v>
      </c>
      <c r="X131" s="10">
        <v>0</v>
      </c>
      <c r="Y131" s="10">
        <v>6</v>
      </c>
      <c r="Z131" s="10">
        <f t="shared" si="2"/>
        <v>319</v>
      </c>
    </row>
    <row r="132" spans="1:26" x14ac:dyDescent="0.3">
      <c r="A132" s="14">
        <v>131</v>
      </c>
      <c r="B132" s="15">
        <v>19</v>
      </c>
      <c r="C132" s="30">
        <v>76</v>
      </c>
      <c r="D132" s="8" t="s">
        <v>516</v>
      </c>
      <c r="E132" s="8"/>
      <c r="F132" s="31">
        <v>692</v>
      </c>
      <c r="G132" s="15" t="s">
        <v>514</v>
      </c>
      <c r="H132" s="8" t="s">
        <v>19</v>
      </c>
      <c r="I132" s="32">
        <v>594</v>
      </c>
      <c r="J132" s="10">
        <v>36</v>
      </c>
      <c r="K132" s="10">
        <v>62</v>
      </c>
      <c r="L132" s="10">
        <v>43</v>
      </c>
      <c r="M132" s="10">
        <v>3</v>
      </c>
      <c r="N132" s="10">
        <v>41</v>
      </c>
      <c r="O132" s="10">
        <v>2</v>
      </c>
      <c r="P132" s="10">
        <v>4</v>
      </c>
      <c r="Q132" s="10">
        <v>56</v>
      </c>
      <c r="R132" s="10">
        <v>1</v>
      </c>
      <c r="S132" s="10">
        <v>47</v>
      </c>
      <c r="T132" s="10">
        <v>0</v>
      </c>
      <c r="U132" s="10">
        <v>1</v>
      </c>
      <c r="V132" s="33">
        <v>8</v>
      </c>
      <c r="W132" s="33">
        <v>2</v>
      </c>
      <c r="X132" s="10">
        <v>0</v>
      </c>
      <c r="Y132" s="10">
        <v>9</v>
      </c>
      <c r="Z132" s="10">
        <f t="shared" si="2"/>
        <v>315</v>
      </c>
    </row>
    <row r="133" spans="1:26" x14ac:dyDescent="0.3">
      <c r="A133" s="14">
        <v>132</v>
      </c>
      <c r="B133" s="15">
        <v>19</v>
      </c>
      <c r="C133" s="30">
        <v>76</v>
      </c>
      <c r="D133" s="8" t="s">
        <v>516</v>
      </c>
      <c r="E133" s="8"/>
      <c r="F133" s="31">
        <v>692</v>
      </c>
      <c r="G133" s="15" t="s">
        <v>514</v>
      </c>
      <c r="H133" s="8" t="s">
        <v>20</v>
      </c>
      <c r="I133" s="32">
        <v>593</v>
      </c>
      <c r="J133" s="10">
        <v>34</v>
      </c>
      <c r="K133" s="10">
        <v>61</v>
      </c>
      <c r="L133" s="10">
        <v>35</v>
      </c>
      <c r="M133" s="10">
        <v>4</v>
      </c>
      <c r="N133" s="10">
        <v>28</v>
      </c>
      <c r="O133" s="10">
        <v>2</v>
      </c>
      <c r="P133" s="10">
        <v>3</v>
      </c>
      <c r="Q133" s="10">
        <v>70</v>
      </c>
      <c r="R133" s="10">
        <v>3</v>
      </c>
      <c r="S133" s="10">
        <v>60</v>
      </c>
      <c r="T133" s="10">
        <v>0</v>
      </c>
      <c r="U133" s="10">
        <v>5</v>
      </c>
      <c r="V133" s="33">
        <v>5</v>
      </c>
      <c r="W133" s="33">
        <v>0</v>
      </c>
      <c r="X133" s="10">
        <v>0</v>
      </c>
      <c r="Y133" s="10">
        <v>15</v>
      </c>
      <c r="Z133" s="10">
        <f t="shared" si="2"/>
        <v>325</v>
      </c>
    </row>
    <row r="134" spans="1:26" x14ac:dyDescent="0.3">
      <c r="A134" s="14">
        <v>133</v>
      </c>
      <c r="B134" s="15">
        <v>19</v>
      </c>
      <c r="C134" s="30">
        <v>76</v>
      </c>
      <c r="D134" s="8" t="s">
        <v>516</v>
      </c>
      <c r="E134" s="8"/>
      <c r="F134" s="31">
        <v>693</v>
      </c>
      <c r="G134" s="15" t="s">
        <v>514</v>
      </c>
      <c r="H134" s="8" t="s">
        <v>19</v>
      </c>
      <c r="I134" s="32">
        <v>526</v>
      </c>
      <c r="J134" s="10">
        <v>48</v>
      </c>
      <c r="K134" s="10">
        <v>43</v>
      </c>
      <c r="L134" s="10">
        <v>33</v>
      </c>
      <c r="M134" s="10">
        <v>2</v>
      </c>
      <c r="N134" s="10">
        <v>22</v>
      </c>
      <c r="O134" s="10">
        <v>4</v>
      </c>
      <c r="P134" s="10">
        <v>17</v>
      </c>
      <c r="Q134" s="10">
        <v>30</v>
      </c>
      <c r="R134" s="10">
        <v>0</v>
      </c>
      <c r="S134" s="10">
        <v>38</v>
      </c>
      <c r="T134" s="10">
        <v>0</v>
      </c>
      <c r="U134" s="10">
        <v>1</v>
      </c>
      <c r="V134" s="33">
        <v>5</v>
      </c>
      <c r="W134" s="33">
        <v>1</v>
      </c>
      <c r="X134" s="10">
        <v>0</v>
      </c>
      <c r="Y134" s="10">
        <v>9</v>
      </c>
      <c r="Z134" s="10">
        <f t="shared" si="2"/>
        <v>253</v>
      </c>
    </row>
    <row r="135" spans="1:26" x14ac:dyDescent="0.3">
      <c r="A135" s="14">
        <v>134</v>
      </c>
      <c r="B135" s="15">
        <v>19</v>
      </c>
      <c r="C135" s="30">
        <v>76</v>
      </c>
      <c r="D135" s="8" t="s">
        <v>516</v>
      </c>
      <c r="E135" s="8"/>
      <c r="F135" s="31">
        <v>693</v>
      </c>
      <c r="G135" s="15" t="s">
        <v>514</v>
      </c>
      <c r="H135" s="8" t="s">
        <v>20</v>
      </c>
      <c r="I135" s="32">
        <v>526</v>
      </c>
      <c r="J135" s="10">
        <v>68</v>
      </c>
      <c r="K135" s="10">
        <v>40</v>
      </c>
      <c r="L135" s="10">
        <v>29</v>
      </c>
      <c r="M135" s="10">
        <v>4</v>
      </c>
      <c r="N135" s="10">
        <v>26</v>
      </c>
      <c r="O135" s="10">
        <v>1</v>
      </c>
      <c r="P135" s="10">
        <v>16</v>
      </c>
      <c r="Q135" s="10">
        <v>18</v>
      </c>
      <c r="R135" s="10">
        <v>1</v>
      </c>
      <c r="S135" s="10">
        <v>37</v>
      </c>
      <c r="T135" s="10">
        <v>0</v>
      </c>
      <c r="U135" s="10">
        <v>3</v>
      </c>
      <c r="V135" s="33">
        <v>2</v>
      </c>
      <c r="W135" s="33">
        <v>1</v>
      </c>
      <c r="X135" s="10">
        <v>0</v>
      </c>
      <c r="Y135" s="10">
        <v>10</v>
      </c>
      <c r="Z135" s="10">
        <f t="shared" si="2"/>
        <v>256</v>
      </c>
    </row>
    <row r="136" spans="1:26" x14ac:dyDescent="0.3">
      <c r="A136" s="14">
        <v>135</v>
      </c>
      <c r="B136" s="15">
        <v>19</v>
      </c>
      <c r="C136" s="30">
        <v>76</v>
      </c>
      <c r="D136" s="8" t="s">
        <v>516</v>
      </c>
      <c r="E136" s="8"/>
      <c r="F136" s="31">
        <v>693</v>
      </c>
      <c r="G136" s="15" t="s">
        <v>514</v>
      </c>
      <c r="H136" s="8" t="s">
        <v>22</v>
      </c>
      <c r="I136" s="32">
        <v>525</v>
      </c>
      <c r="J136" s="10">
        <v>39</v>
      </c>
      <c r="K136" s="10">
        <v>40</v>
      </c>
      <c r="L136" s="10">
        <v>31</v>
      </c>
      <c r="M136" s="10">
        <v>0</v>
      </c>
      <c r="N136" s="10">
        <v>21</v>
      </c>
      <c r="O136" s="10">
        <v>2</v>
      </c>
      <c r="P136" s="10">
        <v>16</v>
      </c>
      <c r="Q136" s="10">
        <v>29</v>
      </c>
      <c r="R136" s="10">
        <v>1</v>
      </c>
      <c r="S136" s="10">
        <v>44</v>
      </c>
      <c r="T136" s="10">
        <v>0</v>
      </c>
      <c r="U136" s="10">
        <v>4</v>
      </c>
      <c r="V136" s="33">
        <v>7</v>
      </c>
      <c r="W136" s="33">
        <v>1</v>
      </c>
      <c r="X136" s="10">
        <v>0</v>
      </c>
      <c r="Y136" s="10">
        <v>6</v>
      </c>
      <c r="Z136" s="10">
        <f t="shared" si="2"/>
        <v>241</v>
      </c>
    </row>
    <row r="137" spans="1:26" x14ac:dyDescent="0.3">
      <c r="A137" s="14">
        <v>136</v>
      </c>
      <c r="B137" s="15">
        <v>19</v>
      </c>
      <c r="C137" s="30">
        <v>76</v>
      </c>
      <c r="D137" s="8" t="s">
        <v>516</v>
      </c>
      <c r="E137" s="8"/>
      <c r="F137" s="31">
        <v>694</v>
      </c>
      <c r="G137" s="15" t="s">
        <v>514</v>
      </c>
      <c r="H137" s="8" t="s">
        <v>19</v>
      </c>
      <c r="I137" s="32">
        <v>612</v>
      </c>
      <c r="J137" s="10">
        <v>40</v>
      </c>
      <c r="K137" s="10">
        <v>62</v>
      </c>
      <c r="L137" s="10">
        <v>43</v>
      </c>
      <c r="M137" s="10">
        <v>3</v>
      </c>
      <c r="N137" s="10">
        <v>58</v>
      </c>
      <c r="O137" s="10">
        <v>3</v>
      </c>
      <c r="P137" s="10">
        <v>5</v>
      </c>
      <c r="Q137" s="10">
        <v>10</v>
      </c>
      <c r="R137" s="10">
        <v>3</v>
      </c>
      <c r="S137" s="10">
        <v>61</v>
      </c>
      <c r="T137" s="10">
        <v>0</v>
      </c>
      <c r="U137" s="10">
        <v>1</v>
      </c>
      <c r="V137" s="33">
        <v>5</v>
      </c>
      <c r="W137" s="33">
        <v>1</v>
      </c>
      <c r="X137" s="10">
        <v>0</v>
      </c>
      <c r="Y137" s="10">
        <v>22</v>
      </c>
      <c r="Z137" s="10">
        <f t="shared" si="2"/>
        <v>317</v>
      </c>
    </row>
    <row r="138" spans="1:26" x14ac:dyDescent="0.3">
      <c r="A138" s="14">
        <v>137</v>
      </c>
      <c r="B138" s="15">
        <v>19</v>
      </c>
      <c r="C138" s="30">
        <v>76</v>
      </c>
      <c r="D138" s="8" t="s">
        <v>516</v>
      </c>
      <c r="E138" s="8"/>
      <c r="F138" s="31">
        <v>694</v>
      </c>
      <c r="G138" s="15" t="s">
        <v>514</v>
      </c>
      <c r="H138" s="8" t="s">
        <v>20</v>
      </c>
      <c r="I138" s="32">
        <v>611</v>
      </c>
      <c r="J138" s="10">
        <v>45</v>
      </c>
      <c r="K138" s="10">
        <v>63</v>
      </c>
      <c r="L138" s="10">
        <v>37</v>
      </c>
      <c r="M138" s="10">
        <v>1</v>
      </c>
      <c r="N138" s="10">
        <v>50</v>
      </c>
      <c r="O138" s="10">
        <v>1</v>
      </c>
      <c r="P138" s="10">
        <v>5</v>
      </c>
      <c r="Q138" s="10">
        <v>11</v>
      </c>
      <c r="R138" s="10">
        <v>0</v>
      </c>
      <c r="S138" s="10">
        <v>69</v>
      </c>
      <c r="T138" s="10">
        <v>0</v>
      </c>
      <c r="U138" s="10">
        <v>4</v>
      </c>
      <c r="V138" s="33">
        <v>4</v>
      </c>
      <c r="W138" s="33">
        <v>0</v>
      </c>
      <c r="X138" s="10">
        <v>0</v>
      </c>
      <c r="Y138" s="10">
        <v>13</v>
      </c>
      <c r="Z138" s="10">
        <f t="shared" si="2"/>
        <v>303</v>
      </c>
    </row>
    <row r="139" spans="1:26" x14ac:dyDescent="0.3">
      <c r="A139" s="14">
        <v>138</v>
      </c>
      <c r="B139" s="15">
        <v>19</v>
      </c>
      <c r="C139" s="30">
        <v>76</v>
      </c>
      <c r="D139" s="8" t="s">
        <v>516</v>
      </c>
      <c r="E139" s="8"/>
      <c r="F139" s="31">
        <v>695</v>
      </c>
      <c r="G139" s="15" t="s">
        <v>514</v>
      </c>
      <c r="H139" s="8" t="s">
        <v>19</v>
      </c>
      <c r="I139" s="32">
        <v>577</v>
      </c>
      <c r="J139" s="10">
        <v>46</v>
      </c>
      <c r="K139" s="10">
        <v>58</v>
      </c>
      <c r="L139" s="10">
        <v>44</v>
      </c>
      <c r="M139" s="10">
        <v>4</v>
      </c>
      <c r="N139" s="10">
        <v>14</v>
      </c>
      <c r="O139" s="10">
        <v>1</v>
      </c>
      <c r="P139" s="10">
        <v>5</v>
      </c>
      <c r="Q139" s="10">
        <v>14</v>
      </c>
      <c r="R139" s="10">
        <v>1</v>
      </c>
      <c r="S139" s="10">
        <v>57</v>
      </c>
      <c r="T139" s="10">
        <v>0</v>
      </c>
      <c r="U139" s="10">
        <v>4</v>
      </c>
      <c r="V139" s="33">
        <v>5</v>
      </c>
      <c r="W139" s="33">
        <v>3</v>
      </c>
      <c r="X139" s="10">
        <v>0</v>
      </c>
      <c r="Y139" s="10">
        <v>5</v>
      </c>
      <c r="Z139" s="10">
        <f t="shared" si="2"/>
        <v>261</v>
      </c>
    </row>
    <row r="140" spans="1:26" x14ac:dyDescent="0.3">
      <c r="A140" s="14">
        <v>139</v>
      </c>
      <c r="B140" s="15">
        <v>19</v>
      </c>
      <c r="C140" s="30">
        <v>76</v>
      </c>
      <c r="D140" s="8" t="s">
        <v>516</v>
      </c>
      <c r="E140" s="8"/>
      <c r="F140" s="31">
        <v>695</v>
      </c>
      <c r="G140" s="15" t="s">
        <v>514</v>
      </c>
      <c r="H140" s="8" t="s">
        <v>20</v>
      </c>
      <c r="I140" s="32">
        <v>577</v>
      </c>
      <c r="J140" s="10">
        <v>48</v>
      </c>
      <c r="K140" s="10">
        <v>56</v>
      </c>
      <c r="L140" s="10">
        <v>32</v>
      </c>
      <c r="M140" s="10">
        <v>4</v>
      </c>
      <c r="N140" s="10">
        <v>26</v>
      </c>
      <c r="O140" s="10">
        <v>0</v>
      </c>
      <c r="P140" s="10">
        <v>6</v>
      </c>
      <c r="Q140" s="10">
        <v>9</v>
      </c>
      <c r="R140" s="10">
        <v>0</v>
      </c>
      <c r="S140" s="10">
        <v>71</v>
      </c>
      <c r="T140" s="10">
        <v>0</v>
      </c>
      <c r="U140" s="10">
        <v>5</v>
      </c>
      <c r="V140" s="33">
        <v>7</v>
      </c>
      <c r="W140" s="33">
        <v>0</v>
      </c>
      <c r="X140" s="10">
        <v>0</v>
      </c>
      <c r="Y140" s="10">
        <v>13</v>
      </c>
      <c r="Z140" s="10">
        <f t="shared" si="2"/>
        <v>277</v>
      </c>
    </row>
    <row r="141" spans="1:26" x14ac:dyDescent="0.3">
      <c r="A141" s="14">
        <v>140</v>
      </c>
      <c r="B141" s="15">
        <v>19</v>
      </c>
      <c r="C141" s="30">
        <v>76</v>
      </c>
      <c r="D141" s="8" t="s">
        <v>516</v>
      </c>
      <c r="E141" s="8"/>
      <c r="F141" s="31">
        <v>696</v>
      </c>
      <c r="G141" s="15" t="s">
        <v>514</v>
      </c>
      <c r="H141" s="8" t="s">
        <v>19</v>
      </c>
      <c r="I141" s="32">
        <v>468</v>
      </c>
      <c r="J141" s="10">
        <v>43</v>
      </c>
      <c r="K141" s="10">
        <v>92</v>
      </c>
      <c r="L141" s="10">
        <v>28</v>
      </c>
      <c r="M141" s="10">
        <v>3</v>
      </c>
      <c r="N141" s="10">
        <v>19</v>
      </c>
      <c r="O141" s="10">
        <v>3</v>
      </c>
      <c r="P141" s="10">
        <v>4</v>
      </c>
      <c r="Q141" s="10">
        <v>12</v>
      </c>
      <c r="R141" s="10">
        <v>0</v>
      </c>
      <c r="S141" s="10">
        <v>33</v>
      </c>
      <c r="T141" s="10">
        <v>0</v>
      </c>
      <c r="U141" s="10">
        <v>4</v>
      </c>
      <c r="V141" s="33">
        <v>4</v>
      </c>
      <c r="W141" s="33">
        <v>4</v>
      </c>
      <c r="X141" s="10">
        <v>0</v>
      </c>
      <c r="Y141" s="10">
        <v>21</v>
      </c>
      <c r="Z141" s="10">
        <f t="shared" si="2"/>
        <v>270</v>
      </c>
    </row>
    <row r="142" spans="1:26" x14ac:dyDescent="0.3">
      <c r="A142" s="14">
        <v>141</v>
      </c>
      <c r="B142" s="15">
        <v>19</v>
      </c>
      <c r="C142" s="30">
        <v>76</v>
      </c>
      <c r="D142" s="8" t="s">
        <v>516</v>
      </c>
      <c r="E142" s="8"/>
      <c r="F142" s="31">
        <v>696</v>
      </c>
      <c r="G142" s="15" t="s">
        <v>514</v>
      </c>
      <c r="H142" s="8" t="s">
        <v>20</v>
      </c>
      <c r="I142" s="32">
        <v>468</v>
      </c>
      <c r="J142" s="10">
        <v>39</v>
      </c>
      <c r="K142" s="10">
        <v>76</v>
      </c>
      <c r="L142" s="10">
        <v>31</v>
      </c>
      <c r="M142" s="10">
        <v>1</v>
      </c>
      <c r="N142" s="10">
        <v>26</v>
      </c>
      <c r="O142" s="10">
        <v>3</v>
      </c>
      <c r="P142" s="10">
        <v>7</v>
      </c>
      <c r="Q142" s="10">
        <v>10</v>
      </c>
      <c r="R142" s="10">
        <v>0</v>
      </c>
      <c r="S142" s="10">
        <v>40</v>
      </c>
      <c r="T142" s="10">
        <v>0</v>
      </c>
      <c r="U142" s="10">
        <v>2</v>
      </c>
      <c r="V142" s="33">
        <v>10</v>
      </c>
      <c r="W142" s="33">
        <v>2</v>
      </c>
      <c r="X142" s="10">
        <v>0</v>
      </c>
      <c r="Y142" s="10">
        <v>11</v>
      </c>
      <c r="Z142" s="10">
        <f t="shared" si="2"/>
        <v>258</v>
      </c>
    </row>
    <row r="143" spans="1:26" x14ac:dyDescent="0.3">
      <c r="A143" s="14">
        <v>142</v>
      </c>
      <c r="B143" s="15">
        <v>19</v>
      </c>
      <c r="C143" s="30">
        <v>76</v>
      </c>
      <c r="D143" s="8" t="s">
        <v>516</v>
      </c>
      <c r="E143" s="8"/>
      <c r="F143" s="31">
        <v>696</v>
      </c>
      <c r="G143" s="15" t="s">
        <v>514</v>
      </c>
      <c r="H143" s="8" t="s">
        <v>27</v>
      </c>
      <c r="I143" s="32"/>
      <c r="J143" s="10">
        <v>34</v>
      </c>
      <c r="K143" s="10">
        <v>57</v>
      </c>
      <c r="L143" s="10">
        <v>43</v>
      </c>
      <c r="M143" s="10">
        <v>6</v>
      </c>
      <c r="N143" s="10">
        <v>23</v>
      </c>
      <c r="O143" s="10">
        <v>4</v>
      </c>
      <c r="P143" s="10">
        <v>14</v>
      </c>
      <c r="Q143" s="10">
        <v>11</v>
      </c>
      <c r="R143" s="10">
        <v>6</v>
      </c>
      <c r="S143" s="10">
        <v>94</v>
      </c>
      <c r="T143" s="10">
        <v>0</v>
      </c>
      <c r="U143" s="10">
        <v>4</v>
      </c>
      <c r="V143" s="33">
        <v>0</v>
      </c>
      <c r="W143" s="33">
        <v>0</v>
      </c>
      <c r="X143" s="10">
        <v>0</v>
      </c>
      <c r="Y143" s="10">
        <v>15</v>
      </c>
      <c r="Z143" s="10">
        <f t="shared" si="2"/>
        <v>311</v>
      </c>
    </row>
    <row r="144" spans="1:26" x14ac:dyDescent="0.3">
      <c r="A144" s="14">
        <v>143</v>
      </c>
      <c r="B144" s="15">
        <v>19</v>
      </c>
      <c r="C144" s="30">
        <v>76</v>
      </c>
      <c r="D144" s="8" t="s">
        <v>516</v>
      </c>
      <c r="E144" s="8"/>
      <c r="F144" s="31">
        <v>697</v>
      </c>
      <c r="G144" s="15" t="s">
        <v>514</v>
      </c>
      <c r="H144" s="8" t="s">
        <v>19</v>
      </c>
      <c r="I144" s="32">
        <v>696</v>
      </c>
      <c r="J144" s="10">
        <v>47</v>
      </c>
      <c r="K144" s="10">
        <v>78</v>
      </c>
      <c r="L144" s="10">
        <v>42</v>
      </c>
      <c r="M144" s="10">
        <v>10</v>
      </c>
      <c r="N144" s="10">
        <v>23</v>
      </c>
      <c r="O144" s="10">
        <v>6</v>
      </c>
      <c r="P144" s="10">
        <v>5</v>
      </c>
      <c r="Q144" s="10">
        <v>17</v>
      </c>
      <c r="R144" s="10">
        <v>7</v>
      </c>
      <c r="S144" s="10">
        <v>74</v>
      </c>
      <c r="T144" s="10">
        <v>0</v>
      </c>
      <c r="U144" s="10">
        <v>6</v>
      </c>
      <c r="V144" s="33">
        <v>3</v>
      </c>
      <c r="W144" s="33">
        <v>2</v>
      </c>
      <c r="X144" s="10">
        <v>0</v>
      </c>
      <c r="Y144" s="10">
        <v>12</v>
      </c>
      <c r="Z144" s="10">
        <f t="shared" si="2"/>
        <v>332</v>
      </c>
    </row>
    <row r="145" spans="1:26" x14ac:dyDescent="0.3">
      <c r="A145" s="14">
        <v>144</v>
      </c>
      <c r="B145" s="15">
        <v>19</v>
      </c>
      <c r="C145" s="30">
        <v>76</v>
      </c>
      <c r="D145" s="8" t="s">
        <v>516</v>
      </c>
      <c r="E145" s="8"/>
      <c r="F145" s="31">
        <v>697</v>
      </c>
      <c r="G145" s="15" t="s">
        <v>514</v>
      </c>
      <c r="H145" s="8" t="s">
        <v>20</v>
      </c>
      <c r="I145" s="32">
        <v>696</v>
      </c>
      <c r="J145" s="10">
        <v>51</v>
      </c>
      <c r="K145" s="10">
        <v>72</v>
      </c>
      <c r="L145" s="10">
        <v>56</v>
      </c>
      <c r="M145" s="10">
        <v>7</v>
      </c>
      <c r="N145" s="10">
        <v>21</v>
      </c>
      <c r="O145" s="10">
        <v>5</v>
      </c>
      <c r="P145" s="10">
        <v>4</v>
      </c>
      <c r="Q145" s="10">
        <v>11</v>
      </c>
      <c r="R145" s="10">
        <v>2</v>
      </c>
      <c r="S145" s="10">
        <v>84</v>
      </c>
      <c r="T145" s="10">
        <v>0</v>
      </c>
      <c r="U145" s="10">
        <v>4</v>
      </c>
      <c r="V145" s="33">
        <v>6</v>
      </c>
      <c r="W145" s="33">
        <v>2</v>
      </c>
      <c r="X145" s="10">
        <v>0</v>
      </c>
      <c r="Y145" s="10">
        <v>16</v>
      </c>
      <c r="Z145" s="10">
        <f t="shared" si="2"/>
        <v>341</v>
      </c>
    </row>
    <row r="146" spans="1:26" x14ac:dyDescent="0.3">
      <c r="A146" s="14">
        <v>145</v>
      </c>
      <c r="B146" s="15">
        <v>19</v>
      </c>
      <c r="C146" s="30">
        <v>76</v>
      </c>
      <c r="D146" s="8" t="s">
        <v>516</v>
      </c>
      <c r="E146" s="8"/>
      <c r="F146" s="31">
        <v>698</v>
      </c>
      <c r="G146" s="15" t="s">
        <v>514</v>
      </c>
      <c r="H146" s="8" t="s">
        <v>19</v>
      </c>
      <c r="I146" s="32">
        <v>292</v>
      </c>
      <c r="J146" s="10">
        <v>20</v>
      </c>
      <c r="K146" s="10">
        <v>38</v>
      </c>
      <c r="L146" s="10">
        <v>18</v>
      </c>
      <c r="M146" s="10">
        <v>1</v>
      </c>
      <c r="N146" s="10">
        <v>17</v>
      </c>
      <c r="O146" s="10">
        <v>1</v>
      </c>
      <c r="P146" s="10">
        <v>4</v>
      </c>
      <c r="Q146" s="10">
        <v>5</v>
      </c>
      <c r="R146" s="10">
        <v>2</v>
      </c>
      <c r="S146" s="10">
        <v>20</v>
      </c>
      <c r="T146" s="10">
        <v>0</v>
      </c>
      <c r="U146" s="10">
        <v>1</v>
      </c>
      <c r="V146" s="33">
        <v>1</v>
      </c>
      <c r="W146" s="33">
        <v>1</v>
      </c>
      <c r="X146" s="10">
        <v>0</v>
      </c>
      <c r="Y146" s="10">
        <v>12</v>
      </c>
      <c r="Z146" s="10">
        <f t="shared" si="2"/>
        <v>141</v>
      </c>
    </row>
    <row r="147" spans="1:26" x14ac:dyDescent="0.3">
      <c r="A147" s="14">
        <v>146</v>
      </c>
      <c r="B147" s="15">
        <v>19</v>
      </c>
      <c r="C147" s="30">
        <v>76</v>
      </c>
      <c r="D147" s="8" t="s">
        <v>516</v>
      </c>
      <c r="E147" s="8"/>
      <c r="F147" s="31">
        <v>699</v>
      </c>
      <c r="G147" s="15" t="s">
        <v>514</v>
      </c>
      <c r="H147" s="8" t="s">
        <v>19</v>
      </c>
      <c r="I147" s="32">
        <v>572</v>
      </c>
      <c r="J147" s="10">
        <v>52</v>
      </c>
      <c r="K147" s="10">
        <v>57</v>
      </c>
      <c r="L147" s="10">
        <v>38</v>
      </c>
      <c r="M147" s="10">
        <v>2</v>
      </c>
      <c r="N147" s="10">
        <v>13</v>
      </c>
      <c r="O147" s="10">
        <v>4</v>
      </c>
      <c r="P147" s="10">
        <v>18</v>
      </c>
      <c r="Q147" s="10">
        <v>11</v>
      </c>
      <c r="R147" s="10">
        <v>1</v>
      </c>
      <c r="S147" s="10">
        <v>37</v>
      </c>
      <c r="T147" s="10">
        <v>0</v>
      </c>
      <c r="U147" s="10">
        <v>5</v>
      </c>
      <c r="V147" s="33">
        <v>4</v>
      </c>
      <c r="W147" s="33">
        <v>1</v>
      </c>
      <c r="X147" s="10">
        <v>0</v>
      </c>
      <c r="Y147" s="10">
        <v>10</v>
      </c>
      <c r="Z147" s="10">
        <f t="shared" si="2"/>
        <v>253</v>
      </c>
    </row>
    <row r="148" spans="1:26" x14ac:dyDescent="0.3">
      <c r="A148" s="14">
        <v>147</v>
      </c>
      <c r="B148" s="15">
        <v>19</v>
      </c>
      <c r="C148" s="30">
        <v>76</v>
      </c>
      <c r="D148" s="8" t="s">
        <v>516</v>
      </c>
      <c r="E148" s="8"/>
      <c r="F148" s="31">
        <v>699</v>
      </c>
      <c r="G148" s="15" t="s">
        <v>514</v>
      </c>
      <c r="H148" s="8" t="s">
        <v>20</v>
      </c>
      <c r="I148" s="32">
        <v>572</v>
      </c>
      <c r="J148" s="10">
        <v>61</v>
      </c>
      <c r="K148" s="10">
        <v>64</v>
      </c>
      <c r="L148" s="10">
        <v>30</v>
      </c>
      <c r="M148" s="10">
        <v>0</v>
      </c>
      <c r="N148" s="10">
        <v>12</v>
      </c>
      <c r="O148" s="10">
        <v>3</v>
      </c>
      <c r="P148" s="10">
        <v>12</v>
      </c>
      <c r="Q148" s="10">
        <v>20</v>
      </c>
      <c r="R148" s="10">
        <v>4</v>
      </c>
      <c r="S148" s="10">
        <v>54</v>
      </c>
      <c r="T148" s="10">
        <v>0</v>
      </c>
      <c r="U148" s="10">
        <v>2</v>
      </c>
      <c r="V148" s="33">
        <v>6</v>
      </c>
      <c r="W148" s="33">
        <v>1</v>
      </c>
      <c r="X148" s="10">
        <v>0</v>
      </c>
      <c r="Y148" s="10">
        <v>9</v>
      </c>
      <c r="Z148" s="10">
        <f t="shared" si="2"/>
        <v>278</v>
      </c>
    </row>
    <row r="149" spans="1:26" x14ac:dyDescent="0.3">
      <c r="A149" s="14">
        <v>148</v>
      </c>
      <c r="B149" s="15">
        <v>19</v>
      </c>
      <c r="C149" s="30">
        <v>76</v>
      </c>
      <c r="D149" s="8" t="s">
        <v>516</v>
      </c>
      <c r="E149" s="8"/>
      <c r="F149" s="31">
        <v>700</v>
      </c>
      <c r="G149" s="15" t="s">
        <v>514</v>
      </c>
      <c r="H149" s="8" t="s">
        <v>19</v>
      </c>
      <c r="I149" s="32">
        <v>574</v>
      </c>
      <c r="J149" s="10">
        <v>38</v>
      </c>
      <c r="K149" s="10">
        <v>75</v>
      </c>
      <c r="L149" s="10">
        <v>29</v>
      </c>
      <c r="M149" s="10">
        <v>5</v>
      </c>
      <c r="N149" s="10">
        <v>20</v>
      </c>
      <c r="O149" s="10">
        <v>0</v>
      </c>
      <c r="P149" s="10">
        <v>14</v>
      </c>
      <c r="Q149" s="10">
        <v>16</v>
      </c>
      <c r="R149" s="10">
        <v>2</v>
      </c>
      <c r="S149" s="10">
        <v>62</v>
      </c>
      <c r="T149" s="10">
        <v>0</v>
      </c>
      <c r="U149" s="10">
        <v>3</v>
      </c>
      <c r="V149" s="33">
        <v>5</v>
      </c>
      <c r="W149" s="33">
        <v>1</v>
      </c>
      <c r="X149" s="10">
        <v>0</v>
      </c>
      <c r="Y149" s="10">
        <v>9</v>
      </c>
      <c r="Z149" s="10">
        <f t="shared" si="2"/>
        <v>279</v>
      </c>
    </row>
    <row r="150" spans="1:26" x14ac:dyDescent="0.3">
      <c r="A150" s="14">
        <v>149</v>
      </c>
      <c r="B150" s="15">
        <v>19</v>
      </c>
      <c r="C150" s="30">
        <v>76</v>
      </c>
      <c r="D150" s="8" t="s">
        <v>516</v>
      </c>
      <c r="E150" s="8"/>
      <c r="F150" s="31">
        <v>700</v>
      </c>
      <c r="G150" s="15" t="s">
        <v>514</v>
      </c>
      <c r="H150" s="8" t="s">
        <v>20</v>
      </c>
      <c r="I150" s="32">
        <v>573</v>
      </c>
      <c r="J150" s="10">
        <v>33</v>
      </c>
      <c r="K150" s="10">
        <v>89</v>
      </c>
      <c r="L150" s="10">
        <v>30</v>
      </c>
      <c r="M150" s="10">
        <v>4</v>
      </c>
      <c r="N150" s="10">
        <v>14</v>
      </c>
      <c r="O150" s="10">
        <v>5</v>
      </c>
      <c r="P150" s="10">
        <v>15</v>
      </c>
      <c r="Q150" s="10">
        <v>13</v>
      </c>
      <c r="R150" s="10">
        <v>3</v>
      </c>
      <c r="S150" s="10">
        <v>59</v>
      </c>
      <c r="T150" s="10">
        <v>0</v>
      </c>
      <c r="U150" s="10">
        <v>3</v>
      </c>
      <c r="V150" s="33">
        <v>2</v>
      </c>
      <c r="W150" s="33">
        <v>2</v>
      </c>
      <c r="X150" s="10">
        <v>1</v>
      </c>
      <c r="Y150" s="10">
        <v>3</v>
      </c>
      <c r="Z150" s="10">
        <f t="shared" si="2"/>
        <v>276</v>
      </c>
    </row>
    <row r="151" spans="1:26" x14ac:dyDescent="0.3">
      <c r="A151" s="14">
        <v>150</v>
      </c>
      <c r="B151" s="15">
        <v>19</v>
      </c>
      <c r="C151" s="30">
        <v>76</v>
      </c>
      <c r="D151" s="8" t="s">
        <v>516</v>
      </c>
      <c r="E151" s="8"/>
      <c r="F151" s="31">
        <v>701</v>
      </c>
      <c r="G151" s="15" t="s">
        <v>514</v>
      </c>
      <c r="H151" s="8" t="s">
        <v>19</v>
      </c>
      <c r="I151" s="32">
        <v>569</v>
      </c>
      <c r="J151" s="10">
        <v>61</v>
      </c>
      <c r="K151" s="10">
        <v>62</v>
      </c>
      <c r="L151" s="10">
        <v>32</v>
      </c>
      <c r="M151" s="10">
        <v>3</v>
      </c>
      <c r="N151" s="10">
        <v>28</v>
      </c>
      <c r="O151" s="10">
        <v>2</v>
      </c>
      <c r="P151" s="10">
        <v>12</v>
      </c>
      <c r="Q151" s="10">
        <v>14</v>
      </c>
      <c r="R151" s="10">
        <v>1</v>
      </c>
      <c r="S151" s="10">
        <v>56</v>
      </c>
      <c r="T151" s="10">
        <v>0</v>
      </c>
      <c r="U151" s="10">
        <v>3</v>
      </c>
      <c r="V151" s="33">
        <v>2</v>
      </c>
      <c r="W151" s="33">
        <v>0</v>
      </c>
      <c r="X151" s="10">
        <v>0</v>
      </c>
      <c r="Y151" s="10">
        <v>5</v>
      </c>
      <c r="Z151" s="10">
        <f t="shared" si="2"/>
        <v>281</v>
      </c>
    </row>
    <row r="152" spans="1:26" x14ac:dyDescent="0.3">
      <c r="A152" s="14">
        <v>151</v>
      </c>
      <c r="B152" s="15">
        <v>19</v>
      </c>
      <c r="C152" s="30">
        <v>76</v>
      </c>
      <c r="D152" s="8" t="s">
        <v>516</v>
      </c>
      <c r="E152" s="8"/>
      <c r="F152" s="31">
        <v>701</v>
      </c>
      <c r="G152" s="15" t="s">
        <v>514</v>
      </c>
      <c r="H152" s="8" t="s">
        <v>20</v>
      </c>
      <c r="I152" s="32">
        <v>568</v>
      </c>
      <c r="J152" s="10">
        <v>51</v>
      </c>
      <c r="K152" s="10">
        <v>89</v>
      </c>
      <c r="L152" s="10">
        <v>40</v>
      </c>
      <c r="M152" s="10">
        <v>1</v>
      </c>
      <c r="N152" s="10">
        <v>27</v>
      </c>
      <c r="O152" s="10">
        <v>1</v>
      </c>
      <c r="P152" s="10">
        <v>16</v>
      </c>
      <c r="Q152" s="10">
        <v>13</v>
      </c>
      <c r="R152" s="10">
        <v>1</v>
      </c>
      <c r="S152" s="10">
        <v>46</v>
      </c>
      <c r="T152" s="10">
        <v>0</v>
      </c>
      <c r="U152" s="10">
        <v>4</v>
      </c>
      <c r="V152" s="33">
        <v>0</v>
      </c>
      <c r="W152" s="33">
        <v>1</v>
      </c>
      <c r="X152" s="10">
        <v>0</v>
      </c>
      <c r="Y152" s="10">
        <v>12</v>
      </c>
      <c r="Z152" s="10">
        <f t="shared" si="2"/>
        <v>302</v>
      </c>
    </row>
    <row r="153" spans="1:26" x14ac:dyDescent="0.3">
      <c r="A153" s="14">
        <v>152</v>
      </c>
      <c r="B153" s="15">
        <v>19</v>
      </c>
      <c r="C153" s="30">
        <v>76</v>
      </c>
      <c r="D153" s="8" t="s">
        <v>516</v>
      </c>
      <c r="E153" s="8"/>
      <c r="F153" s="31">
        <v>702</v>
      </c>
      <c r="G153" s="15" t="s">
        <v>514</v>
      </c>
      <c r="H153" s="8" t="s">
        <v>19</v>
      </c>
      <c r="I153" s="32">
        <v>495</v>
      </c>
      <c r="J153" s="10">
        <v>46</v>
      </c>
      <c r="K153" s="10">
        <v>81</v>
      </c>
      <c r="L153" s="10">
        <v>41</v>
      </c>
      <c r="M153" s="10">
        <v>3</v>
      </c>
      <c r="N153" s="10">
        <v>23</v>
      </c>
      <c r="O153" s="10">
        <v>1</v>
      </c>
      <c r="P153" s="10">
        <v>4</v>
      </c>
      <c r="Q153" s="10">
        <v>11</v>
      </c>
      <c r="R153" s="10">
        <v>0</v>
      </c>
      <c r="S153" s="10">
        <v>24</v>
      </c>
      <c r="T153" s="10">
        <v>0</v>
      </c>
      <c r="U153" s="10">
        <v>6</v>
      </c>
      <c r="V153" s="33">
        <v>1</v>
      </c>
      <c r="W153" s="33">
        <v>2</v>
      </c>
      <c r="X153" s="10">
        <v>0</v>
      </c>
      <c r="Y153" s="10">
        <v>10</v>
      </c>
      <c r="Z153" s="10">
        <f t="shared" si="2"/>
        <v>253</v>
      </c>
    </row>
    <row r="154" spans="1:26" x14ac:dyDescent="0.3">
      <c r="A154" s="14">
        <v>153</v>
      </c>
      <c r="B154" s="15">
        <v>19</v>
      </c>
      <c r="C154" s="30">
        <v>76</v>
      </c>
      <c r="D154" s="8" t="s">
        <v>516</v>
      </c>
      <c r="E154" s="8"/>
      <c r="F154" s="31">
        <v>702</v>
      </c>
      <c r="G154" s="15" t="s">
        <v>514</v>
      </c>
      <c r="H154" s="8" t="s">
        <v>20</v>
      </c>
      <c r="I154" s="32">
        <v>495</v>
      </c>
      <c r="J154" s="10">
        <v>42</v>
      </c>
      <c r="K154" s="10">
        <v>67</v>
      </c>
      <c r="L154" s="10">
        <v>36</v>
      </c>
      <c r="M154" s="10">
        <v>0</v>
      </c>
      <c r="N154" s="10">
        <v>32</v>
      </c>
      <c r="O154" s="10">
        <v>5</v>
      </c>
      <c r="P154" s="10">
        <v>6</v>
      </c>
      <c r="Q154" s="10">
        <v>14</v>
      </c>
      <c r="R154" s="10">
        <v>2</v>
      </c>
      <c r="S154" s="10">
        <v>39</v>
      </c>
      <c r="T154" s="10">
        <v>0</v>
      </c>
      <c r="U154" s="10">
        <v>3</v>
      </c>
      <c r="V154" s="33">
        <v>4</v>
      </c>
      <c r="W154" s="33">
        <v>1</v>
      </c>
      <c r="X154" s="10">
        <v>0</v>
      </c>
      <c r="Y154" s="10">
        <v>9</v>
      </c>
      <c r="Z154" s="10">
        <f t="shared" si="2"/>
        <v>260</v>
      </c>
    </row>
    <row r="155" spans="1:26" x14ac:dyDescent="0.3">
      <c r="A155" s="14">
        <v>154</v>
      </c>
      <c r="B155" s="15">
        <v>19</v>
      </c>
      <c r="C155" s="30">
        <v>76</v>
      </c>
      <c r="D155" s="8" t="s">
        <v>516</v>
      </c>
      <c r="E155" s="8"/>
      <c r="F155" s="31">
        <v>703</v>
      </c>
      <c r="G155" s="15" t="s">
        <v>514</v>
      </c>
      <c r="H155" s="8" t="s">
        <v>19</v>
      </c>
      <c r="I155" s="32">
        <v>564</v>
      </c>
      <c r="J155" s="10">
        <v>54</v>
      </c>
      <c r="K155" s="10">
        <v>64</v>
      </c>
      <c r="L155" s="10">
        <v>36</v>
      </c>
      <c r="M155" s="10">
        <v>4</v>
      </c>
      <c r="N155" s="10">
        <v>22</v>
      </c>
      <c r="O155" s="10">
        <v>6</v>
      </c>
      <c r="P155" s="10">
        <v>10</v>
      </c>
      <c r="Q155" s="10">
        <v>10</v>
      </c>
      <c r="R155" s="10">
        <v>0</v>
      </c>
      <c r="S155" s="10">
        <v>47</v>
      </c>
      <c r="T155" s="10">
        <v>0</v>
      </c>
      <c r="U155" s="10">
        <v>4</v>
      </c>
      <c r="V155" s="33">
        <v>7</v>
      </c>
      <c r="W155" s="33">
        <v>2</v>
      </c>
      <c r="X155" s="10">
        <v>0</v>
      </c>
      <c r="Y155" s="10">
        <v>16</v>
      </c>
      <c r="Z155" s="10">
        <f t="shared" si="2"/>
        <v>282</v>
      </c>
    </row>
    <row r="156" spans="1:26" x14ac:dyDescent="0.3">
      <c r="A156" s="14">
        <v>155</v>
      </c>
      <c r="B156" s="15">
        <v>19</v>
      </c>
      <c r="C156" s="30">
        <v>76</v>
      </c>
      <c r="D156" s="8" t="s">
        <v>516</v>
      </c>
      <c r="E156" s="8"/>
      <c r="F156" s="31">
        <v>703</v>
      </c>
      <c r="G156" s="15" t="s">
        <v>514</v>
      </c>
      <c r="H156" s="8" t="s">
        <v>20</v>
      </c>
      <c r="I156" s="32">
        <v>564</v>
      </c>
      <c r="J156" s="10">
        <v>55</v>
      </c>
      <c r="K156" s="10">
        <v>74</v>
      </c>
      <c r="L156" s="10">
        <v>34</v>
      </c>
      <c r="M156" s="10">
        <v>3</v>
      </c>
      <c r="N156" s="10">
        <v>32</v>
      </c>
      <c r="O156" s="10">
        <v>1</v>
      </c>
      <c r="P156" s="10">
        <v>12</v>
      </c>
      <c r="Q156" s="10">
        <v>5</v>
      </c>
      <c r="R156" s="10">
        <v>0</v>
      </c>
      <c r="S156" s="10">
        <v>55</v>
      </c>
      <c r="T156" s="10">
        <v>0</v>
      </c>
      <c r="U156" s="10">
        <v>3</v>
      </c>
      <c r="V156" s="33">
        <v>4</v>
      </c>
      <c r="W156" s="33">
        <v>1</v>
      </c>
      <c r="X156" s="10">
        <v>0</v>
      </c>
      <c r="Y156" s="10">
        <v>22</v>
      </c>
      <c r="Z156" s="10">
        <f t="shared" si="2"/>
        <v>301</v>
      </c>
    </row>
    <row r="157" spans="1:26" x14ac:dyDescent="0.3">
      <c r="A157" s="14">
        <v>156</v>
      </c>
      <c r="B157" s="15">
        <v>19</v>
      </c>
      <c r="C157" s="30">
        <v>76</v>
      </c>
      <c r="D157" s="8" t="s">
        <v>516</v>
      </c>
      <c r="E157" s="8"/>
      <c r="F157" s="31">
        <v>703</v>
      </c>
      <c r="G157" s="15" t="s">
        <v>514</v>
      </c>
      <c r="H157" s="8" t="s">
        <v>22</v>
      </c>
      <c r="I157" s="32">
        <v>563</v>
      </c>
      <c r="J157" s="10">
        <v>55</v>
      </c>
      <c r="K157" s="10">
        <v>65</v>
      </c>
      <c r="L157" s="10">
        <v>34</v>
      </c>
      <c r="M157" s="10">
        <v>1</v>
      </c>
      <c r="N157" s="10">
        <v>31</v>
      </c>
      <c r="O157" s="10">
        <v>4</v>
      </c>
      <c r="P157" s="10">
        <v>11</v>
      </c>
      <c r="Q157" s="10">
        <v>8</v>
      </c>
      <c r="R157" s="10">
        <v>1</v>
      </c>
      <c r="S157" s="10">
        <v>6</v>
      </c>
      <c r="T157" s="10">
        <v>0</v>
      </c>
      <c r="U157" s="10">
        <v>0</v>
      </c>
      <c r="V157" s="33">
        <v>4</v>
      </c>
      <c r="W157" s="33">
        <v>2</v>
      </c>
      <c r="X157" s="10">
        <v>0</v>
      </c>
      <c r="Y157" s="10">
        <v>2</v>
      </c>
      <c r="Z157" s="10">
        <f t="shared" si="2"/>
        <v>224</v>
      </c>
    </row>
    <row r="158" spans="1:26" x14ac:dyDescent="0.3">
      <c r="A158" s="14">
        <v>157</v>
      </c>
      <c r="B158" s="15">
        <v>19</v>
      </c>
      <c r="C158" s="30">
        <v>76</v>
      </c>
      <c r="D158" s="8" t="s">
        <v>516</v>
      </c>
      <c r="E158" s="8"/>
      <c r="F158" s="31">
        <v>704</v>
      </c>
      <c r="G158" s="15" t="s">
        <v>514</v>
      </c>
      <c r="H158" s="8" t="s">
        <v>19</v>
      </c>
      <c r="I158" s="32">
        <v>568</v>
      </c>
      <c r="J158" s="10">
        <v>90</v>
      </c>
      <c r="K158" s="10">
        <v>104</v>
      </c>
      <c r="L158" s="10">
        <v>34</v>
      </c>
      <c r="M158" s="10">
        <v>7</v>
      </c>
      <c r="N158" s="10">
        <v>33</v>
      </c>
      <c r="O158" s="10">
        <v>2</v>
      </c>
      <c r="P158" s="10">
        <v>7</v>
      </c>
      <c r="Q158" s="10">
        <v>22</v>
      </c>
      <c r="R158" s="10">
        <v>1</v>
      </c>
      <c r="S158" s="10">
        <v>36</v>
      </c>
      <c r="T158" s="10">
        <v>0</v>
      </c>
      <c r="U158" s="10">
        <v>1</v>
      </c>
      <c r="V158" s="33">
        <v>4</v>
      </c>
      <c r="W158" s="33">
        <v>3</v>
      </c>
      <c r="X158" s="10">
        <v>0</v>
      </c>
      <c r="Y158" s="10">
        <v>15</v>
      </c>
      <c r="Z158" s="10">
        <f t="shared" si="2"/>
        <v>359</v>
      </c>
    </row>
    <row r="159" spans="1:26" x14ac:dyDescent="0.3">
      <c r="A159" s="14">
        <v>158</v>
      </c>
      <c r="B159" s="15">
        <v>19</v>
      </c>
      <c r="C159" s="30">
        <v>76</v>
      </c>
      <c r="D159" s="8" t="s">
        <v>516</v>
      </c>
      <c r="E159" s="8"/>
      <c r="F159" s="31">
        <v>705</v>
      </c>
      <c r="G159" s="15" t="s">
        <v>514</v>
      </c>
      <c r="H159" s="8" t="s">
        <v>19</v>
      </c>
      <c r="I159" s="32">
        <v>262</v>
      </c>
      <c r="J159" s="10">
        <v>22</v>
      </c>
      <c r="K159" s="10">
        <v>89</v>
      </c>
      <c r="L159" s="10">
        <v>10</v>
      </c>
      <c r="M159" s="10">
        <v>4</v>
      </c>
      <c r="N159" s="10">
        <v>21</v>
      </c>
      <c r="O159" s="10">
        <v>3</v>
      </c>
      <c r="P159" s="10">
        <v>0</v>
      </c>
      <c r="Q159" s="10">
        <v>10</v>
      </c>
      <c r="R159" s="10">
        <v>2</v>
      </c>
      <c r="S159" s="10">
        <v>16</v>
      </c>
      <c r="T159" s="10">
        <v>0</v>
      </c>
      <c r="U159" s="10">
        <v>3</v>
      </c>
      <c r="V159" s="33">
        <v>0</v>
      </c>
      <c r="W159" s="33">
        <v>0</v>
      </c>
      <c r="X159" s="10">
        <v>0</v>
      </c>
      <c r="Y159" s="10">
        <v>11</v>
      </c>
      <c r="Z159" s="10">
        <f t="shared" si="2"/>
        <v>191</v>
      </c>
    </row>
    <row r="160" spans="1:26" x14ac:dyDescent="0.3">
      <c r="A160" s="14">
        <v>159</v>
      </c>
      <c r="B160" s="15">
        <v>19</v>
      </c>
      <c r="C160" s="30">
        <v>76</v>
      </c>
      <c r="D160" s="8" t="s">
        <v>516</v>
      </c>
      <c r="E160" s="8"/>
      <c r="F160" s="31">
        <v>706</v>
      </c>
      <c r="G160" s="15" t="s">
        <v>514</v>
      </c>
      <c r="H160" s="8" t="s">
        <v>19</v>
      </c>
      <c r="I160" s="32">
        <v>646</v>
      </c>
      <c r="J160" s="10">
        <v>52</v>
      </c>
      <c r="K160" s="10">
        <v>71</v>
      </c>
      <c r="L160" s="10">
        <v>67</v>
      </c>
      <c r="M160" s="10">
        <v>2</v>
      </c>
      <c r="N160" s="10">
        <v>33</v>
      </c>
      <c r="O160" s="10">
        <v>5</v>
      </c>
      <c r="P160" s="10">
        <v>59</v>
      </c>
      <c r="Q160" s="10">
        <v>13</v>
      </c>
      <c r="R160" s="10">
        <v>1</v>
      </c>
      <c r="S160" s="10">
        <v>57</v>
      </c>
      <c r="T160" s="10">
        <v>0</v>
      </c>
      <c r="U160" s="10">
        <v>1</v>
      </c>
      <c r="V160" s="33">
        <v>2</v>
      </c>
      <c r="W160" s="33">
        <v>0</v>
      </c>
      <c r="X160" s="10">
        <v>0</v>
      </c>
      <c r="Y160" s="10">
        <v>13</v>
      </c>
      <c r="Z160" s="10">
        <f t="shared" si="2"/>
        <v>376</v>
      </c>
    </row>
    <row r="161" spans="1:26" x14ac:dyDescent="0.3">
      <c r="A161" s="14">
        <v>160</v>
      </c>
      <c r="B161" s="15">
        <v>19</v>
      </c>
      <c r="C161" s="30">
        <v>76</v>
      </c>
      <c r="D161" s="8" t="s">
        <v>516</v>
      </c>
      <c r="E161" s="8"/>
      <c r="F161" s="31">
        <v>707</v>
      </c>
      <c r="G161" s="15" t="s">
        <v>514</v>
      </c>
      <c r="H161" s="8" t="s">
        <v>19</v>
      </c>
      <c r="I161" s="32">
        <v>431</v>
      </c>
      <c r="J161" s="10">
        <v>73</v>
      </c>
      <c r="K161" s="10">
        <v>100</v>
      </c>
      <c r="L161" s="10">
        <v>21</v>
      </c>
      <c r="M161" s="10">
        <v>1</v>
      </c>
      <c r="N161" s="10">
        <v>20</v>
      </c>
      <c r="O161" s="10">
        <v>0</v>
      </c>
      <c r="P161" s="10">
        <v>7</v>
      </c>
      <c r="Q161" s="10">
        <v>19</v>
      </c>
      <c r="R161" s="10">
        <v>1</v>
      </c>
      <c r="S161" s="10">
        <v>25</v>
      </c>
      <c r="T161" s="10">
        <v>0</v>
      </c>
      <c r="U161" s="10">
        <v>1</v>
      </c>
      <c r="V161" s="33">
        <v>5</v>
      </c>
      <c r="W161" s="33">
        <v>1</v>
      </c>
      <c r="X161" s="10">
        <v>1</v>
      </c>
      <c r="Y161" s="10">
        <v>5</v>
      </c>
      <c r="Z161" s="10">
        <f t="shared" si="2"/>
        <v>280</v>
      </c>
    </row>
    <row r="162" spans="1:26" x14ac:dyDescent="0.3">
      <c r="A162" s="14">
        <v>161</v>
      </c>
      <c r="B162" s="15">
        <v>19</v>
      </c>
      <c r="C162" s="30">
        <v>76</v>
      </c>
      <c r="D162" s="8" t="s">
        <v>516</v>
      </c>
      <c r="E162" s="8"/>
      <c r="F162" s="31">
        <v>707</v>
      </c>
      <c r="G162" s="15" t="s">
        <v>514</v>
      </c>
      <c r="H162" s="8" t="s">
        <v>20</v>
      </c>
      <c r="I162" s="32">
        <v>430</v>
      </c>
      <c r="J162" s="10">
        <v>54</v>
      </c>
      <c r="K162" s="10">
        <v>107</v>
      </c>
      <c r="L162" s="10">
        <v>21</v>
      </c>
      <c r="M162" s="10">
        <v>1</v>
      </c>
      <c r="N162" s="10">
        <v>23</v>
      </c>
      <c r="O162" s="10">
        <v>1</v>
      </c>
      <c r="P162" s="10">
        <v>4</v>
      </c>
      <c r="Q162" s="10">
        <v>21</v>
      </c>
      <c r="R162" s="10">
        <v>0</v>
      </c>
      <c r="S162" s="10">
        <v>27</v>
      </c>
      <c r="T162" s="10">
        <v>0</v>
      </c>
      <c r="U162" s="10">
        <v>1</v>
      </c>
      <c r="V162" s="33">
        <v>3</v>
      </c>
      <c r="W162" s="33">
        <v>1</v>
      </c>
      <c r="X162" s="10">
        <v>0</v>
      </c>
      <c r="Y162" s="10">
        <v>14</v>
      </c>
      <c r="Z162" s="10">
        <f t="shared" si="2"/>
        <v>278</v>
      </c>
    </row>
    <row r="163" spans="1:26" x14ac:dyDescent="0.3">
      <c r="A163" s="14">
        <v>162</v>
      </c>
      <c r="B163" s="15">
        <v>19</v>
      </c>
      <c r="C163" s="30">
        <v>76</v>
      </c>
      <c r="D163" s="8" t="s">
        <v>516</v>
      </c>
      <c r="E163" s="8"/>
      <c r="F163" s="31">
        <v>708</v>
      </c>
      <c r="G163" s="15" t="s">
        <v>514</v>
      </c>
      <c r="H163" s="8" t="s">
        <v>19</v>
      </c>
      <c r="I163" s="32">
        <v>648</v>
      </c>
      <c r="J163" s="10">
        <v>95</v>
      </c>
      <c r="K163" s="10">
        <v>117</v>
      </c>
      <c r="L163" s="10">
        <v>43</v>
      </c>
      <c r="M163" s="10">
        <v>4</v>
      </c>
      <c r="N163" s="10">
        <v>15</v>
      </c>
      <c r="O163" s="10">
        <v>2</v>
      </c>
      <c r="P163" s="10">
        <v>23</v>
      </c>
      <c r="Q163" s="10">
        <v>18</v>
      </c>
      <c r="R163" s="10">
        <v>1</v>
      </c>
      <c r="S163" s="10">
        <v>42</v>
      </c>
      <c r="T163" s="10">
        <v>0</v>
      </c>
      <c r="U163" s="10">
        <v>4</v>
      </c>
      <c r="V163" s="33">
        <v>3</v>
      </c>
      <c r="W163" s="33">
        <v>0</v>
      </c>
      <c r="X163" s="10">
        <v>0</v>
      </c>
      <c r="Y163" s="10">
        <v>22</v>
      </c>
      <c r="Z163" s="10">
        <f t="shared" si="2"/>
        <v>389</v>
      </c>
    </row>
    <row r="164" spans="1:26" x14ac:dyDescent="0.3">
      <c r="A164" s="14">
        <v>163</v>
      </c>
      <c r="B164" s="15">
        <v>19</v>
      </c>
      <c r="C164" s="30">
        <v>76</v>
      </c>
      <c r="D164" s="8" t="s">
        <v>516</v>
      </c>
      <c r="E164" s="8"/>
      <c r="F164" s="31">
        <v>708</v>
      </c>
      <c r="G164" s="15" t="s">
        <v>514</v>
      </c>
      <c r="H164" s="8" t="s">
        <v>20</v>
      </c>
      <c r="I164" s="32">
        <v>647</v>
      </c>
      <c r="J164" s="10">
        <v>113</v>
      </c>
      <c r="K164" s="10">
        <v>123</v>
      </c>
      <c r="L164" s="10">
        <v>34</v>
      </c>
      <c r="M164" s="10">
        <v>3</v>
      </c>
      <c r="N164" s="10">
        <v>11</v>
      </c>
      <c r="O164" s="10">
        <v>3</v>
      </c>
      <c r="P164" s="10">
        <v>20</v>
      </c>
      <c r="Q164" s="10">
        <v>20</v>
      </c>
      <c r="R164" s="10">
        <v>0</v>
      </c>
      <c r="S164" s="10">
        <v>64</v>
      </c>
      <c r="T164" s="10">
        <v>0</v>
      </c>
      <c r="U164" s="10">
        <v>2</v>
      </c>
      <c r="V164" s="33">
        <v>7</v>
      </c>
      <c r="W164" s="33">
        <v>2</v>
      </c>
      <c r="X164" s="10">
        <v>0</v>
      </c>
      <c r="Y164" s="10">
        <v>12</v>
      </c>
      <c r="Z164" s="10">
        <f t="shared" si="2"/>
        <v>414</v>
      </c>
    </row>
    <row r="165" spans="1:26" x14ac:dyDescent="0.3">
      <c r="A165" s="14">
        <v>164</v>
      </c>
      <c r="B165" s="15">
        <v>19</v>
      </c>
      <c r="C165" s="30">
        <v>76</v>
      </c>
      <c r="D165" s="8" t="s">
        <v>516</v>
      </c>
      <c r="E165" s="8"/>
      <c r="F165" s="31">
        <v>708</v>
      </c>
      <c r="G165" s="15" t="s">
        <v>514</v>
      </c>
      <c r="H165" s="8" t="s">
        <v>22</v>
      </c>
      <c r="I165" s="32">
        <v>647</v>
      </c>
      <c r="J165" s="10">
        <v>102</v>
      </c>
      <c r="K165" s="10">
        <v>121</v>
      </c>
      <c r="L165" s="10">
        <v>34</v>
      </c>
      <c r="M165" s="10">
        <v>3</v>
      </c>
      <c r="N165" s="10">
        <v>19</v>
      </c>
      <c r="O165" s="10">
        <v>0</v>
      </c>
      <c r="P165" s="10">
        <v>14</v>
      </c>
      <c r="Q165" s="10">
        <v>14</v>
      </c>
      <c r="R165" s="10">
        <v>1</v>
      </c>
      <c r="S165" s="10">
        <v>57</v>
      </c>
      <c r="T165" s="10">
        <v>0</v>
      </c>
      <c r="U165" s="10">
        <v>0</v>
      </c>
      <c r="V165" s="33">
        <v>5</v>
      </c>
      <c r="W165" s="33">
        <v>1</v>
      </c>
      <c r="X165" s="10">
        <v>0</v>
      </c>
      <c r="Y165" s="10">
        <v>17</v>
      </c>
      <c r="Z165" s="10">
        <f t="shared" si="2"/>
        <v>388</v>
      </c>
    </row>
    <row r="166" spans="1:26" x14ac:dyDescent="0.3">
      <c r="A166" s="14">
        <v>165</v>
      </c>
      <c r="B166" s="15">
        <v>19</v>
      </c>
      <c r="C166" s="30">
        <v>76</v>
      </c>
      <c r="D166" s="8" t="s">
        <v>516</v>
      </c>
      <c r="E166" s="8"/>
      <c r="F166" s="31">
        <v>708</v>
      </c>
      <c r="G166" s="15" t="s">
        <v>514</v>
      </c>
      <c r="H166" s="8" t="s">
        <v>21</v>
      </c>
      <c r="I166" s="32">
        <v>167</v>
      </c>
      <c r="J166" s="10">
        <v>18</v>
      </c>
      <c r="K166" s="10">
        <v>47</v>
      </c>
      <c r="L166" s="10">
        <v>14</v>
      </c>
      <c r="M166" s="10">
        <v>4</v>
      </c>
      <c r="N166" s="10">
        <v>11</v>
      </c>
      <c r="O166" s="10">
        <v>0</v>
      </c>
      <c r="P166" s="10">
        <v>4</v>
      </c>
      <c r="Q166" s="10">
        <v>4</v>
      </c>
      <c r="R166" s="10">
        <v>0</v>
      </c>
      <c r="S166" s="10">
        <v>15</v>
      </c>
      <c r="T166" s="10">
        <v>0</v>
      </c>
      <c r="U166" s="10">
        <v>0</v>
      </c>
      <c r="V166" s="33">
        <v>0</v>
      </c>
      <c r="W166" s="33">
        <v>1</v>
      </c>
      <c r="X166" s="10">
        <v>0</v>
      </c>
      <c r="Y166" s="10">
        <v>3</v>
      </c>
      <c r="Z166" s="10">
        <f t="shared" si="2"/>
        <v>121</v>
      </c>
    </row>
    <row r="167" spans="1:26" x14ac:dyDescent="0.3">
      <c r="A167" s="14">
        <v>166</v>
      </c>
      <c r="B167" s="15">
        <v>19</v>
      </c>
      <c r="C167" s="30">
        <v>76</v>
      </c>
      <c r="D167" s="8" t="s">
        <v>516</v>
      </c>
      <c r="E167" s="8"/>
      <c r="F167" s="31">
        <v>709</v>
      </c>
      <c r="G167" s="15" t="s">
        <v>514</v>
      </c>
      <c r="H167" s="8" t="s">
        <v>19</v>
      </c>
      <c r="I167" s="32">
        <v>465</v>
      </c>
      <c r="J167" s="10">
        <v>31</v>
      </c>
      <c r="K167" s="10">
        <v>40</v>
      </c>
      <c r="L167" s="10">
        <v>33</v>
      </c>
      <c r="M167" s="10">
        <v>3</v>
      </c>
      <c r="N167" s="10">
        <v>24</v>
      </c>
      <c r="O167" s="10">
        <v>1</v>
      </c>
      <c r="P167" s="10">
        <v>3</v>
      </c>
      <c r="Q167" s="10">
        <v>13</v>
      </c>
      <c r="R167" s="10">
        <v>1</v>
      </c>
      <c r="S167" s="10">
        <v>41</v>
      </c>
      <c r="T167" s="10">
        <v>0</v>
      </c>
      <c r="U167" s="10">
        <v>3</v>
      </c>
      <c r="V167" s="33">
        <v>2</v>
      </c>
      <c r="W167" s="33">
        <v>0</v>
      </c>
      <c r="X167" s="10">
        <v>0</v>
      </c>
      <c r="Y167" s="10">
        <v>8</v>
      </c>
      <c r="Z167" s="10">
        <f t="shared" si="2"/>
        <v>203</v>
      </c>
    </row>
    <row r="168" spans="1:26" x14ac:dyDescent="0.3">
      <c r="A168" s="14">
        <v>167</v>
      </c>
      <c r="B168" s="15">
        <v>19</v>
      </c>
      <c r="C168" s="30">
        <v>76</v>
      </c>
      <c r="D168" s="8" t="s">
        <v>516</v>
      </c>
      <c r="E168" s="8"/>
      <c r="F168" s="31">
        <v>709</v>
      </c>
      <c r="G168" s="15" t="s">
        <v>514</v>
      </c>
      <c r="H168" s="8" t="s">
        <v>20</v>
      </c>
      <c r="I168" s="32">
        <v>465</v>
      </c>
      <c r="J168" s="10">
        <v>43</v>
      </c>
      <c r="K168" s="10">
        <v>33</v>
      </c>
      <c r="L168" s="10">
        <v>36</v>
      </c>
      <c r="M168" s="10">
        <v>2</v>
      </c>
      <c r="N168" s="10">
        <v>28</v>
      </c>
      <c r="O168" s="10">
        <v>1</v>
      </c>
      <c r="P168" s="10">
        <v>3</v>
      </c>
      <c r="Q168" s="10">
        <v>7</v>
      </c>
      <c r="R168" s="10">
        <v>0</v>
      </c>
      <c r="S168" s="10">
        <v>53</v>
      </c>
      <c r="T168" s="10">
        <v>0</v>
      </c>
      <c r="U168" s="10">
        <v>3</v>
      </c>
      <c r="V168" s="33">
        <v>2</v>
      </c>
      <c r="W168" s="33">
        <v>2</v>
      </c>
      <c r="X168" s="10">
        <v>0</v>
      </c>
      <c r="Y168" s="10">
        <v>8</v>
      </c>
      <c r="Z168" s="10">
        <f t="shared" si="2"/>
        <v>221</v>
      </c>
    </row>
    <row r="169" spans="1:26" x14ac:dyDescent="0.3">
      <c r="A169" s="14">
        <v>168</v>
      </c>
      <c r="B169" s="15">
        <v>19</v>
      </c>
      <c r="C169" s="30">
        <v>121</v>
      </c>
      <c r="D169" s="8" t="s">
        <v>517</v>
      </c>
      <c r="E169" s="8"/>
      <c r="F169" s="31">
        <v>814</v>
      </c>
      <c r="G169" s="15" t="s">
        <v>514</v>
      </c>
      <c r="H169" s="8" t="s">
        <v>19</v>
      </c>
      <c r="I169" s="32">
        <v>540</v>
      </c>
      <c r="J169" s="10">
        <v>8</v>
      </c>
      <c r="K169" s="10">
        <v>162</v>
      </c>
      <c r="L169" s="10">
        <v>192</v>
      </c>
      <c r="M169" s="10">
        <v>5</v>
      </c>
      <c r="N169" s="10">
        <v>6</v>
      </c>
      <c r="O169" s="10">
        <v>0</v>
      </c>
      <c r="P169" s="10">
        <v>1</v>
      </c>
      <c r="Q169" s="10">
        <v>1</v>
      </c>
      <c r="R169" s="10">
        <v>3</v>
      </c>
      <c r="S169" s="10">
        <v>27</v>
      </c>
      <c r="T169" s="10">
        <v>0</v>
      </c>
      <c r="U169" s="10">
        <v>0</v>
      </c>
      <c r="V169" s="33">
        <v>1</v>
      </c>
      <c r="W169" s="33">
        <v>4</v>
      </c>
      <c r="X169" s="10">
        <v>0</v>
      </c>
      <c r="Y169" s="10">
        <v>2</v>
      </c>
      <c r="Z169" s="10">
        <f t="shared" si="2"/>
        <v>412</v>
      </c>
    </row>
    <row r="170" spans="1:26" x14ac:dyDescent="0.3">
      <c r="A170" s="14">
        <v>169</v>
      </c>
      <c r="B170" s="15">
        <v>19</v>
      </c>
      <c r="C170" s="30">
        <v>121</v>
      </c>
      <c r="D170" s="8" t="s">
        <v>517</v>
      </c>
      <c r="E170" s="8"/>
      <c r="F170" s="31">
        <v>814</v>
      </c>
      <c r="G170" s="15" t="s">
        <v>514</v>
      </c>
      <c r="H170" s="8" t="s">
        <v>20</v>
      </c>
      <c r="I170" s="32">
        <v>540</v>
      </c>
      <c r="J170" s="10">
        <v>2</v>
      </c>
      <c r="K170" s="10">
        <v>139</v>
      </c>
      <c r="L170" s="10">
        <v>217</v>
      </c>
      <c r="M170" s="10">
        <v>5</v>
      </c>
      <c r="N170" s="10">
        <v>5</v>
      </c>
      <c r="O170" s="10">
        <v>0</v>
      </c>
      <c r="P170" s="10">
        <v>0</v>
      </c>
      <c r="Q170" s="10">
        <v>0</v>
      </c>
      <c r="R170" s="10">
        <v>1</v>
      </c>
      <c r="S170" s="10">
        <v>29</v>
      </c>
      <c r="T170" s="10">
        <v>0</v>
      </c>
      <c r="U170" s="10">
        <v>1</v>
      </c>
      <c r="V170" s="33">
        <v>6</v>
      </c>
      <c r="W170" s="33">
        <v>0</v>
      </c>
      <c r="X170" s="10">
        <v>0</v>
      </c>
      <c r="Y170" s="10">
        <v>13</v>
      </c>
      <c r="Z170" s="10">
        <f t="shared" si="2"/>
        <v>418</v>
      </c>
    </row>
    <row r="171" spans="1:26" x14ac:dyDescent="0.3">
      <c r="A171" s="14">
        <v>170</v>
      </c>
      <c r="B171" s="15">
        <v>19</v>
      </c>
      <c r="C171" s="30">
        <v>121</v>
      </c>
      <c r="D171" s="8" t="s">
        <v>517</v>
      </c>
      <c r="E171" s="8"/>
      <c r="F171" s="31">
        <v>814</v>
      </c>
      <c r="G171" s="15" t="s">
        <v>514</v>
      </c>
      <c r="H171" s="8" t="s">
        <v>22</v>
      </c>
      <c r="I171" s="32">
        <v>540</v>
      </c>
      <c r="J171" s="10">
        <v>1</v>
      </c>
      <c r="K171" s="10">
        <v>131</v>
      </c>
      <c r="L171" s="10">
        <v>256</v>
      </c>
      <c r="M171" s="10">
        <v>4</v>
      </c>
      <c r="N171" s="10">
        <v>2</v>
      </c>
      <c r="O171" s="10">
        <v>1</v>
      </c>
      <c r="P171" s="10">
        <v>1</v>
      </c>
      <c r="Q171" s="10">
        <v>0</v>
      </c>
      <c r="R171" s="10">
        <v>2</v>
      </c>
      <c r="S171" s="10">
        <v>27</v>
      </c>
      <c r="T171" s="10">
        <v>0</v>
      </c>
      <c r="U171" s="10">
        <v>0</v>
      </c>
      <c r="V171" s="33">
        <v>1</v>
      </c>
      <c r="W171" s="33">
        <v>2</v>
      </c>
      <c r="X171" s="10">
        <v>0</v>
      </c>
      <c r="Y171" s="10">
        <v>12</v>
      </c>
      <c r="Z171" s="10">
        <f t="shared" si="2"/>
        <v>440</v>
      </c>
    </row>
    <row r="172" spans="1:26" x14ac:dyDescent="0.3">
      <c r="A172" s="14">
        <v>171</v>
      </c>
      <c r="B172" s="15">
        <v>19</v>
      </c>
      <c r="C172" s="30">
        <v>121</v>
      </c>
      <c r="D172" s="8" t="s">
        <v>517</v>
      </c>
      <c r="E172" s="8"/>
      <c r="F172" s="31">
        <v>815</v>
      </c>
      <c r="G172" s="15" t="s">
        <v>514</v>
      </c>
      <c r="H172" s="8" t="s">
        <v>19</v>
      </c>
      <c r="I172" s="32">
        <v>736</v>
      </c>
      <c r="J172" s="10">
        <v>10</v>
      </c>
      <c r="K172" s="10">
        <v>148</v>
      </c>
      <c r="L172" s="10">
        <v>231</v>
      </c>
      <c r="M172" s="10">
        <v>6</v>
      </c>
      <c r="N172" s="10">
        <v>6</v>
      </c>
      <c r="O172" s="10">
        <v>3</v>
      </c>
      <c r="P172" s="10">
        <v>3</v>
      </c>
      <c r="Q172" s="10">
        <v>3</v>
      </c>
      <c r="R172" s="10">
        <v>3</v>
      </c>
      <c r="S172" s="10">
        <v>82</v>
      </c>
      <c r="T172" s="10">
        <v>0</v>
      </c>
      <c r="U172" s="10">
        <v>1</v>
      </c>
      <c r="V172" s="33">
        <v>5</v>
      </c>
      <c r="W172" s="33">
        <v>4</v>
      </c>
      <c r="X172" s="10">
        <v>0</v>
      </c>
      <c r="Y172" s="10">
        <v>15</v>
      </c>
      <c r="Z172" s="10">
        <f t="shared" si="2"/>
        <v>520</v>
      </c>
    </row>
    <row r="173" spans="1:26" x14ac:dyDescent="0.3">
      <c r="A173" s="14">
        <v>172</v>
      </c>
      <c r="B173" s="15">
        <v>19</v>
      </c>
      <c r="C173" s="30">
        <v>121</v>
      </c>
      <c r="D173" s="8" t="s">
        <v>517</v>
      </c>
      <c r="E173" s="8"/>
      <c r="F173" s="31">
        <v>815</v>
      </c>
      <c r="G173" s="15" t="s">
        <v>514</v>
      </c>
      <c r="H173" s="8" t="s">
        <v>20</v>
      </c>
      <c r="I173" s="32">
        <v>736</v>
      </c>
      <c r="J173" s="10">
        <v>5</v>
      </c>
      <c r="K173" s="10">
        <v>190</v>
      </c>
      <c r="L173" s="10">
        <v>260</v>
      </c>
      <c r="M173" s="10">
        <v>13</v>
      </c>
      <c r="N173" s="10">
        <v>5</v>
      </c>
      <c r="O173" s="10">
        <v>2</v>
      </c>
      <c r="P173" s="10">
        <v>3</v>
      </c>
      <c r="Q173" s="10">
        <v>2</v>
      </c>
      <c r="R173" s="10">
        <v>1</v>
      </c>
      <c r="S173" s="10">
        <v>55</v>
      </c>
      <c r="T173" s="10">
        <v>0</v>
      </c>
      <c r="U173" s="10">
        <v>0</v>
      </c>
      <c r="V173" s="33">
        <v>4</v>
      </c>
      <c r="W173" s="33">
        <v>3</v>
      </c>
      <c r="X173" s="10">
        <v>0</v>
      </c>
      <c r="Y173" s="10">
        <v>10</v>
      </c>
      <c r="Z173" s="10">
        <f t="shared" si="2"/>
        <v>553</v>
      </c>
    </row>
    <row r="174" spans="1:26" x14ac:dyDescent="0.3">
      <c r="A174" s="14">
        <v>173</v>
      </c>
      <c r="B174" s="15">
        <v>19</v>
      </c>
      <c r="C174" s="30">
        <v>121</v>
      </c>
      <c r="D174" s="8" t="s">
        <v>517</v>
      </c>
      <c r="E174" s="8"/>
      <c r="F174" s="31">
        <v>815</v>
      </c>
      <c r="G174" s="15" t="s">
        <v>514</v>
      </c>
      <c r="H174" s="8" t="s">
        <v>22</v>
      </c>
      <c r="I174" s="32">
        <v>736</v>
      </c>
      <c r="J174" s="10">
        <v>3</v>
      </c>
      <c r="K174" s="10">
        <v>165</v>
      </c>
      <c r="L174" s="10">
        <v>253</v>
      </c>
      <c r="M174" s="10">
        <v>9</v>
      </c>
      <c r="N174" s="10">
        <v>5</v>
      </c>
      <c r="O174" s="10">
        <v>2</v>
      </c>
      <c r="P174" s="10">
        <v>1</v>
      </c>
      <c r="Q174" s="10">
        <v>3</v>
      </c>
      <c r="R174" s="10">
        <v>2</v>
      </c>
      <c r="S174" s="10">
        <v>81</v>
      </c>
      <c r="T174" s="10">
        <v>0</v>
      </c>
      <c r="U174" s="10">
        <v>2</v>
      </c>
      <c r="V174" s="33">
        <v>5</v>
      </c>
      <c r="W174" s="33">
        <v>3</v>
      </c>
      <c r="X174" s="10">
        <v>0</v>
      </c>
      <c r="Y174" s="10">
        <v>19</v>
      </c>
      <c r="Z174" s="10">
        <f t="shared" si="2"/>
        <v>553</v>
      </c>
    </row>
    <row r="175" spans="1:26" x14ac:dyDescent="0.3">
      <c r="A175" s="14">
        <v>174</v>
      </c>
      <c r="B175" s="15">
        <v>19</v>
      </c>
      <c r="C175" s="30">
        <v>121</v>
      </c>
      <c r="D175" s="8" t="s">
        <v>517</v>
      </c>
      <c r="E175" s="8"/>
      <c r="F175" s="31">
        <v>815</v>
      </c>
      <c r="G175" s="15" t="s">
        <v>514</v>
      </c>
      <c r="H175" s="8" t="s">
        <v>24</v>
      </c>
      <c r="I175" s="32">
        <v>736</v>
      </c>
      <c r="J175" s="10">
        <v>9</v>
      </c>
      <c r="K175" s="10">
        <v>173</v>
      </c>
      <c r="L175" s="10">
        <v>265</v>
      </c>
      <c r="M175" s="10">
        <v>2</v>
      </c>
      <c r="N175" s="10">
        <v>3</v>
      </c>
      <c r="O175" s="10">
        <v>4</v>
      </c>
      <c r="P175" s="10">
        <v>0</v>
      </c>
      <c r="Q175" s="10">
        <v>2</v>
      </c>
      <c r="R175" s="10">
        <v>2</v>
      </c>
      <c r="S175" s="10">
        <v>77</v>
      </c>
      <c r="T175" s="10">
        <v>0</v>
      </c>
      <c r="U175" s="10">
        <v>1</v>
      </c>
      <c r="V175" s="33">
        <v>3</v>
      </c>
      <c r="W175" s="33">
        <v>3</v>
      </c>
      <c r="X175" s="10">
        <v>0</v>
      </c>
      <c r="Y175" s="10">
        <v>9</v>
      </c>
      <c r="Z175" s="10">
        <f t="shared" si="2"/>
        <v>553</v>
      </c>
    </row>
    <row r="176" spans="1:26" x14ac:dyDescent="0.3">
      <c r="A176" s="14">
        <v>175</v>
      </c>
      <c r="B176" s="15">
        <v>19</v>
      </c>
      <c r="C176" s="30">
        <v>121</v>
      </c>
      <c r="D176" s="8" t="s">
        <v>517</v>
      </c>
      <c r="E176" s="8"/>
      <c r="F176" s="31">
        <v>816</v>
      </c>
      <c r="G176" s="15" t="s">
        <v>514</v>
      </c>
      <c r="H176" s="8" t="s">
        <v>19</v>
      </c>
      <c r="I176" s="32">
        <v>626</v>
      </c>
      <c r="J176" s="10">
        <v>3</v>
      </c>
      <c r="K176" s="10">
        <v>156</v>
      </c>
      <c r="L176" s="10">
        <v>214</v>
      </c>
      <c r="M176" s="10">
        <v>5</v>
      </c>
      <c r="N176" s="10">
        <v>5</v>
      </c>
      <c r="O176" s="10">
        <v>3</v>
      </c>
      <c r="P176" s="10">
        <v>4</v>
      </c>
      <c r="Q176" s="10">
        <v>5</v>
      </c>
      <c r="R176" s="10">
        <v>0</v>
      </c>
      <c r="S176" s="10">
        <v>86</v>
      </c>
      <c r="T176" s="10">
        <v>0</v>
      </c>
      <c r="U176" s="10">
        <v>1</v>
      </c>
      <c r="V176" s="33">
        <v>1</v>
      </c>
      <c r="W176" s="33">
        <v>1</v>
      </c>
      <c r="X176" s="10">
        <v>0</v>
      </c>
      <c r="Y176" s="10">
        <v>11</v>
      </c>
      <c r="Z176" s="10">
        <f t="shared" si="2"/>
        <v>495</v>
      </c>
    </row>
    <row r="177" spans="1:26" x14ac:dyDescent="0.3">
      <c r="A177" s="14">
        <v>176</v>
      </c>
      <c r="B177" s="15">
        <v>19</v>
      </c>
      <c r="C177" s="30">
        <v>121</v>
      </c>
      <c r="D177" s="8" t="s">
        <v>517</v>
      </c>
      <c r="E177" s="8"/>
      <c r="F177" s="31">
        <v>816</v>
      </c>
      <c r="G177" s="15" t="s">
        <v>514</v>
      </c>
      <c r="H177" s="8" t="s">
        <v>20</v>
      </c>
      <c r="I177" s="32">
        <v>626</v>
      </c>
      <c r="J177" s="10">
        <v>4</v>
      </c>
      <c r="K177" s="10">
        <v>166</v>
      </c>
      <c r="L177" s="10">
        <v>224</v>
      </c>
      <c r="M177" s="10">
        <v>6</v>
      </c>
      <c r="N177" s="10">
        <v>4</v>
      </c>
      <c r="O177" s="10">
        <v>4</v>
      </c>
      <c r="P177" s="10">
        <v>6</v>
      </c>
      <c r="Q177" s="10">
        <v>1</v>
      </c>
      <c r="R177" s="10">
        <v>4</v>
      </c>
      <c r="S177" s="10">
        <v>91</v>
      </c>
      <c r="T177" s="10">
        <v>0</v>
      </c>
      <c r="U177" s="10">
        <v>2</v>
      </c>
      <c r="V177" s="33">
        <v>4</v>
      </c>
      <c r="W177" s="33">
        <v>2</v>
      </c>
      <c r="X177" s="10">
        <v>0</v>
      </c>
      <c r="Y177" s="10">
        <v>6</v>
      </c>
      <c r="Z177" s="10">
        <f t="shared" si="2"/>
        <v>524</v>
      </c>
    </row>
    <row r="178" spans="1:26" x14ac:dyDescent="0.3">
      <c r="A178" s="14">
        <v>177</v>
      </c>
      <c r="B178" s="15">
        <v>19</v>
      </c>
      <c r="C178" s="30">
        <v>121</v>
      </c>
      <c r="D178" s="8" t="s">
        <v>517</v>
      </c>
      <c r="E178" s="8"/>
      <c r="F178" s="31">
        <v>816</v>
      </c>
      <c r="G178" s="15" t="s">
        <v>514</v>
      </c>
      <c r="H178" s="8" t="s">
        <v>22</v>
      </c>
      <c r="I178" s="32">
        <v>625</v>
      </c>
      <c r="J178" s="10">
        <v>6</v>
      </c>
      <c r="K178" s="10">
        <v>176</v>
      </c>
      <c r="L178" s="10">
        <v>225</v>
      </c>
      <c r="M178" s="10">
        <v>5</v>
      </c>
      <c r="N178" s="10">
        <v>2</v>
      </c>
      <c r="O178" s="10">
        <v>1</v>
      </c>
      <c r="P178" s="10">
        <v>1</v>
      </c>
      <c r="Q178" s="10">
        <v>2</v>
      </c>
      <c r="R178" s="10">
        <v>2</v>
      </c>
      <c r="S178" s="10">
        <v>73</v>
      </c>
      <c r="T178" s="10">
        <v>0</v>
      </c>
      <c r="U178" s="10">
        <v>0</v>
      </c>
      <c r="V178" s="33">
        <v>4</v>
      </c>
      <c r="W178" s="33">
        <v>3</v>
      </c>
      <c r="X178" s="10">
        <v>0</v>
      </c>
      <c r="Y178" s="10">
        <v>13</v>
      </c>
      <c r="Z178" s="10">
        <f t="shared" si="2"/>
        <v>513</v>
      </c>
    </row>
    <row r="179" spans="1:26" x14ac:dyDescent="0.3">
      <c r="A179" s="14">
        <v>178</v>
      </c>
      <c r="B179" s="15">
        <v>19</v>
      </c>
      <c r="C179" s="30">
        <v>121</v>
      </c>
      <c r="D179" s="8" t="s">
        <v>517</v>
      </c>
      <c r="E179" s="8"/>
      <c r="F179" s="31">
        <v>817</v>
      </c>
      <c r="G179" s="15" t="s">
        <v>514</v>
      </c>
      <c r="H179" s="8" t="s">
        <v>19</v>
      </c>
      <c r="I179" s="32">
        <v>522</v>
      </c>
      <c r="J179" s="10">
        <v>3</v>
      </c>
      <c r="K179" s="10">
        <v>100</v>
      </c>
      <c r="L179" s="10">
        <v>186</v>
      </c>
      <c r="M179" s="10">
        <v>3</v>
      </c>
      <c r="N179" s="10">
        <v>2</v>
      </c>
      <c r="O179" s="10">
        <v>2</v>
      </c>
      <c r="P179" s="10">
        <v>4</v>
      </c>
      <c r="Q179" s="10">
        <v>1</v>
      </c>
      <c r="R179" s="10">
        <v>2</v>
      </c>
      <c r="S179" s="10">
        <v>81</v>
      </c>
      <c r="T179" s="10">
        <v>0</v>
      </c>
      <c r="U179" s="10">
        <v>1</v>
      </c>
      <c r="V179" s="33">
        <v>3</v>
      </c>
      <c r="W179" s="33">
        <v>1</v>
      </c>
      <c r="X179" s="10">
        <v>0</v>
      </c>
      <c r="Y179" s="10">
        <v>11</v>
      </c>
      <c r="Z179" s="10">
        <f t="shared" si="2"/>
        <v>400</v>
      </c>
    </row>
    <row r="180" spans="1:26" x14ac:dyDescent="0.3">
      <c r="A180" s="14">
        <v>179</v>
      </c>
      <c r="B180" s="15">
        <v>19</v>
      </c>
      <c r="C180" s="30">
        <v>121</v>
      </c>
      <c r="D180" s="8" t="s">
        <v>517</v>
      </c>
      <c r="E180" s="8"/>
      <c r="F180" s="31">
        <v>817</v>
      </c>
      <c r="G180" s="15" t="s">
        <v>514</v>
      </c>
      <c r="H180" s="8" t="s">
        <v>20</v>
      </c>
      <c r="I180" s="32">
        <v>522</v>
      </c>
      <c r="J180" s="10">
        <v>7</v>
      </c>
      <c r="K180" s="10">
        <v>121</v>
      </c>
      <c r="L180" s="10">
        <v>162</v>
      </c>
      <c r="M180" s="10">
        <v>10</v>
      </c>
      <c r="N180" s="10">
        <v>2</v>
      </c>
      <c r="O180" s="10">
        <v>2</v>
      </c>
      <c r="P180" s="10">
        <v>0</v>
      </c>
      <c r="Q180" s="10">
        <v>2</v>
      </c>
      <c r="R180" s="10">
        <v>1</v>
      </c>
      <c r="S180" s="10">
        <v>66</v>
      </c>
      <c r="T180" s="10">
        <v>0</v>
      </c>
      <c r="U180" s="10">
        <v>0</v>
      </c>
      <c r="V180" s="33">
        <v>3</v>
      </c>
      <c r="W180" s="33">
        <v>0</v>
      </c>
      <c r="X180" s="10">
        <v>1</v>
      </c>
      <c r="Y180" s="10">
        <v>11</v>
      </c>
      <c r="Z180" s="10">
        <f t="shared" si="2"/>
        <v>388</v>
      </c>
    </row>
    <row r="181" spans="1:26" x14ac:dyDescent="0.3">
      <c r="A181" s="14">
        <v>180</v>
      </c>
      <c r="B181" s="15">
        <v>19</v>
      </c>
      <c r="C181" s="30">
        <v>121</v>
      </c>
      <c r="D181" s="8" t="s">
        <v>517</v>
      </c>
      <c r="E181" s="8"/>
      <c r="F181" s="31">
        <v>817</v>
      </c>
      <c r="G181" s="15" t="s">
        <v>514</v>
      </c>
      <c r="H181" s="8" t="s">
        <v>22</v>
      </c>
      <c r="I181" s="32">
        <v>521</v>
      </c>
      <c r="J181" s="10">
        <v>6</v>
      </c>
      <c r="K181" s="10">
        <v>121</v>
      </c>
      <c r="L181" s="10">
        <v>180</v>
      </c>
      <c r="M181" s="10">
        <v>5</v>
      </c>
      <c r="N181" s="10">
        <v>5</v>
      </c>
      <c r="O181" s="10">
        <v>4</v>
      </c>
      <c r="P181" s="10">
        <v>1</v>
      </c>
      <c r="Q181" s="10">
        <v>2</v>
      </c>
      <c r="R181" s="10">
        <v>2</v>
      </c>
      <c r="S181" s="10">
        <v>57</v>
      </c>
      <c r="T181" s="10">
        <v>0</v>
      </c>
      <c r="U181" s="10">
        <v>1</v>
      </c>
      <c r="V181" s="33">
        <v>2</v>
      </c>
      <c r="W181" s="33">
        <v>3</v>
      </c>
      <c r="X181" s="10">
        <v>0</v>
      </c>
      <c r="Y181" s="10">
        <v>9</v>
      </c>
      <c r="Z181" s="10">
        <f t="shared" si="2"/>
        <v>398</v>
      </c>
    </row>
    <row r="182" spans="1:26" x14ac:dyDescent="0.3">
      <c r="A182" s="14">
        <v>181</v>
      </c>
      <c r="B182" s="15">
        <v>19</v>
      </c>
      <c r="C182" s="30">
        <v>121</v>
      </c>
      <c r="D182" s="8" t="s">
        <v>517</v>
      </c>
      <c r="E182" s="8"/>
      <c r="F182" s="31">
        <v>818</v>
      </c>
      <c r="G182" s="15" t="s">
        <v>514</v>
      </c>
      <c r="H182" s="8" t="s">
        <v>19</v>
      </c>
      <c r="I182" s="32">
        <v>660</v>
      </c>
      <c r="J182" s="10">
        <v>5</v>
      </c>
      <c r="K182" s="10">
        <v>146</v>
      </c>
      <c r="L182" s="10">
        <v>247</v>
      </c>
      <c r="M182" s="10">
        <v>5</v>
      </c>
      <c r="N182" s="10">
        <v>5</v>
      </c>
      <c r="O182" s="10">
        <v>1</v>
      </c>
      <c r="P182" s="10">
        <v>0</v>
      </c>
      <c r="Q182" s="10">
        <v>1</v>
      </c>
      <c r="R182" s="10">
        <v>8</v>
      </c>
      <c r="S182" s="10">
        <v>65</v>
      </c>
      <c r="T182" s="10">
        <v>0</v>
      </c>
      <c r="U182" s="10">
        <v>1</v>
      </c>
      <c r="V182" s="33">
        <v>2</v>
      </c>
      <c r="W182" s="33">
        <v>2</v>
      </c>
      <c r="X182" s="10">
        <v>0</v>
      </c>
      <c r="Y182" s="10">
        <v>14</v>
      </c>
      <c r="Z182" s="10">
        <f t="shared" si="2"/>
        <v>502</v>
      </c>
    </row>
    <row r="183" spans="1:26" x14ac:dyDescent="0.3">
      <c r="A183" s="14">
        <v>182</v>
      </c>
      <c r="B183" s="15">
        <v>19</v>
      </c>
      <c r="C183" s="30">
        <v>121</v>
      </c>
      <c r="D183" s="8" t="s">
        <v>517</v>
      </c>
      <c r="E183" s="8"/>
      <c r="F183" s="31">
        <v>818</v>
      </c>
      <c r="G183" s="15" t="s">
        <v>514</v>
      </c>
      <c r="H183" s="8" t="s">
        <v>20</v>
      </c>
      <c r="I183" s="32">
        <v>660</v>
      </c>
      <c r="J183" s="10">
        <v>5</v>
      </c>
      <c r="K183" s="10">
        <v>158</v>
      </c>
      <c r="L183" s="10">
        <v>227</v>
      </c>
      <c r="M183" s="10">
        <v>4</v>
      </c>
      <c r="N183" s="10">
        <v>3</v>
      </c>
      <c r="O183" s="10">
        <v>2</v>
      </c>
      <c r="P183" s="10">
        <v>2</v>
      </c>
      <c r="Q183" s="10">
        <v>3</v>
      </c>
      <c r="R183" s="10">
        <v>3</v>
      </c>
      <c r="S183" s="10">
        <v>70</v>
      </c>
      <c r="T183" s="10">
        <v>0</v>
      </c>
      <c r="U183" s="10">
        <v>0</v>
      </c>
      <c r="V183" s="33">
        <v>2</v>
      </c>
      <c r="W183" s="33">
        <v>2</v>
      </c>
      <c r="X183" s="10">
        <v>0</v>
      </c>
      <c r="Y183" s="10">
        <v>10</v>
      </c>
      <c r="Z183" s="10">
        <f t="shared" si="2"/>
        <v>491</v>
      </c>
    </row>
    <row r="184" spans="1:26" x14ac:dyDescent="0.3">
      <c r="A184" s="14">
        <v>183</v>
      </c>
      <c r="B184" s="15">
        <v>19</v>
      </c>
      <c r="C184" s="30">
        <v>121</v>
      </c>
      <c r="D184" s="8" t="s">
        <v>517</v>
      </c>
      <c r="E184" s="8"/>
      <c r="F184" s="31">
        <v>818</v>
      </c>
      <c r="G184" s="15" t="s">
        <v>514</v>
      </c>
      <c r="H184" s="8" t="s">
        <v>22</v>
      </c>
      <c r="I184" s="32">
        <v>659</v>
      </c>
      <c r="J184" s="10">
        <v>4</v>
      </c>
      <c r="K184" s="10">
        <v>165</v>
      </c>
      <c r="L184" s="10">
        <v>230</v>
      </c>
      <c r="M184" s="10">
        <v>11</v>
      </c>
      <c r="N184" s="10">
        <v>7</v>
      </c>
      <c r="O184" s="10">
        <v>1</v>
      </c>
      <c r="P184" s="10">
        <v>0</v>
      </c>
      <c r="Q184" s="10">
        <v>2</v>
      </c>
      <c r="R184" s="10">
        <v>5</v>
      </c>
      <c r="S184" s="10">
        <v>66</v>
      </c>
      <c r="T184" s="10">
        <v>0</v>
      </c>
      <c r="U184" s="10">
        <v>1</v>
      </c>
      <c r="V184" s="33">
        <v>1</v>
      </c>
      <c r="W184" s="33">
        <v>1</v>
      </c>
      <c r="X184" s="10">
        <v>0</v>
      </c>
      <c r="Y184" s="10">
        <v>13</v>
      </c>
      <c r="Z184" s="10">
        <f t="shared" si="2"/>
        <v>507</v>
      </c>
    </row>
    <row r="185" spans="1:26" x14ac:dyDescent="0.3">
      <c r="A185" s="14">
        <v>184</v>
      </c>
      <c r="B185" s="15">
        <v>19</v>
      </c>
      <c r="C185" s="30">
        <v>121</v>
      </c>
      <c r="D185" s="8" t="s">
        <v>517</v>
      </c>
      <c r="E185" s="8"/>
      <c r="F185" s="31">
        <v>818</v>
      </c>
      <c r="G185" s="15" t="s">
        <v>514</v>
      </c>
      <c r="H185" s="8" t="s">
        <v>21</v>
      </c>
      <c r="I185" s="32">
        <v>504</v>
      </c>
      <c r="J185" s="10">
        <v>1</v>
      </c>
      <c r="K185" s="10">
        <v>147</v>
      </c>
      <c r="L185" s="10">
        <v>216</v>
      </c>
      <c r="M185" s="10">
        <v>2</v>
      </c>
      <c r="N185" s="10">
        <v>1</v>
      </c>
      <c r="O185" s="10">
        <v>1</v>
      </c>
      <c r="P185" s="10">
        <v>0</v>
      </c>
      <c r="Q185" s="10">
        <v>0</v>
      </c>
      <c r="R185" s="10">
        <v>0</v>
      </c>
      <c r="S185" s="10">
        <v>46</v>
      </c>
      <c r="T185" s="10">
        <v>0</v>
      </c>
      <c r="U185" s="10">
        <v>0</v>
      </c>
      <c r="V185" s="33">
        <v>9</v>
      </c>
      <c r="W185" s="33">
        <v>4</v>
      </c>
      <c r="X185" s="10">
        <v>0</v>
      </c>
      <c r="Y185" s="10">
        <v>8</v>
      </c>
      <c r="Z185" s="10">
        <f t="shared" si="2"/>
        <v>435</v>
      </c>
    </row>
    <row r="186" spans="1:26" x14ac:dyDescent="0.3">
      <c r="A186" s="14">
        <v>185</v>
      </c>
      <c r="B186" s="15">
        <v>19</v>
      </c>
      <c r="C186" s="30">
        <v>121</v>
      </c>
      <c r="D186" s="8" t="s">
        <v>517</v>
      </c>
      <c r="E186" s="8"/>
      <c r="F186" s="31">
        <v>818</v>
      </c>
      <c r="G186" s="15" t="s">
        <v>514</v>
      </c>
      <c r="H186" s="8" t="s">
        <v>36</v>
      </c>
      <c r="I186" s="32">
        <v>504</v>
      </c>
      <c r="J186" s="10">
        <v>3</v>
      </c>
      <c r="K186" s="10">
        <v>146</v>
      </c>
      <c r="L186" s="10">
        <v>210</v>
      </c>
      <c r="M186" s="10">
        <v>0</v>
      </c>
      <c r="N186" s="10">
        <v>5</v>
      </c>
      <c r="O186" s="10">
        <v>0</v>
      </c>
      <c r="P186" s="10">
        <v>0</v>
      </c>
      <c r="Q186" s="10">
        <v>2</v>
      </c>
      <c r="R186" s="10">
        <v>1</v>
      </c>
      <c r="S186" s="10">
        <v>56</v>
      </c>
      <c r="T186" s="10">
        <v>0</v>
      </c>
      <c r="U186" s="10">
        <v>3</v>
      </c>
      <c r="V186" s="33">
        <v>2</v>
      </c>
      <c r="W186" s="33">
        <v>0</v>
      </c>
      <c r="X186" s="10">
        <v>0</v>
      </c>
      <c r="Y186" s="10">
        <v>7</v>
      </c>
      <c r="Z186" s="10">
        <f t="shared" si="2"/>
        <v>435</v>
      </c>
    </row>
    <row r="187" spans="1:26" x14ac:dyDescent="0.3">
      <c r="A187" s="14">
        <v>186</v>
      </c>
      <c r="B187" s="15">
        <v>19</v>
      </c>
      <c r="C187" s="30">
        <v>121</v>
      </c>
      <c r="D187" s="8" t="s">
        <v>517</v>
      </c>
      <c r="E187" s="8"/>
      <c r="F187" s="31">
        <v>819</v>
      </c>
      <c r="G187" s="15" t="s">
        <v>514</v>
      </c>
      <c r="H187" s="8" t="s">
        <v>19</v>
      </c>
      <c r="I187" s="32">
        <v>629</v>
      </c>
      <c r="J187" s="10">
        <v>2</v>
      </c>
      <c r="K187" s="10">
        <v>234</v>
      </c>
      <c r="L187" s="10">
        <v>220</v>
      </c>
      <c r="M187" s="10">
        <v>2</v>
      </c>
      <c r="N187" s="10">
        <v>4</v>
      </c>
      <c r="O187" s="10">
        <v>0</v>
      </c>
      <c r="P187" s="10">
        <v>0</v>
      </c>
      <c r="Q187" s="10">
        <v>0</v>
      </c>
      <c r="R187" s="10">
        <v>4</v>
      </c>
      <c r="S187" s="10">
        <v>24</v>
      </c>
      <c r="T187" s="10">
        <v>0</v>
      </c>
      <c r="U187" s="10">
        <v>0</v>
      </c>
      <c r="V187" s="33">
        <v>1</v>
      </c>
      <c r="W187" s="33">
        <v>2</v>
      </c>
      <c r="X187" s="10">
        <v>0</v>
      </c>
      <c r="Y187" s="10">
        <v>2</v>
      </c>
      <c r="Z187" s="10">
        <f t="shared" si="2"/>
        <v>495</v>
      </c>
    </row>
    <row r="188" spans="1:26" x14ac:dyDescent="0.3">
      <c r="A188" s="14">
        <v>187</v>
      </c>
      <c r="B188" s="15">
        <v>19</v>
      </c>
      <c r="C188" s="30">
        <v>121</v>
      </c>
      <c r="D188" s="8" t="s">
        <v>517</v>
      </c>
      <c r="E188" s="8"/>
      <c r="F188" s="31">
        <v>819</v>
      </c>
      <c r="G188" s="15" t="s">
        <v>514</v>
      </c>
      <c r="H188" s="8" t="s">
        <v>20</v>
      </c>
      <c r="I188" s="32">
        <v>628</v>
      </c>
      <c r="J188" s="10">
        <v>0</v>
      </c>
      <c r="K188" s="10">
        <v>199</v>
      </c>
      <c r="L188" s="10">
        <v>223</v>
      </c>
      <c r="M188" s="10">
        <v>1</v>
      </c>
      <c r="N188" s="10">
        <v>1</v>
      </c>
      <c r="O188" s="10">
        <v>0</v>
      </c>
      <c r="P188" s="10">
        <v>0</v>
      </c>
      <c r="Q188" s="10">
        <v>3</v>
      </c>
      <c r="R188" s="10">
        <v>1</v>
      </c>
      <c r="S188" s="10">
        <v>24</v>
      </c>
      <c r="T188" s="10">
        <v>0</v>
      </c>
      <c r="U188" s="10">
        <v>0</v>
      </c>
      <c r="V188" s="33">
        <v>1</v>
      </c>
      <c r="W188" s="33">
        <v>0</v>
      </c>
      <c r="X188" s="10">
        <v>0</v>
      </c>
      <c r="Y188" s="10">
        <v>1</v>
      </c>
      <c r="Z188" s="10">
        <f t="shared" si="2"/>
        <v>454</v>
      </c>
    </row>
    <row r="189" spans="1:26" x14ac:dyDescent="0.3">
      <c r="A189" s="14">
        <v>188</v>
      </c>
      <c r="B189" s="15">
        <v>19</v>
      </c>
      <c r="C189" s="30">
        <v>121</v>
      </c>
      <c r="D189" s="8" t="s">
        <v>517</v>
      </c>
      <c r="E189" s="8"/>
      <c r="F189" s="31">
        <v>819</v>
      </c>
      <c r="G189" s="15" t="s">
        <v>514</v>
      </c>
      <c r="H189" s="8" t="s">
        <v>22</v>
      </c>
      <c r="I189" s="32">
        <v>628</v>
      </c>
      <c r="J189" s="10">
        <v>1</v>
      </c>
      <c r="K189" s="10">
        <v>226</v>
      </c>
      <c r="L189" s="10">
        <v>215</v>
      </c>
      <c r="M189" s="10">
        <v>4</v>
      </c>
      <c r="N189" s="10">
        <v>0</v>
      </c>
      <c r="O189" s="10">
        <v>1</v>
      </c>
      <c r="P189" s="10">
        <v>1</v>
      </c>
      <c r="Q189" s="10">
        <v>0</v>
      </c>
      <c r="R189" s="10">
        <v>0</v>
      </c>
      <c r="S189" s="10">
        <v>16</v>
      </c>
      <c r="T189" s="10">
        <v>0</v>
      </c>
      <c r="U189" s="10">
        <v>1</v>
      </c>
      <c r="V189" s="33">
        <v>0</v>
      </c>
      <c r="W189" s="33">
        <v>5</v>
      </c>
      <c r="X189" s="10">
        <v>0</v>
      </c>
      <c r="Y189" s="10">
        <v>3</v>
      </c>
      <c r="Z189" s="10">
        <f t="shared" si="2"/>
        <v>473</v>
      </c>
    </row>
    <row r="190" spans="1:26" x14ac:dyDescent="0.3">
      <c r="A190" s="14">
        <v>189</v>
      </c>
      <c r="B190" s="15">
        <v>19</v>
      </c>
      <c r="C190" s="30">
        <v>121</v>
      </c>
      <c r="D190" s="8" t="s">
        <v>517</v>
      </c>
      <c r="E190" s="8"/>
      <c r="F190" s="31">
        <v>819</v>
      </c>
      <c r="G190" s="15" t="s">
        <v>514</v>
      </c>
      <c r="H190" s="8" t="s">
        <v>21</v>
      </c>
      <c r="I190" s="32">
        <v>661</v>
      </c>
      <c r="J190" s="10">
        <v>3</v>
      </c>
      <c r="K190" s="10">
        <v>206</v>
      </c>
      <c r="L190" s="10">
        <v>239</v>
      </c>
      <c r="M190" s="10">
        <v>7</v>
      </c>
      <c r="N190" s="10">
        <v>5</v>
      </c>
      <c r="O190" s="10">
        <v>1</v>
      </c>
      <c r="P190" s="10">
        <v>1</v>
      </c>
      <c r="Q190" s="10">
        <v>2</v>
      </c>
      <c r="R190" s="10">
        <v>4</v>
      </c>
      <c r="S190" s="10">
        <v>76</v>
      </c>
      <c r="T190" s="10">
        <v>0</v>
      </c>
      <c r="U190" s="10">
        <v>1</v>
      </c>
      <c r="V190" s="33">
        <v>1</v>
      </c>
      <c r="W190" s="33">
        <v>0</v>
      </c>
      <c r="X190" s="10">
        <v>0</v>
      </c>
      <c r="Y190" s="10">
        <v>11</v>
      </c>
      <c r="Z190" s="10">
        <f t="shared" si="2"/>
        <v>557</v>
      </c>
    </row>
    <row r="191" spans="1:26" x14ac:dyDescent="0.3">
      <c r="A191" s="14">
        <v>190</v>
      </c>
      <c r="B191" s="15">
        <v>19</v>
      </c>
      <c r="C191" s="30">
        <v>303</v>
      </c>
      <c r="D191" s="8" t="s">
        <v>518</v>
      </c>
      <c r="E191" s="8"/>
      <c r="F191" s="31">
        <v>1461</v>
      </c>
      <c r="G191" s="15" t="s">
        <v>514</v>
      </c>
      <c r="H191" s="8" t="s">
        <v>19</v>
      </c>
      <c r="I191" s="32">
        <v>654</v>
      </c>
      <c r="J191" s="10">
        <v>13</v>
      </c>
      <c r="K191" s="10">
        <v>96</v>
      </c>
      <c r="L191" s="10">
        <v>220</v>
      </c>
      <c r="M191" s="10">
        <v>1</v>
      </c>
      <c r="N191" s="10">
        <v>17</v>
      </c>
      <c r="O191" s="10">
        <v>13</v>
      </c>
      <c r="P191" s="10">
        <v>10</v>
      </c>
      <c r="Q191" s="10">
        <v>1</v>
      </c>
      <c r="R191" s="10">
        <v>1</v>
      </c>
      <c r="S191" s="10">
        <v>127</v>
      </c>
      <c r="T191" s="10">
        <v>0</v>
      </c>
      <c r="U191" s="10">
        <v>0</v>
      </c>
      <c r="V191" s="33">
        <v>1</v>
      </c>
      <c r="W191" s="33">
        <v>0</v>
      </c>
      <c r="X191" s="10">
        <v>0</v>
      </c>
      <c r="Y191" s="10">
        <v>12</v>
      </c>
      <c r="Z191" s="10">
        <f t="shared" si="2"/>
        <v>512</v>
      </c>
    </row>
    <row r="192" spans="1:26" x14ac:dyDescent="0.3">
      <c r="A192" s="14">
        <v>191</v>
      </c>
      <c r="B192" s="15">
        <v>19</v>
      </c>
      <c r="C192" s="30">
        <v>303</v>
      </c>
      <c r="D192" s="8" t="s">
        <v>518</v>
      </c>
      <c r="E192" s="8"/>
      <c r="F192" s="31">
        <v>1461</v>
      </c>
      <c r="G192" s="15" t="s">
        <v>514</v>
      </c>
      <c r="H192" s="8" t="s">
        <v>20</v>
      </c>
      <c r="I192" s="32">
        <v>654</v>
      </c>
      <c r="J192" s="10">
        <v>7</v>
      </c>
      <c r="K192" s="10">
        <v>123</v>
      </c>
      <c r="L192" s="10">
        <v>210</v>
      </c>
      <c r="M192" s="10">
        <v>4</v>
      </c>
      <c r="N192" s="10">
        <v>10</v>
      </c>
      <c r="O192" s="10">
        <v>7</v>
      </c>
      <c r="P192" s="10">
        <v>8</v>
      </c>
      <c r="Q192" s="10">
        <v>1</v>
      </c>
      <c r="R192" s="10">
        <v>1</v>
      </c>
      <c r="S192" s="10">
        <v>115</v>
      </c>
      <c r="T192" s="10">
        <v>0</v>
      </c>
      <c r="U192" s="10">
        <v>2</v>
      </c>
      <c r="V192" s="33">
        <v>4</v>
      </c>
      <c r="W192" s="33">
        <v>1</v>
      </c>
      <c r="X192" s="10">
        <v>0</v>
      </c>
      <c r="Y192" s="10">
        <v>19</v>
      </c>
      <c r="Z192" s="10">
        <f t="shared" si="2"/>
        <v>512</v>
      </c>
    </row>
    <row r="193" spans="1:26" x14ac:dyDescent="0.3">
      <c r="A193" s="14">
        <v>192</v>
      </c>
      <c r="B193" s="15">
        <v>19</v>
      </c>
      <c r="C193" s="30">
        <v>303</v>
      </c>
      <c r="D193" s="8" t="s">
        <v>518</v>
      </c>
      <c r="E193" s="8"/>
      <c r="F193" s="31">
        <v>1461</v>
      </c>
      <c r="G193" s="15" t="s">
        <v>514</v>
      </c>
      <c r="H193" s="8" t="s">
        <v>22</v>
      </c>
      <c r="I193" s="32">
        <v>653</v>
      </c>
      <c r="J193" s="10">
        <v>11</v>
      </c>
      <c r="K193" s="10">
        <v>101</v>
      </c>
      <c r="L193" s="10">
        <v>242</v>
      </c>
      <c r="M193" s="10">
        <v>0</v>
      </c>
      <c r="N193" s="10">
        <v>11</v>
      </c>
      <c r="O193" s="10">
        <v>10</v>
      </c>
      <c r="P193" s="10">
        <v>8</v>
      </c>
      <c r="Q193" s="10">
        <v>1</v>
      </c>
      <c r="R193" s="10">
        <v>0</v>
      </c>
      <c r="S193" s="10">
        <v>132</v>
      </c>
      <c r="T193" s="10">
        <v>0</v>
      </c>
      <c r="U193" s="10">
        <v>0</v>
      </c>
      <c r="V193" s="33">
        <v>11</v>
      </c>
      <c r="W193" s="33">
        <v>1</v>
      </c>
      <c r="X193" s="10">
        <v>0</v>
      </c>
      <c r="Y193" s="10">
        <v>22</v>
      </c>
      <c r="Z193" s="10">
        <f t="shared" si="2"/>
        <v>550</v>
      </c>
    </row>
    <row r="194" spans="1:26" x14ac:dyDescent="0.3">
      <c r="A194" s="14">
        <v>193</v>
      </c>
      <c r="B194" s="15">
        <v>19</v>
      </c>
      <c r="C194" s="30">
        <v>303</v>
      </c>
      <c r="D194" s="8" t="s">
        <v>518</v>
      </c>
      <c r="E194" s="8"/>
      <c r="F194" s="31">
        <v>1462</v>
      </c>
      <c r="G194" s="15" t="s">
        <v>514</v>
      </c>
      <c r="H194" s="8" t="s">
        <v>19</v>
      </c>
      <c r="I194" s="32">
        <v>706</v>
      </c>
      <c r="J194" s="10">
        <v>11</v>
      </c>
      <c r="K194" s="10">
        <v>201</v>
      </c>
      <c r="L194" s="10">
        <v>148</v>
      </c>
      <c r="M194" s="10">
        <v>2</v>
      </c>
      <c r="N194" s="10">
        <v>11</v>
      </c>
      <c r="O194" s="10">
        <v>11</v>
      </c>
      <c r="P194" s="10">
        <v>3</v>
      </c>
      <c r="Q194" s="10">
        <v>3</v>
      </c>
      <c r="R194" s="10">
        <v>1</v>
      </c>
      <c r="S194" s="10">
        <v>162</v>
      </c>
      <c r="T194" s="10">
        <v>0</v>
      </c>
      <c r="U194" s="10">
        <v>0</v>
      </c>
      <c r="V194" s="33">
        <v>2</v>
      </c>
      <c r="W194" s="33">
        <v>4</v>
      </c>
      <c r="X194" s="10">
        <v>1</v>
      </c>
      <c r="Y194" s="10">
        <v>24</v>
      </c>
      <c r="Z194" s="10">
        <f t="shared" ref="Z194:Z208" si="3">SUM(J194:Y194)</f>
        <v>584</v>
      </c>
    </row>
    <row r="195" spans="1:26" x14ac:dyDescent="0.3">
      <c r="A195" s="14">
        <v>194</v>
      </c>
      <c r="B195" s="15">
        <v>19</v>
      </c>
      <c r="C195" s="30">
        <v>303</v>
      </c>
      <c r="D195" s="8" t="s">
        <v>518</v>
      </c>
      <c r="E195" s="8"/>
      <c r="F195" s="31">
        <v>1462</v>
      </c>
      <c r="G195" s="15" t="s">
        <v>514</v>
      </c>
      <c r="H195" s="8" t="s">
        <v>20</v>
      </c>
      <c r="I195" s="32">
        <v>706</v>
      </c>
      <c r="J195" s="10">
        <v>7</v>
      </c>
      <c r="K195" s="10">
        <v>155</v>
      </c>
      <c r="L195" s="10">
        <v>177</v>
      </c>
      <c r="M195" s="10">
        <v>3</v>
      </c>
      <c r="N195" s="10">
        <v>15</v>
      </c>
      <c r="O195" s="10">
        <v>10</v>
      </c>
      <c r="P195" s="10">
        <v>6</v>
      </c>
      <c r="Q195" s="10">
        <v>0</v>
      </c>
      <c r="R195" s="10">
        <v>3</v>
      </c>
      <c r="S195" s="10">
        <v>175</v>
      </c>
      <c r="T195" s="10">
        <v>0</v>
      </c>
      <c r="U195" s="10">
        <v>1</v>
      </c>
      <c r="V195" s="33">
        <v>1</v>
      </c>
      <c r="W195" s="33">
        <v>2</v>
      </c>
      <c r="X195" s="10">
        <v>1</v>
      </c>
      <c r="Y195" s="10">
        <v>13</v>
      </c>
      <c r="Z195" s="10">
        <f t="shared" si="3"/>
        <v>569</v>
      </c>
    </row>
    <row r="196" spans="1:26" x14ac:dyDescent="0.3">
      <c r="A196" s="14">
        <v>195</v>
      </c>
      <c r="B196" s="15">
        <v>19</v>
      </c>
      <c r="C196" s="30">
        <v>306</v>
      </c>
      <c r="D196" s="8" t="s">
        <v>519</v>
      </c>
      <c r="E196" s="8"/>
      <c r="F196" s="31">
        <v>1472</v>
      </c>
      <c r="G196" s="15" t="s">
        <v>514</v>
      </c>
      <c r="H196" s="8" t="s">
        <v>19</v>
      </c>
      <c r="I196" s="32">
        <v>738</v>
      </c>
      <c r="J196" s="10">
        <v>12</v>
      </c>
      <c r="K196" s="10">
        <v>139</v>
      </c>
      <c r="L196" s="10">
        <v>81</v>
      </c>
      <c r="M196" s="10">
        <v>5</v>
      </c>
      <c r="N196" s="10">
        <v>48</v>
      </c>
      <c r="O196" s="10">
        <v>2</v>
      </c>
      <c r="P196" s="10">
        <v>101</v>
      </c>
      <c r="Q196" s="10">
        <v>20</v>
      </c>
      <c r="R196" s="10">
        <v>0</v>
      </c>
      <c r="S196" s="10">
        <v>135</v>
      </c>
      <c r="T196" s="10">
        <v>0</v>
      </c>
      <c r="U196" s="10">
        <v>8</v>
      </c>
      <c r="V196" s="33">
        <v>2</v>
      </c>
      <c r="W196" s="33">
        <v>2</v>
      </c>
      <c r="X196" s="10">
        <v>0</v>
      </c>
      <c r="Y196" s="10">
        <v>11</v>
      </c>
      <c r="Z196" s="10">
        <f t="shared" si="3"/>
        <v>566</v>
      </c>
    </row>
    <row r="197" spans="1:26" x14ac:dyDescent="0.3">
      <c r="A197" s="14">
        <v>196</v>
      </c>
      <c r="B197" s="15">
        <v>19</v>
      </c>
      <c r="C197" s="30">
        <v>306</v>
      </c>
      <c r="D197" s="8" t="s">
        <v>519</v>
      </c>
      <c r="E197" s="8"/>
      <c r="F197" s="31">
        <v>1472</v>
      </c>
      <c r="G197" s="15" t="s">
        <v>514</v>
      </c>
      <c r="H197" s="8" t="s">
        <v>20</v>
      </c>
      <c r="I197" s="32">
        <v>738</v>
      </c>
      <c r="J197" s="10">
        <v>21</v>
      </c>
      <c r="K197" s="10">
        <v>195</v>
      </c>
      <c r="L197" s="10">
        <v>74</v>
      </c>
      <c r="M197" s="10">
        <v>3</v>
      </c>
      <c r="N197" s="10">
        <v>45</v>
      </c>
      <c r="O197" s="10">
        <v>1</v>
      </c>
      <c r="P197" s="10">
        <v>74</v>
      </c>
      <c r="Q197" s="10">
        <v>12</v>
      </c>
      <c r="R197" s="10">
        <v>0</v>
      </c>
      <c r="S197" s="10">
        <v>85</v>
      </c>
      <c r="T197" s="10">
        <v>0</v>
      </c>
      <c r="U197" s="10">
        <v>5</v>
      </c>
      <c r="V197" s="33">
        <v>2</v>
      </c>
      <c r="W197" s="33">
        <v>3</v>
      </c>
      <c r="X197" s="10">
        <v>0</v>
      </c>
      <c r="Y197" s="10">
        <v>21</v>
      </c>
      <c r="Z197" s="10">
        <f t="shared" si="3"/>
        <v>541</v>
      </c>
    </row>
    <row r="198" spans="1:26" x14ac:dyDescent="0.3">
      <c r="A198" s="14">
        <v>197</v>
      </c>
      <c r="B198" s="15">
        <v>19</v>
      </c>
      <c r="C198" s="30">
        <v>306</v>
      </c>
      <c r="D198" s="8" t="s">
        <v>519</v>
      </c>
      <c r="E198" s="8"/>
      <c r="F198" s="31">
        <v>1472</v>
      </c>
      <c r="G198" s="15" t="s">
        <v>514</v>
      </c>
      <c r="H198" s="8" t="s">
        <v>22</v>
      </c>
      <c r="I198" s="32">
        <v>737</v>
      </c>
      <c r="J198" s="10">
        <v>18</v>
      </c>
      <c r="K198" s="10">
        <v>162</v>
      </c>
      <c r="L198" s="10">
        <v>105</v>
      </c>
      <c r="M198" s="10">
        <v>4</v>
      </c>
      <c r="N198" s="10">
        <v>65</v>
      </c>
      <c r="O198" s="10">
        <v>1</v>
      </c>
      <c r="P198" s="10">
        <v>77</v>
      </c>
      <c r="Q198" s="10">
        <v>22</v>
      </c>
      <c r="R198" s="10">
        <v>1</v>
      </c>
      <c r="S198" s="10">
        <v>93</v>
      </c>
      <c r="T198" s="10">
        <v>0</v>
      </c>
      <c r="U198" s="10">
        <v>5</v>
      </c>
      <c r="V198" s="33">
        <v>1</v>
      </c>
      <c r="W198" s="33">
        <v>1</v>
      </c>
      <c r="X198" s="10">
        <v>0</v>
      </c>
      <c r="Y198" s="10">
        <v>9</v>
      </c>
      <c r="Z198" s="10">
        <f t="shared" si="3"/>
        <v>564</v>
      </c>
    </row>
    <row r="199" spans="1:26" x14ac:dyDescent="0.3">
      <c r="A199" s="14">
        <v>198</v>
      </c>
      <c r="B199" s="15">
        <v>19</v>
      </c>
      <c r="C199" s="30">
        <v>442</v>
      </c>
      <c r="D199" s="8" t="s">
        <v>520</v>
      </c>
      <c r="E199" s="8"/>
      <c r="F199" s="31">
        <v>1929</v>
      </c>
      <c r="G199" s="15" t="s">
        <v>514</v>
      </c>
      <c r="H199" s="8" t="s">
        <v>19</v>
      </c>
      <c r="I199" s="32">
        <v>680</v>
      </c>
      <c r="J199" s="10">
        <v>119</v>
      </c>
      <c r="K199" s="10">
        <v>79</v>
      </c>
      <c r="L199" s="10">
        <v>17</v>
      </c>
      <c r="M199" s="10">
        <v>96</v>
      </c>
      <c r="N199" s="10">
        <v>1</v>
      </c>
      <c r="O199" s="10">
        <v>1</v>
      </c>
      <c r="P199" s="10">
        <v>10</v>
      </c>
      <c r="Q199" s="10">
        <v>0</v>
      </c>
      <c r="R199" s="10">
        <v>1</v>
      </c>
      <c r="S199" s="10">
        <v>124</v>
      </c>
      <c r="T199" s="10">
        <v>0</v>
      </c>
      <c r="U199" s="10">
        <v>28</v>
      </c>
      <c r="V199" s="33">
        <v>0</v>
      </c>
      <c r="W199" s="33">
        <v>1</v>
      </c>
      <c r="X199" s="10">
        <v>0</v>
      </c>
      <c r="Y199" s="10">
        <v>12</v>
      </c>
      <c r="Z199" s="10">
        <f t="shared" si="3"/>
        <v>489</v>
      </c>
    </row>
    <row r="200" spans="1:26" x14ac:dyDescent="0.3">
      <c r="A200" s="14">
        <v>199</v>
      </c>
      <c r="B200" s="15">
        <v>19</v>
      </c>
      <c r="C200" s="30">
        <v>442</v>
      </c>
      <c r="D200" s="8" t="s">
        <v>520</v>
      </c>
      <c r="E200" s="8"/>
      <c r="F200" s="31">
        <v>1929</v>
      </c>
      <c r="G200" s="15" t="s">
        <v>514</v>
      </c>
      <c r="H200" s="8" t="s">
        <v>20</v>
      </c>
      <c r="I200" s="32">
        <v>680</v>
      </c>
      <c r="J200" s="10">
        <v>133</v>
      </c>
      <c r="K200" s="10">
        <v>105</v>
      </c>
      <c r="L200" s="10">
        <v>23</v>
      </c>
      <c r="M200" s="10">
        <v>107</v>
      </c>
      <c r="N200" s="10">
        <v>2</v>
      </c>
      <c r="O200" s="10">
        <v>0</v>
      </c>
      <c r="P200" s="10">
        <v>5</v>
      </c>
      <c r="Q200" s="10">
        <v>0</v>
      </c>
      <c r="R200" s="10">
        <v>0</v>
      </c>
      <c r="S200" s="10">
        <v>77</v>
      </c>
      <c r="T200" s="10">
        <v>0</v>
      </c>
      <c r="U200" s="10">
        <v>33</v>
      </c>
      <c r="V200" s="33">
        <v>3</v>
      </c>
      <c r="W200" s="33">
        <v>1</v>
      </c>
      <c r="X200" s="10">
        <v>0</v>
      </c>
      <c r="Y200" s="10">
        <v>13</v>
      </c>
      <c r="Z200" s="10">
        <f t="shared" si="3"/>
        <v>502</v>
      </c>
    </row>
    <row r="201" spans="1:26" x14ac:dyDescent="0.3">
      <c r="A201" s="14">
        <v>200</v>
      </c>
      <c r="B201" s="15">
        <v>19</v>
      </c>
      <c r="C201" s="30">
        <v>442</v>
      </c>
      <c r="D201" s="8" t="s">
        <v>520</v>
      </c>
      <c r="E201" s="8"/>
      <c r="F201" s="31">
        <v>1930</v>
      </c>
      <c r="G201" s="15" t="s">
        <v>514</v>
      </c>
      <c r="H201" s="8" t="s">
        <v>19</v>
      </c>
      <c r="I201" s="32">
        <v>561</v>
      </c>
      <c r="J201" s="10">
        <v>111</v>
      </c>
      <c r="K201" s="10">
        <v>81</v>
      </c>
      <c r="L201" s="10">
        <v>23</v>
      </c>
      <c r="M201" s="10">
        <v>80</v>
      </c>
      <c r="N201" s="10">
        <v>4</v>
      </c>
      <c r="O201" s="10">
        <v>0</v>
      </c>
      <c r="P201" s="10">
        <v>5</v>
      </c>
      <c r="Q201" s="10">
        <v>0</v>
      </c>
      <c r="R201" s="10">
        <v>3</v>
      </c>
      <c r="S201" s="10">
        <v>63</v>
      </c>
      <c r="T201" s="10">
        <v>0</v>
      </c>
      <c r="U201" s="10">
        <v>9</v>
      </c>
      <c r="V201" s="33">
        <v>1</v>
      </c>
      <c r="W201" s="33">
        <v>1</v>
      </c>
      <c r="X201" s="10">
        <v>0</v>
      </c>
      <c r="Y201" s="10">
        <v>22</v>
      </c>
      <c r="Z201" s="10">
        <f t="shared" si="3"/>
        <v>403</v>
      </c>
    </row>
    <row r="202" spans="1:26" x14ac:dyDescent="0.3">
      <c r="A202" s="14">
        <v>201</v>
      </c>
      <c r="B202" s="15">
        <v>19</v>
      </c>
      <c r="C202" s="30">
        <v>442</v>
      </c>
      <c r="D202" s="8" t="s">
        <v>520</v>
      </c>
      <c r="E202" s="8"/>
      <c r="F202" s="31">
        <v>1930</v>
      </c>
      <c r="G202" s="15" t="s">
        <v>514</v>
      </c>
      <c r="H202" s="8" t="s">
        <v>20</v>
      </c>
      <c r="I202" s="32">
        <v>561</v>
      </c>
      <c r="J202" s="10">
        <v>65</v>
      </c>
      <c r="K202" s="10">
        <v>78</v>
      </c>
      <c r="L202" s="10">
        <v>19</v>
      </c>
      <c r="M202" s="10">
        <v>107</v>
      </c>
      <c r="N202" s="10">
        <v>1</v>
      </c>
      <c r="O202" s="10">
        <v>1</v>
      </c>
      <c r="P202" s="10">
        <v>0</v>
      </c>
      <c r="Q202" s="10">
        <v>0</v>
      </c>
      <c r="R202" s="10">
        <v>3</v>
      </c>
      <c r="S202" s="10">
        <v>85</v>
      </c>
      <c r="T202" s="10">
        <v>0</v>
      </c>
      <c r="U202" s="10">
        <v>9</v>
      </c>
      <c r="V202" s="33">
        <v>1</v>
      </c>
      <c r="W202" s="33">
        <v>1</v>
      </c>
      <c r="X202" s="10">
        <v>0</v>
      </c>
      <c r="Y202" s="10">
        <v>26</v>
      </c>
      <c r="Z202" s="10">
        <f t="shared" si="3"/>
        <v>396</v>
      </c>
    </row>
    <row r="203" spans="1:26" x14ac:dyDescent="0.3">
      <c r="A203" s="14">
        <v>202</v>
      </c>
      <c r="B203" s="15">
        <v>19</v>
      </c>
      <c r="C203" s="30">
        <v>442</v>
      </c>
      <c r="D203" s="8" t="s">
        <v>520</v>
      </c>
      <c r="E203" s="8"/>
      <c r="F203" s="31">
        <v>1930</v>
      </c>
      <c r="G203" s="15" t="s">
        <v>514</v>
      </c>
      <c r="H203" s="8" t="s">
        <v>22</v>
      </c>
      <c r="I203" s="32">
        <v>561</v>
      </c>
      <c r="J203" s="10">
        <v>98</v>
      </c>
      <c r="K203" s="10">
        <v>77</v>
      </c>
      <c r="L203" s="10">
        <v>29</v>
      </c>
      <c r="M203" s="10">
        <v>108</v>
      </c>
      <c r="N203" s="10">
        <v>3</v>
      </c>
      <c r="O203" s="10">
        <v>0</v>
      </c>
      <c r="P203" s="10">
        <v>2</v>
      </c>
      <c r="Q203" s="10">
        <v>0</v>
      </c>
      <c r="R203" s="10">
        <v>3</v>
      </c>
      <c r="S203" s="10">
        <v>55</v>
      </c>
      <c r="T203" s="10">
        <v>0</v>
      </c>
      <c r="U203" s="10">
        <v>11</v>
      </c>
      <c r="V203" s="33">
        <v>1</v>
      </c>
      <c r="W203" s="33">
        <v>2</v>
      </c>
      <c r="X203" s="10">
        <v>0</v>
      </c>
      <c r="Y203" s="10">
        <v>9</v>
      </c>
      <c r="Z203" s="10">
        <f t="shared" si="3"/>
        <v>398</v>
      </c>
    </row>
    <row r="204" spans="1:26" x14ac:dyDescent="0.3">
      <c r="A204" s="14">
        <v>203</v>
      </c>
      <c r="B204" s="15">
        <v>19</v>
      </c>
      <c r="C204" s="30">
        <v>442</v>
      </c>
      <c r="D204" s="8" t="s">
        <v>520</v>
      </c>
      <c r="E204" s="8"/>
      <c r="F204" s="31">
        <v>1931</v>
      </c>
      <c r="G204" s="15" t="s">
        <v>514</v>
      </c>
      <c r="H204" s="8" t="s">
        <v>19</v>
      </c>
      <c r="I204" s="32">
        <v>506</v>
      </c>
      <c r="J204" s="10">
        <v>0</v>
      </c>
      <c r="K204" s="10">
        <v>0</v>
      </c>
      <c r="L204" s="10">
        <v>0</v>
      </c>
      <c r="M204" s="10">
        <v>0</v>
      </c>
      <c r="N204" s="10">
        <v>0</v>
      </c>
      <c r="O204" s="10">
        <v>0</v>
      </c>
      <c r="P204" s="10">
        <v>0</v>
      </c>
      <c r="Q204" s="10">
        <v>0</v>
      </c>
      <c r="R204" s="10">
        <v>0</v>
      </c>
      <c r="S204" s="10">
        <v>0</v>
      </c>
      <c r="T204" s="10">
        <v>0</v>
      </c>
      <c r="U204" s="10">
        <v>0</v>
      </c>
      <c r="V204" s="33">
        <v>0</v>
      </c>
      <c r="W204" s="33">
        <v>0</v>
      </c>
      <c r="X204" s="10">
        <v>0</v>
      </c>
      <c r="Y204" s="10">
        <v>0</v>
      </c>
      <c r="Z204" s="10">
        <f t="shared" si="3"/>
        <v>0</v>
      </c>
    </row>
    <row r="205" spans="1:26" x14ac:dyDescent="0.3">
      <c r="A205" s="14">
        <v>204</v>
      </c>
      <c r="B205" s="15">
        <v>19</v>
      </c>
      <c r="C205" s="30">
        <v>442</v>
      </c>
      <c r="D205" s="8" t="s">
        <v>520</v>
      </c>
      <c r="E205" s="8"/>
      <c r="F205" s="31">
        <v>1931</v>
      </c>
      <c r="G205" s="15" t="s">
        <v>514</v>
      </c>
      <c r="H205" s="8" t="s">
        <v>20</v>
      </c>
      <c r="I205" s="32">
        <v>506</v>
      </c>
      <c r="J205" s="10">
        <v>75</v>
      </c>
      <c r="K205" s="10">
        <v>58</v>
      </c>
      <c r="L205" s="10">
        <v>29</v>
      </c>
      <c r="M205" s="10">
        <v>105</v>
      </c>
      <c r="N205" s="10">
        <v>2</v>
      </c>
      <c r="O205" s="10">
        <v>0</v>
      </c>
      <c r="P205" s="10">
        <v>3</v>
      </c>
      <c r="Q205" s="10">
        <v>0</v>
      </c>
      <c r="R205" s="10">
        <v>2</v>
      </c>
      <c r="S205" s="10">
        <v>67</v>
      </c>
      <c r="T205" s="10">
        <v>0</v>
      </c>
      <c r="U205" s="10">
        <v>14</v>
      </c>
      <c r="V205" s="33">
        <v>0</v>
      </c>
      <c r="W205" s="33">
        <v>0</v>
      </c>
      <c r="X205" s="10">
        <v>0</v>
      </c>
      <c r="Y205" s="10">
        <v>8</v>
      </c>
      <c r="Z205" s="10">
        <f t="shared" si="3"/>
        <v>363</v>
      </c>
    </row>
    <row r="206" spans="1:26" x14ac:dyDescent="0.3">
      <c r="A206" s="14">
        <v>205</v>
      </c>
      <c r="B206" s="15">
        <v>19</v>
      </c>
      <c r="C206" s="30">
        <v>442</v>
      </c>
      <c r="D206" s="8" t="s">
        <v>520</v>
      </c>
      <c r="E206" s="8"/>
      <c r="F206" s="31">
        <v>1931</v>
      </c>
      <c r="G206" s="15" t="s">
        <v>514</v>
      </c>
      <c r="H206" s="8" t="s">
        <v>22</v>
      </c>
      <c r="I206" s="32">
        <v>506</v>
      </c>
      <c r="J206" s="10">
        <v>89</v>
      </c>
      <c r="K206" s="10">
        <v>105</v>
      </c>
      <c r="L206" s="10">
        <v>18</v>
      </c>
      <c r="M206" s="10">
        <v>89</v>
      </c>
      <c r="N206" s="10">
        <v>0</v>
      </c>
      <c r="O206" s="10">
        <v>0</v>
      </c>
      <c r="P206" s="10">
        <v>17</v>
      </c>
      <c r="Q206" s="10">
        <v>0</v>
      </c>
      <c r="R206" s="10">
        <v>2</v>
      </c>
      <c r="S206" s="10">
        <v>63</v>
      </c>
      <c r="T206" s="10">
        <v>0</v>
      </c>
      <c r="U206" s="10">
        <v>25</v>
      </c>
      <c r="V206" s="33">
        <v>0</v>
      </c>
      <c r="W206" s="33">
        <v>0</v>
      </c>
      <c r="X206" s="10">
        <v>0</v>
      </c>
      <c r="Y206" s="10">
        <v>21</v>
      </c>
      <c r="Z206" s="10">
        <f t="shared" si="3"/>
        <v>429</v>
      </c>
    </row>
    <row r="207" spans="1:26" x14ac:dyDescent="0.3">
      <c r="A207" s="14">
        <v>206</v>
      </c>
      <c r="B207" s="15">
        <v>19</v>
      </c>
      <c r="C207" s="30">
        <v>442</v>
      </c>
      <c r="D207" s="8" t="s">
        <v>520</v>
      </c>
      <c r="E207" s="8"/>
      <c r="F207" s="31">
        <v>1932</v>
      </c>
      <c r="G207" s="15" t="s">
        <v>514</v>
      </c>
      <c r="H207" s="8" t="s">
        <v>19</v>
      </c>
      <c r="I207" s="32">
        <v>572</v>
      </c>
      <c r="J207" s="10">
        <v>0</v>
      </c>
      <c r="K207" s="10">
        <v>0</v>
      </c>
      <c r="L207" s="10">
        <v>0</v>
      </c>
      <c r="M207" s="10">
        <v>0</v>
      </c>
      <c r="N207" s="10">
        <v>0</v>
      </c>
      <c r="O207" s="10">
        <v>0</v>
      </c>
      <c r="P207" s="10">
        <v>0</v>
      </c>
      <c r="Q207" s="10">
        <v>0</v>
      </c>
      <c r="R207" s="10">
        <v>0</v>
      </c>
      <c r="S207" s="10">
        <v>0</v>
      </c>
      <c r="T207" s="10">
        <v>0</v>
      </c>
      <c r="U207" s="10">
        <v>0</v>
      </c>
      <c r="V207" s="33">
        <v>0</v>
      </c>
      <c r="W207" s="33">
        <v>0</v>
      </c>
      <c r="X207" s="10">
        <v>0</v>
      </c>
      <c r="Y207" s="10">
        <v>0</v>
      </c>
      <c r="Z207" s="10">
        <f t="shared" si="3"/>
        <v>0</v>
      </c>
    </row>
    <row r="208" spans="1:26" x14ac:dyDescent="0.3">
      <c r="A208" s="14">
        <v>207</v>
      </c>
      <c r="B208" s="15">
        <v>19</v>
      </c>
      <c r="C208" s="30">
        <v>442</v>
      </c>
      <c r="D208" s="8" t="s">
        <v>520</v>
      </c>
      <c r="E208" s="8"/>
      <c r="F208" s="31">
        <v>1932</v>
      </c>
      <c r="G208" s="15" t="s">
        <v>514</v>
      </c>
      <c r="H208" s="8" t="s">
        <v>20</v>
      </c>
      <c r="I208" s="32">
        <v>572</v>
      </c>
      <c r="J208" s="10">
        <v>0</v>
      </c>
      <c r="K208" s="10">
        <v>0</v>
      </c>
      <c r="L208" s="10">
        <v>0</v>
      </c>
      <c r="M208" s="10">
        <v>0</v>
      </c>
      <c r="N208" s="10">
        <v>0</v>
      </c>
      <c r="O208" s="10">
        <v>0</v>
      </c>
      <c r="P208" s="10">
        <v>0</v>
      </c>
      <c r="Q208" s="10">
        <v>0</v>
      </c>
      <c r="R208" s="10">
        <v>0</v>
      </c>
      <c r="S208" s="10">
        <v>0</v>
      </c>
      <c r="T208" s="10">
        <v>0</v>
      </c>
      <c r="U208" s="10">
        <v>0</v>
      </c>
      <c r="V208" s="33">
        <v>0</v>
      </c>
      <c r="W208" s="33">
        <v>0</v>
      </c>
      <c r="X208" s="10">
        <v>0</v>
      </c>
      <c r="Y208" s="10">
        <v>0</v>
      </c>
      <c r="Z208" s="10">
        <f t="shared" si="3"/>
        <v>0</v>
      </c>
    </row>
    <row r="209" spans="1:29" x14ac:dyDescent="0.3">
      <c r="C209" s="3" t="s">
        <v>39</v>
      </c>
      <c r="D209" s="473" t="s">
        <v>40</v>
      </c>
      <c r="E209" s="474"/>
      <c r="F209" s="474"/>
      <c r="G209" s="474"/>
      <c r="H209" s="475"/>
      <c r="I209" s="299">
        <f t="shared" ref="I209:W209" si="4">SUM(I2:I208)</f>
        <v>118328</v>
      </c>
      <c r="J209" s="299">
        <v>7585</v>
      </c>
      <c r="K209" s="299">
        <v>17730</v>
      </c>
      <c r="L209" s="299">
        <v>16221</v>
      </c>
      <c r="M209" s="299">
        <v>1469</v>
      </c>
      <c r="N209" s="299">
        <v>4555</v>
      </c>
      <c r="O209" s="299">
        <v>469</v>
      </c>
      <c r="P209" s="299">
        <v>1703</v>
      </c>
      <c r="Q209" s="299">
        <v>2074</v>
      </c>
      <c r="R209" s="299">
        <v>294</v>
      </c>
      <c r="S209" s="299">
        <v>13507</v>
      </c>
      <c r="T209" s="299">
        <f t="shared" si="4"/>
        <v>0</v>
      </c>
      <c r="U209" s="299">
        <v>570</v>
      </c>
      <c r="V209" s="299">
        <v>753</v>
      </c>
      <c r="W209" s="299">
        <v>320</v>
      </c>
      <c r="X209" s="299">
        <v>22</v>
      </c>
      <c r="Y209" s="299">
        <v>2505</v>
      </c>
      <c r="Z209" s="299">
        <f>SUM(J209:Y209)</f>
        <v>69777</v>
      </c>
    </row>
    <row r="210" spans="1:29" x14ac:dyDescent="0.3">
      <c r="I210" s="214"/>
      <c r="J210" s="214"/>
      <c r="K210" s="214"/>
      <c r="L210" s="214"/>
      <c r="M210" s="214"/>
      <c r="N210" s="214"/>
      <c r="O210" s="214"/>
      <c r="P210" s="214"/>
      <c r="Q210" s="214"/>
      <c r="R210" s="214"/>
      <c r="S210" s="214"/>
      <c r="T210" s="214"/>
      <c r="U210" s="214"/>
      <c r="V210" s="635">
        <f>V209/2</f>
        <v>376.5</v>
      </c>
      <c r="W210" s="635">
        <f>W209/2</f>
        <v>160</v>
      </c>
      <c r="X210" s="214"/>
      <c r="Y210" s="214"/>
      <c r="Z210" s="214"/>
      <c r="AA210" s="214"/>
      <c r="AB210" s="214"/>
      <c r="AC210" s="214"/>
    </row>
    <row r="211" spans="1:29" x14ac:dyDescent="0.3">
      <c r="C211" s="3" t="s">
        <v>42</v>
      </c>
      <c r="D211" s="440" t="s">
        <v>43</v>
      </c>
      <c r="E211" s="441"/>
      <c r="F211" s="441"/>
      <c r="G211" s="441"/>
      <c r="H211" s="442"/>
      <c r="I211" s="356" t="s">
        <v>44</v>
      </c>
      <c r="J211" s="242" t="s">
        <v>3</v>
      </c>
      <c r="K211" s="242" t="s">
        <v>4</v>
      </c>
      <c r="L211" s="242" t="s">
        <v>5</v>
      </c>
      <c r="M211" s="242" t="s">
        <v>6</v>
      </c>
      <c r="N211" s="242" t="s">
        <v>7</v>
      </c>
      <c r="O211" s="242" t="s">
        <v>45</v>
      </c>
      <c r="P211" s="242" t="s">
        <v>9</v>
      </c>
      <c r="Q211" s="242" t="s">
        <v>46</v>
      </c>
      <c r="R211" s="242" t="s">
        <v>11</v>
      </c>
      <c r="S211" s="242" t="s">
        <v>12</v>
      </c>
      <c r="T211" s="242" t="s">
        <v>68</v>
      </c>
      <c r="U211" s="242" t="s">
        <v>13</v>
      </c>
      <c r="V211" s="242" t="s">
        <v>16</v>
      </c>
      <c r="W211" s="242" t="s">
        <v>47</v>
      </c>
      <c r="X211" s="242" t="s">
        <v>48</v>
      </c>
      <c r="AA211" s="214"/>
      <c r="AB211" s="214"/>
      <c r="AC211" s="214"/>
    </row>
    <row r="212" spans="1:29" x14ac:dyDescent="0.3">
      <c r="D212" s="443"/>
      <c r="E212" s="444"/>
      <c r="F212" s="444"/>
      <c r="G212" s="444"/>
      <c r="H212" s="445"/>
      <c r="I212" s="215">
        <f>I209</f>
        <v>118328</v>
      </c>
      <c r="J212" s="215">
        <f>J209+376</f>
        <v>7961</v>
      </c>
      <c r="K212" s="215">
        <f>K209+160</f>
        <v>17890</v>
      </c>
      <c r="L212" s="215">
        <f>L209+377</f>
        <v>16598</v>
      </c>
      <c r="M212" s="215">
        <f>M209+160</f>
        <v>1629</v>
      </c>
      <c r="N212" s="215">
        <f t="shared" ref="N212:U212" si="5">N209</f>
        <v>4555</v>
      </c>
      <c r="O212" s="215">
        <f t="shared" si="5"/>
        <v>469</v>
      </c>
      <c r="P212" s="215">
        <f t="shared" si="5"/>
        <v>1703</v>
      </c>
      <c r="Q212" s="215">
        <f t="shared" si="5"/>
        <v>2074</v>
      </c>
      <c r="R212" s="215">
        <f t="shared" si="5"/>
        <v>294</v>
      </c>
      <c r="S212" s="215">
        <f t="shared" si="5"/>
        <v>13507</v>
      </c>
      <c r="T212" s="215">
        <f t="shared" si="5"/>
        <v>0</v>
      </c>
      <c r="U212" s="215">
        <f t="shared" si="5"/>
        <v>570</v>
      </c>
      <c r="V212" s="215">
        <v>22</v>
      </c>
      <c r="W212" s="215">
        <f>Y209</f>
        <v>2505</v>
      </c>
      <c r="X212" s="215">
        <f>SUM(J212:W212)</f>
        <v>69777</v>
      </c>
      <c r="AA212" s="214"/>
      <c r="AB212" s="214"/>
      <c r="AC212" s="214"/>
    </row>
    <row r="213" spans="1:29" x14ac:dyDescent="0.3">
      <c r="I213" s="214"/>
      <c r="J213" s="214"/>
      <c r="K213" s="214"/>
      <c r="L213" s="214"/>
      <c r="M213" s="214"/>
      <c r="N213" s="214"/>
      <c r="O213" s="214"/>
      <c r="P213" s="214"/>
      <c r="Q213" s="214"/>
      <c r="R213" s="214"/>
      <c r="S213" s="214"/>
      <c r="T213" s="214"/>
      <c r="U213" s="214"/>
      <c r="V213" s="214"/>
      <c r="W213" s="214"/>
      <c r="X213" s="214"/>
      <c r="AA213" s="214"/>
      <c r="AB213" s="214"/>
      <c r="AC213" s="214"/>
    </row>
    <row r="214" spans="1:29" ht="30.75" customHeight="1" x14ac:dyDescent="0.3">
      <c r="C214" s="3" t="s">
        <v>49</v>
      </c>
      <c r="D214" s="440" t="s">
        <v>50</v>
      </c>
      <c r="E214" s="441"/>
      <c r="F214" s="441"/>
      <c r="G214" s="441"/>
      <c r="H214" s="442"/>
      <c r="I214" s="356" t="s">
        <v>44</v>
      </c>
      <c r="J214" s="453" t="s">
        <v>51</v>
      </c>
      <c r="K214" s="454"/>
      <c r="L214" s="455" t="s">
        <v>52</v>
      </c>
      <c r="M214" s="455"/>
      <c r="N214" s="242" t="s">
        <v>7</v>
      </c>
      <c r="O214" s="242" t="s">
        <v>45</v>
      </c>
      <c r="P214" s="242" t="s">
        <v>9</v>
      </c>
      <c r="Q214" s="242" t="s">
        <v>46</v>
      </c>
      <c r="R214" s="242" t="s">
        <v>11</v>
      </c>
      <c r="S214" s="242" t="s">
        <v>12</v>
      </c>
      <c r="T214" s="242" t="s">
        <v>68</v>
      </c>
      <c r="U214" s="242" t="s">
        <v>13</v>
      </c>
      <c r="V214" s="242" t="s">
        <v>16</v>
      </c>
      <c r="W214" s="242" t="s">
        <v>47</v>
      </c>
      <c r="X214" s="242" t="s">
        <v>48</v>
      </c>
      <c r="AA214" s="214"/>
      <c r="AB214" s="214"/>
      <c r="AC214" s="214"/>
    </row>
    <row r="215" spans="1:29" x14ac:dyDescent="0.3">
      <c r="D215" s="443"/>
      <c r="E215" s="444"/>
      <c r="F215" s="444"/>
      <c r="G215" s="444"/>
      <c r="H215" s="445"/>
      <c r="I215" s="215">
        <f>I209</f>
        <v>118328</v>
      </c>
      <c r="J215" s="456">
        <f>J212+L212</f>
        <v>24559</v>
      </c>
      <c r="K215" s="457"/>
      <c r="L215" s="456">
        <f>K212+M212</f>
        <v>19519</v>
      </c>
      <c r="M215" s="457"/>
      <c r="N215" s="215">
        <f>N212</f>
        <v>4555</v>
      </c>
      <c r="O215" s="215">
        <f t="shared" ref="O215:U215" si="6">O212</f>
        <v>469</v>
      </c>
      <c r="P215" s="215">
        <f t="shared" si="6"/>
        <v>1703</v>
      </c>
      <c r="Q215" s="215">
        <f t="shared" si="6"/>
        <v>2074</v>
      </c>
      <c r="R215" s="215">
        <f t="shared" si="6"/>
        <v>294</v>
      </c>
      <c r="S215" s="215">
        <f t="shared" si="6"/>
        <v>13507</v>
      </c>
      <c r="T215" s="215">
        <f t="shared" si="6"/>
        <v>0</v>
      </c>
      <c r="U215" s="215">
        <f t="shared" si="6"/>
        <v>570</v>
      </c>
      <c r="V215" s="215">
        <v>22</v>
      </c>
      <c r="W215" s="215">
        <f t="shared" ref="W215" si="7">W212</f>
        <v>2505</v>
      </c>
      <c r="X215" s="215">
        <f>SUM(J215:W215)</f>
        <v>69777</v>
      </c>
      <c r="AA215" s="214"/>
      <c r="AB215" s="214"/>
      <c r="AC215" s="214"/>
    </row>
    <row r="216" spans="1:29" ht="30" customHeight="1" x14ac:dyDescent="0.3"/>
    <row r="217" spans="1:29" x14ac:dyDescent="0.3">
      <c r="A217" s="579" t="s">
        <v>53</v>
      </c>
      <c r="B217" s="579"/>
      <c r="C217" s="579"/>
      <c r="D217" s="579"/>
      <c r="E217" s="579"/>
      <c r="F217" s="579"/>
      <c r="G217" s="579"/>
      <c r="H217" s="579"/>
      <c r="I217" s="580"/>
    </row>
    <row r="218" spans="1:29" s="5" customFormat="1" x14ac:dyDescent="0.3">
      <c r="A218" s="110" t="s">
        <v>0</v>
      </c>
      <c r="B218" s="110" t="s">
        <v>61</v>
      </c>
      <c r="C218" s="110" t="s">
        <v>62</v>
      </c>
      <c r="D218" s="110" t="s">
        <v>63</v>
      </c>
      <c r="E218" s="110" t="s">
        <v>64</v>
      </c>
      <c r="F218" s="110" t="s">
        <v>65</v>
      </c>
      <c r="G218" s="110" t="s">
        <v>66</v>
      </c>
      <c r="H218" s="581" t="s">
        <v>521</v>
      </c>
      <c r="I218" s="581"/>
      <c r="J218" s="26" t="s">
        <v>3</v>
      </c>
      <c r="K218" s="26" t="s">
        <v>4</v>
      </c>
      <c r="L218" s="26" t="s">
        <v>5</v>
      </c>
      <c r="M218" s="26" t="s">
        <v>6</v>
      </c>
      <c r="N218" s="26" t="s">
        <v>7</v>
      </c>
      <c r="O218" s="26" t="s">
        <v>45</v>
      </c>
      <c r="P218" s="26" t="s">
        <v>9</v>
      </c>
      <c r="Q218" s="26" t="s">
        <v>46</v>
      </c>
      <c r="R218" s="26" t="s">
        <v>11</v>
      </c>
      <c r="S218" s="26" t="s">
        <v>12</v>
      </c>
      <c r="T218" s="26" t="s">
        <v>68</v>
      </c>
      <c r="U218" s="26" t="s">
        <v>13</v>
      </c>
      <c r="V218" s="26" t="s">
        <v>16</v>
      </c>
      <c r="W218" s="26" t="s">
        <v>47</v>
      </c>
      <c r="X218" s="26" t="s">
        <v>48</v>
      </c>
      <c r="Y218" s="36"/>
      <c r="Z218" s="37"/>
    </row>
    <row r="219" spans="1:29" x14ac:dyDescent="0.3">
      <c r="A219" s="14">
        <v>1</v>
      </c>
      <c r="B219" s="15">
        <v>19</v>
      </c>
      <c r="C219" s="7">
        <v>41</v>
      </c>
      <c r="D219" s="8" t="s">
        <v>515</v>
      </c>
      <c r="E219" s="8"/>
      <c r="F219" s="15">
        <v>270</v>
      </c>
      <c r="G219" s="15" t="s">
        <v>193</v>
      </c>
      <c r="H219" s="582" t="s">
        <v>27</v>
      </c>
      <c r="I219" s="582"/>
      <c r="J219" s="10">
        <v>0</v>
      </c>
      <c r="K219" s="10">
        <v>79</v>
      </c>
      <c r="L219" s="10">
        <v>53</v>
      </c>
      <c r="M219" s="10">
        <v>5</v>
      </c>
      <c r="N219" s="10">
        <v>25</v>
      </c>
      <c r="O219" s="10">
        <v>4</v>
      </c>
      <c r="P219" s="10">
        <v>7</v>
      </c>
      <c r="Q219" s="10">
        <v>1</v>
      </c>
      <c r="R219" s="10">
        <v>1</v>
      </c>
      <c r="S219" s="10">
        <v>157</v>
      </c>
      <c r="T219" s="10">
        <v>0</v>
      </c>
      <c r="U219" s="10">
        <v>4</v>
      </c>
      <c r="V219" s="10">
        <v>0</v>
      </c>
      <c r="W219" s="10">
        <v>20</v>
      </c>
      <c r="X219" s="10">
        <f>SUM(J219:W219)</f>
        <v>356</v>
      </c>
      <c r="Y219" s="17"/>
      <c r="Z219" s="18"/>
    </row>
    <row r="220" spans="1:29" x14ac:dyDescent="0.3">
      <c r="A220" s="14">
        <v>2</v>
      </c>
      <c r="B220" s="15">
        <v>19</v>
      </c>
      <c r="C220" s="7">
        <v>76</v>
      </c>
      <c r="D220" s="8" t="s">
        <v>516</v>
      </c>
      <c r="E220" s="8"/>
      <c r="F220" s="15">
        <v>680</v>
      </c>
      <c r="G220" s="15" t="s">
        <v>193</v>
      </c>
      <c r="H220" s="582" t="s">
        <v>27</v>
      </c>
      <c r="I220" s="582"/>
      <c r="J220" s="10">
        <v>0</v>
      </c>
      <c r="K220" s="10">
        <v>0</v>
      </c>
      <c r="L220" s="10">
        <v>0</v>
      </c>
      <c r="M220" s="10">
        <v>0</v>
      </c>
      <c r="N220" s="10">
        <v>0</v>
      </c>
      <c r="O220" s="10">
        <v>0</v>
      </c>
      <c r="P220" s="10">
        <v>0</v>
      </c>
      <c r="Q220" s="10">
        <v>0</v>
      </c>
      <c r="R220" s="10">
        <v>0</v>
      </c>
      <c r="S220" s="10">
        <v>0</v>
      </c>
      <c r="T220" s="10">
        <v>0</v>
      </c>
      <c r="U220" s="10">
        <v>0</v>
      </c>
      <c r="V220" s="10">
        <v>0</v>
      </c>
      <c r="W220" s="10">
        <v>0</v>
      </c>
      <c r="X220" s="10">
        <f t="shared" ref="X220:X222" si="8">SUM(J220:W220)</f>
        <v>0</v>
      </c>
      <c r="Y220" s="17"/>
      <c r="Z220" s="18"/>
    </row>
    <row r="221" spans="1:29" x14ac:dyDescent="0.3">
      <c r="A221" s="14">
        <v>3</v>
      </c>
      <c r="B221" s="15">
        <v>19</v>
      </c>
      <c r="C221" s="7">
        <v>76</v>
      </c>
      <c r="D221" s="8" t="s">
        <v>516</v>
      </c>
      <c r="E221" s="8"/>
      <c r="F221" s="15">
        <v>680</v>
      </c>
      <c r="G221" s="15" t="s">
        <v>193</v>
      </c>
      <c r="H221" s="582" t="s">
        <v>194</v>
      </c>
      <c r="I221" s="582"/>
      <c r="J221" s="10">
        <v>15</v>
      </c>
      <c r="K221" s="10">
        <v>27</v>
      </c>
      <c r="L221" s="10">
        <v>16</v>
      </c>
      <c r="M221" s="10">
        <v>0</v>
      </c>
      <c r="N221" s="10">
        <v>8</v>
      </c>
      <c r="O221" s="10">
        <v>1</v>
      </c>
      <c r="P221" s="10">
        <v>1</v>
      </c>
      <c r="Q221" s="10">
        <v>2</v>
      </c>
      <c r="R221" s="10">
        <v>1</v>
      </c>
      <c r="S221" s="10">
        <v>29</v>
      </c>
      <c r="T221" s="10">
        <v>0</v>
      </c>
      <c r="U221" s="10">
        <v>0</v>
      </c>
      <c r="V221" s="10">
        <v>0</v>
      </c>
      <c r="W221" s="10">
        <v>2</v>
      </c>
      <c r="X221" s="10">
        <f t="shared" si="8"/>
        <v>102</v>
      </c>
      <c r="Y221" s="17"/>
      <c r="Z221" s="18"/>
    </row>
    <row r="222" spans="1:29" x14ac:dyDescent="0.3">
      <c r="A222" s="14">
        <v>4</v>
      </c>
      <c r="B222" s="15">
        <v>19</v>
      </c>
      <c r="C222" s="7">
        <v>76</v>
      </c>
      <c r="D222" s="8" t="s">
        <v>516</v>
      </c>
      <c r="E222" s="8"/>
      <c r="F222" s="15">
        <v>696</v>
      </c>
      <c r="G222" s="15" t="s">
        <v>193</v>
      </c>
      <c r="H222" s="582" t="s">
        <v>27</v>
      </c>
      <c r="I222" s="582"/>
      <c r="J222" s="10">
        <v>0</v>
      </c>
      <c r="K222" s="10">
        <v>0</v>
      </c>
      <c r="L222" s="10">
        <v>0</v>
      </c>
      <c r="M222" s="10">
        <v>0</v>
      </c>
      <c r="N222" s="10">
        <v>0</v>
      </c>
      <c r="O222" s="10">
        <v>0</v>
      </c>
      <c r="P222" s="10">
        <v>0</v>
      </c>
      <c r="Q222" s="10">
        <v>0</v>
      </c>
      <c r="R222" s="10">
        <v>0</v>
      </c>
      <c r="S222" s="10">
        <v>0</v>
      </c>
      <c r="T222" s="10">
        <v>0</v>
      </c>
      <c r="U222" s="10">
        <v>0</v>
      </c>
      <c r="V222" s="10">
        <v>0</v>
      </c>
      <c r="W222" s="10">
        <v>0</v>
      </c>
      <c r="X222" s="10">
        <f t="shared" si="8"/>
        <v>0</v>
      </c>
      <c r="Y222" s="17"/>
      <c r="Z222" s="18"/>
    </row>
    <row r="223" spans="1:29" x14ac:dyDescent="0.3">
      <c r="A223" s="10"/>
      <c r="B223" s="10"/>
      <c r="C223" s="237" t="s">
        <v>56</v>
      </c>
      <c r="D223" s="439" t="s">
        <v>57</v>
      </c>
      <c r="E223" s="439"/>
      <c r="F223" s="439"/>
      <c r="G223" s="439"/>
      <c r="H223" s="439"/>
      <c r="I223" s="439"/>
      <c r="J223" s="4">
        <f>SUM(J219:J222)</f>
        <v>15</v>
      </c>
      <c r="K223" s="4">
        <f t="shared" ref="K223:W223" si="9">SUM(K219:K222)</f>
        <v>106</v>
      </c>
      <c r="L223" s="4">
        <f t="shared" si="9"/>
        <v>69</v>
      </c>
      <c r="M223" s="4">
        <f t="shared" si="9"/>
        <v>5</v>
      </c>
      <c r="N223" s="4">
        <f t="shared" si="9"/>
        <v>33</v>
      </c>
      <c r="O223" s="4">
        <f t="shared" si="9"/>
        <v>5</v>
      </c>
      <c r="P223" s="4">
        <f t="shared" si="9"/>
        <v>8</v>
      </c>
      <c r="Q223" s="4">
        <f t="shared" si="9"/>
        <v>3</v>
      </c>
      <c r="R223" s="4">
        <f t="shared" si="9"/>
        <v>2</v>
      </c>
      <c r="S223" s="4">
        <f t="shared" si="9"/>
        <v>186</v>
      </c>
      <c r="T223" s="4">
        <f t="shared" si="9"/>
        <v>0</v>
      </c>
      <c r="U223" s="4">
        <f t="shared" si="9"/>
        <v>4</v>
      </c>
      <c r="V223" s="4">
        <f t="shared" si="9"/>
        <v>0</v>
      </c>
      <c r="W223" s="4">
        <f t="shared" si="9"/>
        <v>22</v>
      </c>
      <c r="X223" s="4">
        <f>SUM(X219:X222)</f>
        <v>458</v>
      </c>
      <c r="Y223" s="17"/>
      <c r="Z223" s="18"/>
    </row>
    <row r="226" spans="3:24" x14ac:dyDescent="0.3">
      <c r="C226" s="3" t="s">
        <v>58</v>
      </c>
      <c r="D226" s="440" t="s">
        <v>59</v>
      </c>
      <c r="E226" s="441"/>
      <c r="F226" s="441"/>
      <c r="G226" s="441"/>
      <c r="H226" s="441"/>
      <c r="I226" s="442"/>
      <c r="J226" s="26" t="s">
        <v>3</v>
      </c>
      <c r="K226" s="26" t="s">
        <v>4</v>
      </c>
      <c r="L226" s="26" t="s">
        <v>5</v>
      </c>
      <c r="M226" s="26" t="s">
        <v>6</v>
      </c>
      <c r="N226" s="26" t="s">
        <v>7</v>
      </c>
      <c r="O226" s="26" t="s">
        <v>45</v>
      </c>
      <c r="P226" s="26" t="s">
        <v>9</v>
      </c>
      <c r="Q226" s="26" t="s">
        <v>46</v>
      </c>
      <c r="R226" s="26" t="s">
        <v>11</v>
      </c>
      <c r="S226" s="26" t="s">
        <v>12</v>
      </c>
      <c r="T226" s="26" t="s">
        <v>68</v>
      </c>
      <c r="U226" s="26" t="s">
        <v>13</v>
      </c>
      <c r="V226" s="26" t="s">
        <v>16</v>
      </c>
      <c r="W226" s="26" t="s">
        <v>47</v>
      </c>
      <c r="X226" s="26" t="s">
        <v>48</v>
      </c>
    </row>
    <row r="227" spans="3:24" x14ac:dyDescent="0.3">
      <c r="D227" s="443"/>
      <c r="E227" s="444"/>
      <c r="F227" s="444"/>
      <c r="G227" s="444"/>
      <c r="H227" s="444"/>
      <c r="I227" s="445"/>
      <c r="J227" s="215">
        <f t="shared" ref="J227:T227" si="10">J212+J223</f>
        <v>7976</v>
      </c>
      <c r="K227" s="215">
        <f t="shared" si="10"/>
        <v>17996</v>
      </c>
      <c r="L227" s="215">
        <f t="shared" si="10"/>
        <v>16667</v>
      </c>
      <c r="M227" s="215">
        <f t="shared" si="10"/>
        <v>1634</v>
      </c>
      <c r="N227" s="215">
        <f t="shared" si="10"/>
        <v>4588</v>
      </c>
      <c r="O227" s="215">
        <f t="shared" si="10"/>
        <v>474</v>
      </c>
      <c r="P227" s="215">
        <f t="shared" si="10"/>
        <v>1711</v>
      </c>
      <c r="Q227" s="215">
        <f t="shared" si="10"/>
        <v>2077</v>
      </c>
      <c r="R227" s="215">
        <f t="shared" si="10"/>
        <v>296</v>
      </c>
      <c r="S227" s="215">
        <f t="shared" si="10"/>
        <v>13693</v>
      </c>
      <c r="T227" s="215">
        <f t="shared" si="10"/>
        <v>0</v>
      </c>
      <c r="U227" s="215">
        <f>U212+U223</f>
        <v>574</v>
      </c>
      <c r="V227" s="215">
        <f>V223+V212</f>
        <v>22</v>
      </c>
      <c r="W227" s="215">
        <f>W223+W212</f>
        <v>2527</v>
      </c>
      <c r="X227" s="215">
        <f>SUM(J227:W227)</f>
        <v>70235</v>
      </c>
    </row>
  </sheetData>
  <mergeCells count="15">
    <mergeCell ref="D226:I227"/>
    <mergeCell ref="D211:H212"/>
    <mergeCell ref="D214:H215"/>
    <mergeCell ref="A217:I217"/>
    <mergeCell ref="H218:I218"/>
    <mergeCell ref="H219:I219"/>
    <mergeCell ref="H220:I220"/>
    <mergeCell ref="H221:I221"/>
    <mergeCell ref="H222:I222"/>
    <mergeCell ref="D209:H209"/>
    <mergeCell ref="J214:K214"/>
    <mergeCell ref="L214:M214"/>
    <mergeCell ref="J215:K215"/>
    <mergeCell ref="L215:M215"/>
    <mergeCell ref="D223:I223"/>
  </mergeCell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207"/>
  <sheetViews>
    <sheetView workbookViewId="0">
      <pane ySplit="1" topLeftCell="A191" activePane="bottomLeft" state="frozen"/>
      <selection activeCell="N31" sqref="N31"/>
      <selection pane="bottomLeft" activeCell="A193" sqref="A193:E193"/>
    </sheetView>
  </sheetViews>
  <sheetFormatPr baseColWidth="10" defaultRowHeight="17.25" customHeight="1" x14ac:dyDescent="0.3"/>
  <cols>
    <col min="1" max="1" width="4" style="1" bestFit="1" customWidth="1"/>
    <col min="2" max="2" width="5.7109375" style="1" customWidth="1"/>
    <col min="3" max="3" width="28.85546875" style="1" bestFit="1" customWidth="1"/>
    <col min="4" max="4" width="12.5703125" style="5" bestFit="1" customWidth="1"/>
    <col min="5" max="5" width="9.85546875" style="1" bestFit="1" customWidth="1"/>
    <col min="6" max="6" width="11.140625" style="1" customWidth="1"/>
    <col min="7" max="7" width="12.28515625" style="1" bestFit="1" customWidth="1"/>
    <col min="8" max="8" width="8.42578125" style="1" bestFit="1" customWidth="1"/>
    <col min="9" max="9" width="8.7109375" style="1" bestFit="1" customWidth="1"/>
    <col min="10" max="10" width="6.28515625" style="1" bestFit="1" customWidth="1"/>
    <col min="11" max="11" width="8.42578125" style="1" bestFit="1" customWidth="1"/>
    <col min="12" max="12" width="7" style="1" bestFit="1" customWidth="1"/>
    <col min="13" max="13" width="5.5703125" style="1" bestFit="1" customWidth="1"/>
    <col min="14" max="14" width="7" style="1" bestFit="1" customWidth="1"/>
    <col min="15" max="15" width="5.5703125" style="1" bestFit="1" customWidth="1"/>
    <col min="16" max="16" width="9.140625" style="1" bestFit="1" customWidth="1"/>
    <col min="17" max="17" width="5.5703125" style="1" bestFit="1" customWidth="1"/>
    <col min="18" max="19" width="10.85546875" style="1" bestFit="1" customWidth="1"/>
    <col min="20" max="20" width="9" style="1" customWidth="1"/>
    <col min="21" max="21" width="7" style="1" bestFit="1" customWidth="1"/>
    <col min="22" max="22" width="8.42578125" style="1" bestFit="1" customWidth="1"/>
    <col min="23" max="23" width="11.42578125" style="1" customWidth="1"/>
    <col min="24" max="16384" width="11.42578125" style="1"/>
  </cols>
  <sheetData>
    <row r="1" spans="1:22" s="5" customFormat="1" ht="17.25" customHeight="1" x14ac:dyDescent="0.3">
      <c r="A1" s="163" t="s">
        <v>0</v>
      </c>
      <c r="B1" s="174" t="s">
        <v>62</v>
      </c>
      <c r="C1" s="174" t="s">
        <v>63</v>
      </c>
      <c r="D1" s="227" t="s">
        <v>65</v>
      </c>
      <c r="E1" s="227" t="s">
        <v>521</v>
      </c>
      <c r="F1" s="227" t="s">
        <v>2</v>
      </c>
      <c r="G1" s="227" t="s">
        <v>3</v>
      </c>
      <c r="H1" s="227" t="s">
        <v>4</v>
      </c>
      <c r="I1" s="227" t="s">
        <v>5</v>
      </c>
      <c r="J1" s="227" t="s">
        <v>6</v>
      </c>
      <c r="K1" s="227" t="s">
        <v>7</v>
      </c>
      <c r="L1" s="227" t="s">
        <v>8</v>
      </c>
      <c r="M1" s="227" t="s">
        <v>9</v>
      </c>
      <c r="N1" s="227" t="s">
        <v>10</v>
      </c>
      <c r="O1" s="227" t="s">
        <v>11</v>
      </c>
      <c r="P1" s="227" t="s">
        <v>12</v>
      </c>
      <c r="Q1" s="227" t="s">
        <v>13</v>
      </c>
      <c r="R1" s="227" t="s">
        <v>1535</v>
      </c>
      <c r="S1" s="227" t="s">
        <v>1536</v>
      </c>
      <c r="T1" s="228" t="s">
        <v>16</v>
      </c>
      <c r="U1" s="227" t="s">
        <v>47</v>
      </c>
      <c r="V1" s="227" t="s">
        <v>841</v>
      </c>
    </row>
    <row r="2" spans="1:22" ht="17.25" customHeight="1" x14ac:dyDescent="0.3">
      <c r="A2" s="10">
        <v>1</v>
      </c>
      <c r="B2" s="10">
        <v>182</v>
      </c>
      <c r="C2" s="10" t="s">
        <v>1404</v>
      </c>
      <c r="D2" s="163">
        <v>1010</v>
      </c>
      <c r="E2" s="10" t="s">
        <v>42</v>
      </c>
      <c r="F2" s="10">
        <v>668</v>
      </c>
      <c r="G2" s="10">
        <v>26</v>
      </c>
      <c r="H2" s="10">
        <v>74</v>
      </c>
      <c r="I2" s="10">
        <v>13</v>
      </c>
      <c r="J2" s="10">
        <v>6</v>
      </c>
      <c r="K2" s="10">
        <v>57</v>
      </c>
      <c r="L2" s="10">
        <v>94</v>
      </c>
      <c r="M2" s="10">
        <v>3</v>
      </c>
      <c r="N2" s="10">
        <v>9</v>
      </c>
      <c r="O2" s="10">
        <v>10</v>
      </c>
      <c r="P2" s="10">
        <v>48</v>
      </c>
      <c r="Q2" s="10">
        <v>3</v>
      </c>
      <c r="R2" s="10">
        <v>1</v>
      </c>
      <c r="S2" s="10">
        <v>5</v>
      </c>
      <c r="T2" s="10">
        <v>0</v>
      </c>
      <c r="U2" s="10">
        <v>8</v>
      </c>
      <c r="V2" s="10">
        <f>SUM(G2:U2)</f>
        <v>357</v>
      </c>
    </row>
    <row r="3" spans="1:22" ht="17.25" customHeight="1" x14ac:dyDescent="0.3">
      <c r="A3" s="10">
        <v>2</v>
      </c>
      <c r="B3" s="10">
        <v>182</v>
      </c>
      <c r="C3" s="10" t="s">
        <v>1404</v>
      </c>
      <c r="D3" s="163">
        <v>1010</v>
      </c>
      <c r="E3" s="229" t="s">
        <v>1569</v>
      </c>
      <c r="F3" s="229">
        <v>668</v>
      </c>
      <c r="G3" s="10">
        <v>26</v>
      </c>
      <c r="H3" s="10">
        <v>88</v>
      </c>
      <c r="I3" s="10">
        <v>11</v>
      </c>
      <c r="J3" s="10">
        <v>10</v>
      </c>
      <c r="K3" s="10">
        <v>50</v>
      </c>
      <c r="L3" s="10">
        <v>90</v>
      </c>
      <c r="M3" s="10">
        <v>1</v>
      </c>
      <c r="N3" s="10">
        <v>15</v>
      </c>
      <c r="O3" s="10">
        <v>7</v>
      </c>
      <c r="P3" s="10">
        <v>65</v>
      </c>
      <c r="Q3" s="10">
        <v>3</v>
      </c>
      <c r="R3" s="10">
        <v>2</v>
      </c>
      <c r="S3" s="10">
        <v>0</v>
      </c>
      <c r="T3" s="10">
        <v>0</v>
      </c>
      <c r="U3" s="10">
        <v>4</v>
      </c>
      <c r="V3" s="10">
        <f t="shared" ref="V3:V66" si="0">SUM(G3:U3)</f>
        <v>372</v>
      </c>
    </row>
    <row r="4" spans="1:22" ht="17.25" customHeight="1" x14ac:dyDescent="0.3">
      <c r="A4" s="10">
        <v>3</v>
      </c>
      <c r="B4" s="10">
        <v>182</v>
      </c>
      <c r="C4" s="10" t="s">
        <v>1404</v>
      </c>
      <c r="D4" s="163">
        <v>1010</v>
      </c>
      <c r="E4" s="229" t="s">
        <v>1571</v>
      </c>
      <c r="F4" s="229">
        <v>668</v>
      </c>
      <c r="G4" s="10">
        <v>29</v>
      </c>
      <c r="H4" s="10">
        <v>81</v>
      </c>
      <c r="I4" s="10">
        <v>12</v>
      </c>
      <c r="J4" s="10">
        <v>8</v>
      </c>
      <c r="K4" s="10">
        <v>36</v>
      </c>
      <c r="L4" s="10">
        <v>70</v>
      </c>
      <c r="M4" s="10">
        <v>0</v>
      </c>
      <c r="N4" s="10">
        <v>10</v>
      </c>
      <c r="O4" s="10">
        <v>1</v>
      </c>
      <c r="P4" s="10">
        <v>80</v>
      </c>
      <c r="Q4" s="10">
        <v>1</v>
      </c>
      <c r="R4" s="10">
        <v>3</v>
      </c>
      <c r="S4" s="10">
        <v>1</v>
      </c>
      <c r="T4" s="10">
        <v>0</v>
      </c>
      <c r="U4" s="10">
        <v>7</v>
      </c>
      <c r="V4" s="10">
        <f t="shared" si="0"/>
        <v>339</v>
      </c>
    </row>
    <row r="5" spans="1:22" ht="17.25" customHeight="1" x14ac:dyDescent="0.3">
      <c r="A5" s="10">
        <v>4</v>
      </c>
      <c r="B5" s="10">
        <v>182</v>
      </c>
      <c r="C5" s="10" t="s">
        <v>1404</v>
      </c>
      <c r="D5" s="163">
        <v>1010</v>
      </c>
      <c r="E5" s="229" t="s">
        <v>1573</v>
      </c>
      <c r="F5" s="229">
        <v>602</v>
      </c>
      <c r="G5" s="10">
        <v>29</v>
      </c>
      <c r="H5" s="10">
        <v>37</v>
      </c>
      <c r="I5" s="10">
        <v>9</v>
      </c>
      <c r="J5" s="10">
        <v>1</v>
      </c>
      <c r="K5" s="10">
        <v>45</v>
      </c>
      <c r="L5" s="10">
        <v>58</v>
      </c>
      <c r="M5" s="10">
        <v>3</v>
      </c>
      <c r="N5" s="10">
        <v>6</v>
      </c>
      <c r="O5" s="10">
        <v>2</v>
      </c>
      <c r="P5" s="10">
        <v>102</v>
      </c>
      <c r="Q5" s="10">
        <v>3</v>
      </c>
      <c r="R5" s="10">
        <v>1</v>
      </c>
      <c r="S5" s="10">
        <v>2</v>
      </c>
      <c r="T5" s="10">
        <v>0</v>
      </c>
      <c r="U5" s="10">
        <v>10</v>
      </c>
      <c r="V5" s="10">
        <f t="shared" si="0"/>
        <v>308</v>
      </c>
    </row>
    <row r="6" spans="1:22" ht="17.25" customHeight="1" x14ac:dyDescent="0.3">
      <c r="A6" s="10">
        <v>5</v>
      </c>
      <c r="B6" s="10">
        <v>182</v>
      </c>
      <c r="C6" s="10" t="s">
        <v>1404</v>
      </c>
      <c r="D6" s="163">
        <v>1010</v>
      </c>
      <c r="E6" s="229" t="s">
        <v>1574</v>
      </c>
      <c r="F6" s="229">
        <v>602</v>
      </c>
      <c r="G6" s="10">
        <v>32</v>
      </c>
      <c r="H6" s="10">
        <v>27</v>
      </c>
      <c r="I6" s="10">
        <v>6</v>
      </c>
      <c r="J6" s="10">
        <v>6</v>
      </c>
      <c r="K6" s="10">
        <v>58</v>
      </c>
      <c r="L6" s="10">
        <v>52</v>
      </c>
      <c r="M6" s="10">
        <v>1</v>
      </c>
      <c r="N6" s="8">
        <v>11</v>
      </c>
      <c r="O6" s="10">
        <v>3</v>
      </c>
      <c r="P6" s="10">
        <v>103</v>
      </c>
      <c r="Q6" s="10">
        <v>7</v>
      </c>
      <c r="R6" s="10">
        <v>6</v>
      </c>
      <c r="S6" s="10">
        <v>2</v>
      </c>
      <c r="T6" s="10">
        <v>0</v>
      </c>
      <c r="U6" s="10">
        <v>8</v>
      </c>
      <c r="V6" s="10">
        <f t="shared" si="0"/>
        <v>322</v>
      </c>
    </row>
    <row r="7" spans="1:22" ht="17.25" customHeight="1" x14ac:dyDescent="0.3">
      <c r="A7" s="10">
        <v>6</v>
      </c>
      <c r="B7" s="10">
        <v>182</v>
      </c>
      <c r="C7" s="10" t="s">
        <v>1404</v>
      </c>
      <c r="D7" s="163">
        <v>1010</v>
      </c>
      <c r="E7" s="229" t="s">
        <v>1579</v>
      </c>
      <c r="F7" s="229">
        <v>601</v>
      </c>
      <c r="G7" s="10">
        <v>29</v>
      </c>
      <c r="H7" s="10">
        <v>35</v>
      </c>
      <c r="I7" s="10">
        <v>13</v>
      </c>
      <c r="J7" s="10">
        <v>5</v>
      </c>
      <c r="K7" s="10">
        <v>63</v>
      </c>
      <c r="L7" s="10">
        <v>42</v>
      </c>
      <c r="M7" s="10">
        <v>1</v>
      </c>
      <c r="N7" s="10">
        <v>13</v>
      </c>
      <c r="O7" s="10">
        <v>8</v>
      </c>
      <c r="P7" s="10">
        <v>80</v>
      </c>
      <c r="Q7" s="10">
        <v>4</v>
      </c>
      <c r="R7" s="10">
        <v>2</v>
      </c>
      <c r="S7" s="10">
        <v>1</v>
      </c>
      <c r="T7" s="10">
        <v>1</v>
      </c>
      <c r="U7" s="10">
        <v>6</v>
      </c>
      <c r="V7" s="10">
        <f t="shared" si="0"/>
        <v>303</v>
      </c>
    </row>
    <row r="8" spans="1:22" ht="17.25" customHeight="1" x14ac:dyDescent="0.3">
      <c r="A8" s="10">
        <v>7</v>
      </c>
      <c r="B8" s="10">
        <v>182</v>
      </c>
      <c r="C8" s="10" t="s">
        <v>1404</v>
      </c>
      <c r="D8" s="163">
        <v>1010</v>
      </c>
      <c r="E8" s="229" t="s">
        <v>1580</v>
      </c>
      <c r="F8" s="229">
        <v>601</v>
      </c>
      <c r="G8" s="10">
        <v>44</v>
      </c>
      <c r="H8" s="10">
        <v>37</v>
      </c>
      <c r="I8" s="10">
        <v>17</v>
      </c>
      <c r="J8" s="10">
        <v>2</v>
      </c>
      <c r="K8" s="10">
        <v>46</v>
      </c>
      <c r="L8" s="10">
        <v>49</v>
      </c>
      <c r="M8" s="10">
        <v>4</v>
      </c>
      <c r="N8" s="10">
        <v>11</v>
      </c>
      <c r="O8" s="10">
        <v>0</v>
      </c>
      <c r="P8" s="10">
        <v>79</v>
      </c>
      <c r="Q8" s="10">
        <v>2</v>
      </c>
      <c r="R8" s="10">
        <v>7</v>
      </c>
      <c r="S8" s="10">
        <v>3</v>
      </c>
      <c r="T8" s="10">
        <v>0</v>
      </c>
      <c r="U8" s="10">
        <v>3</v>
      </c>
      <c r="V8" s="10">
        <f t="shared" si="0"/>
        <v>304</v>
      </c>
    </row>
    <row r="9" spans="1:22" ht="17.25" customHeight="1" x14ac:dyDescent="0.3">
      <c r="A9" s="10">
        <v>8</v>
      </c>
      <c r="B9" s="10">
        <v>182</v>
      </c>
      <c r="C9" s="10" t="s">
        <v>1404</v>
      </c>
      <c r="D9" s="163">
        <v>1010</v>
      </c>
      <c r="E9" s="229" t="s">
        <v>1581</v>
      </c>
      <c r="F9" s="229">
        <v>601</v>
      </c>
      <c r="G9" s="10">
        <v>55</v>
      </c>
      <c r="H9" s="10">
        <v>34</v>
      </c>
      <c r="I9" s="10">
        <v>14</v>
      </c>
      <c r="J9" s="10">
        <v>3</v>
      </c>
      <c r="K9" s="10">
        <v>48</v>
      </c>
      <c r="L9" s="10">
        <v>37</v>
      </c>
      <c r="M9" s="10">
        <v>2</v>
      </c>
      <c r="N9" s="10">
        <v>8</v>
      </c>
      <c r="O9" s="10">
        <v>9</v>
      </c>
      <c r="P9" s="10">
        <v>98</v>
      </c>
      <c r="Q9" s="10">
        <v>5</v>
      </c>
      <c r="R9" s="10">
        <v>8</v>
      </c>
      <c r="S9" s="10">
        <v>1</v>
      </c>
      <c r="T9" s="10">
        <v>0</v>
      </c>
      <c r="U9" s="10">
        <v>8</v>
      </c>
      <c r="V9" s="10">
        <f t="shared" si="0"/>
        <v>330</v>
      </c>
    </row>
    <row r="10" spans="1:22" ht="17.25" customHeight="1" x14ac:dyDescent="0.3">
      <c r="A10" s="10">
        <v>9</v>
      </c>
      <c r="B10" s="10">
        <v>182</v>
      </c>
      <c r="C10" s="10" t="s">
        <v>1404</v>
      </c>
      <c r="D10" s="163">
        <v>1011</v>
      </c>
      <c r="E10" s="229" t="s">
        <v>42</v>
      </c>
      <c r="F10" s="229">
        <v>554</v>
      </c>
      <c r="G10" s="10">
        <v>50</v>
      </c>
      <c r="H10" s="10">
        <v>55</v>
      </c>
      <c r="I10" s="10">
        <v>28</v>
      </c>
      <c r="J10" s="10">
        <v>2</v>
      </c>
      <c r="K10" s="10">
        <v>80</v>
      </c>
      <c r="L10" s="10">
        <v>28</v>
      </c>
      <c r="M10" s="10">
        <v>2</v>
      </c>
      <c r="N10" s="10">
        <v>10</v>
      </c>
      <c r="O10" s="10">
        <v>1</v>
      </c>
      <c r="P10" s="10">
        <v>38</v>
      </c>
      <c r="Q10" s="10">
        <v>2</v>
      </c>
      <c r="R10" s="10">
        <v>9</v>
      </c>
      <c r="S10" s="10">
        <v>4</v>
      </c>
      <c r="T10" s="10">
        <v>0</v>
      </c>
      <c r="U10" s="10">
        <v>6</v>
      </c>
      <c r="V10" s="10">
        <f t="shared" si="0"/>
        <v>315</v>
      </c>
    </row>
    <row r="11" spans="1:22" ht="17.25" customHeight="1" x14ac:dyDescent="0.3">
      <c r="A11" s="10">
        <v>10</v>
      </c>
      <c r="B11" s="10">
        <v>182</v>
      </c>
      <c r="C11" s="10" t="s">
        <v>1404</v>
      </c>
      <c r="D11" s="163">
        <v>1011</v>
      </c>
      <c r="E11" s="229" t="s">
        <v>1569</v>
      </c>
      <c r="F11" s="229">
        <v>553</v>
      </c>
      <c r="G11" s="10">
        <v>33</v>
      </c>
      <c r="H11" s="10">
        <v>55</v>
      </c>
      <c r="I11" s="10">
        <v>46</v>
      </c>
      <c r="J11" s="10">
        <v>2</v>
      </c>
      <c r="K11" s="10">
        <v>83</v>
      </c>
      <c r="L11" s="10">
        <v>29</v>
      </c>
      <c r="M11" s="10">
        <v>2</v>
      </c>
      <c r="N11" s="10">
        <v>5</v>
      </c>
      <c r="O11" s="10">
        <v>2</v>
      </c>
      <c r="P11" s="10">
        <v>32</v>
      </c>
      <c r="Q11" s="10">
        <v>3</v>
      </c>
      <c r="R11" s="10">
        <v>7</v>
      </c>
      <c r="S11" s="10">
        <v>0</v>
      </c>
      <c r="T11" s="10">
        <v>0</v>
      </c>
      <c r="U11" s="10">
        <v>7</v>
      </c>
      <c r="V11" s="10">
        <f t="shared" si="0"/>
        <v>306</v>
      </c>
    </row>
    <row r="12" spans="1:22" ht="17.25" customHeight="1" x14ac:dyDescent="0.3">
      <c r="A12" s="10">
        <v>11</v>
      </c>
      <c r="B12" s="10">
        <v>182</v>
      </c>
      <c r="C12" s="10" t="s">
        <v>1404</v>
      </c>
      <c r="D12" s="163">
        <v>1012</v>
      </c>
      <c r="E12" s="229" t="s">
        <v>42</v>
      </c>
      <c r="F12" s="229">
        <v>539</v>
      </c>
      <c r="G12" s="10">
        <v>41</v>
      </c>
      <c r="H12" s="10">
        <v>60</v>
      </c>
      <c r="I12" s="10">
        <v>9</v>
      </c>
      <c r="J12" s="10">
        <v>8</v>
      </c>
      <c r="K12" s="10">
        <v>74</v>
      </c>
      <c r="L12" s="10">
        <v>34</v>
      </c>
      <c r="M12" s="10">
        <v>0</v>
      </c>
      <c r="N12" s="10">
        <v>5</v>
      </c>
      <c r="O12" s="10">
        <v>2</v>
      </c>
      <c r="P12" s="10">
        <v>49</v>
      </c>
      <c r="Q12" s="10">
        <v>5</v>
      </c>
      <c r="R12" s="10">
        <v>3</v>
      </c>
      <c r="S12" s="10">
        <v>0</v>
      </c>
      <c r="T12" s="10">
        <v>1</v>
      </c>
      <c r="U12" s="10">
        <v>6</v>
      </c>
      <c r="V12" s="10">
        <f t="shared" si="0"/>
        <v>297</v>
      </c>
    </row>
    <row r="13" spans="1:22" ht="17.25" customHeight="1" x14ac:dyDescent="0.3">
      <c r="A13" s="10">
        <v>12</v>
      </c>
      <c r="B13" s="10">
        <v>182</v>
      </c>
      <c r="C13" s="10" t="s">
        <v>1404</v>
      </c>
      <c r="D13" s="163">
        <v>1012</v>
      </c>
      <c r="E13" s="229" t="s">
        <v>1569</v>
      </c>
      <c r="F13" s="229">
        <v>539</v>
      </c>
      <c r="G13" s="10">
        <v>32</v>
      </c>
      <c r="H13" s="10">
        <v>49</v>
      </c>
      <c r="I13" s="10">
        <v>13</v>
      </c>
      <c r="J13" s="10">
        <v>7</v>
      </c>
      <c r="K13" s="10">
        <v>88</v>
      </c>
      <c r="L13" s="10">
        <v>30</v>
      </c>
      <c r="M13" s="10">
        <v>2</v>
      </c>
      <c r="N13" s="10">
        <v>6</v>
      </c>
      <c r="O13" s="10">
        <v>7</v>
      </c>
      <c r="P13" s="10">
        <v>41</v>
      </c>
      <c r="Q13" s="10">
        <v>0</v>
      </c>
      <c r="R13" s="10">
        <v>0</v>
      </c>
      <c r="S13" s="10">
        <v>2</v>
      </c>
      <c r="T13" s="10">
        <v>1</v>
      </c>
      <c r="U13" s="10">
        <v>11</v>
      </c>
      <c r="V13" s="10">
        <f t="shared" si="0"/>
        <v>289</v>
      </c>
    </row>
    <row r="14" spans="1:22" ht="17.25" customHeight="1" x14ac:dyDescent="0.3">
      <c r="A14" s="10">
        <v>13</v>
      </c>
      <c r="B14" s="10">
        <v>182</v>
      </c>
      <c r="C14" s="10" t="s">
        <v>1404</v>
      </c>
      <c r="D14" s="163">
        <v>1013</v>
      </c>
      <c r="E14" s="229" t="s">
        <v>42</v>
      </c>
      <c r="F14" s="229">
        <v>561</v>
      </c>
      <c r="G14" s="10">
        <v>37</v>
      </c>
      <c r="H14" s="10">
        <v>53</v>
      </c>
      <c r="I14" s="10">
        <v>16</v>
      </c>
      <c r="J14" s="10">
        <v>4</v>
      </c>
      <c r="K14" s="10">
        <v>68</v>
      </c>
      <c r="L14" s="10">
        <v>53</v>
      </c>
      <c r="M14" s="10">
        <v>2</v>
      </c>
      <c r="N14" s="10">
        <v>10</v>
      </c>
      <c r="O14" s="10">
        <v>4</v>
      </c>
      <c r="P14" s="10">
        <v>49</v>
      </c>
      <c r="Q14" s="10">
        <v>1</v>
      </c>
      <c r="R14" s="10">
        <v>4</v>
      </c>
      <c r="S14" s="10">
        <v>0</v>
      </c>
      <c r="T14" s="10">
        <v>0</v>
      </c>
      <c r="U14" s="10">
        <v>7</v>
      </c>
      <c r="V14" s="10">
        <f t="shared" si="0"/>
        <v>308</v>
      </c>
    </row>
    <row r="15" spans="1:22" ht="17.25" customHeight="1" x14ac:dyDescent="0.3">
      <c r="A15" s="10">
        <v>14</v>
      </c>
      <c r="B15" s="10">
        <v>182</v>
      </c>
      <c r="C15" s="10" t="s">
        <v>1404</v>
      </c>
      <c r="D15" s="163">
        <v>1013</v>
      </c>
      <c r="E15" s="229" t="s">
        <v>1569</v>
      </c>
      <c r="F15" s="229">
        <v>561</v>
      </c>
      <c r="G15" s="10">
        <v>32</v>
      </c>
      <c r="H15" s="10">
        <v>43</v>
      </c>
      <c r="I15" s="10">
        <v>17</v>
      </c>
      <c r="J15" s="10">
        <v>8</v>
      </c>
      <c r="K15" s="10">
        <v>74</v>
      </c>
      <c r="L15" s="10">
        <v>35</v>
      </c>
      <c r="M15" s="10">
        <v>1</v>
      </c>
      <c r="N15" s="10">
        <v>4</v>
      </c>
      <c r="O15" s="10">
        <v>4</v>
      </c>
      <c r="P15" s="10">
        <v>52</v>
      </c>
      <c r="Q15" s="10">
        <v>0</v>
      </c>
      <c r="R15" s="10">
        <v>7</v>
      </c>
      <c r="S15" s="10">
        <v>0</v>
      </c>
      <c r="T15" s="10">
        <v>0</v>
      </c>
      <c r="U15" s="10">
        <v>13</v>
      </c>
      <c r="V15" s="10">
        <f t="shared" si="0"/>
        <v>290</v>
      </c>
    </row>
    <row r="16" spans="1:22" ht="17.25" customHeight="1" x14ac:dyDescent="0.3">
      <c r="A16" s="10">
        <v>15</v>
      </c>
      <c r="B16" s="10">
        <v>182</v>
      </c>
      <c r="C16" s="10" t="s">
        <v>1404</v>
      </c>
      <c r="D16" s="163">
        <v>1014</v>
      </c>
      <c r="E16" s="229" t="s">
        <v>42</v>
      </c>
      <c r="F16" s="229">
        <v>663</v>
      </c>
      <c r="G16" s="10">
        <v>12</v>
      </c>
      <c r="H16" s="10">
        <v>76</v>
      </c>
      <c r="I16" s="10">
        <v>10</v>
      </c>
      <c r="J16" s="10">
        <v>7</v>
      </c>
      <c r="K16" s="10">
        <v>62</v>
      </c>
      <c r="L16" s="10">
        <v>84</v>
      </c>
      <c r="M16" s="10">
        <v>0</v>
      </c>
      <c r="N16" s="10">
        <v>15</v>
      </c>
      <c r="O16" s="10">
        <v>2</v>
      </c>
      <c r="P16" s="10">
        <v>52</v>
      </c>
      <c r="Q16" s="10">
        <v>5</v>
      </c>
      <c r="R16" s="10">
        <v>4</v>
      </c>
      <c r="S16" s="10">
        <v>0</v>
      </c>
      <c r="T16" s="10">
        <v>2</v>
      </c>
      <c r="U16" s="10">
        <v>31</v>
      </c>
      <c r="V16" s="10">
        <f t="shared" si="0"/>
        <v>362</v>
      </c>
    </row>
    <row r="17" spans="1:22" ht="17.25" customHeight="1" x14ac:dyDescent="0.3">
      <c r="A17" s="10">
        <v>16</v>
      </c>
      <c r="B17" s="10">
        <v>182</v>
      </c>
      <c r="C17" s="10" t="s">
        <v>1404</v>
      </c>
      <c r="D17" s="163">
        <v>1014</v>
      </c>
      <c r="E17" s="229" t="s">
        <v>1569</v>
      </c>
      <c r="F17" s="229">
        <v>663</v>
      </c>
      <c r="G17" s="10">
        <v>30</v>
      </c>
      <c r="H17" s="10">
        <v>69</v>
      </c>
      <c r="I17" s="10">
        <v>15</v>
      </c>
      <c r="J17" s="10">
        <v>11</v>
      </c>
      <c r="K17" s="10">
        <v>87</v>
      </c>
      <c r="L17" s="10">
        <v>63</v>
      </c>
      <c r="M17" s="10">
        <v>3</v>
      </c>
      <c r="N17" s="10">
        <v>5</v>
      </c>
      <c r="O17" s="10">
        <v>2</v>
      </c>
      <c r="P17" s="10">
        <v>68</v>
      </c>
      <c r="Q17" s="10">
        <v>4</v>
      </c>
      <c r="R17" s="10">
        <v>0</v>
      </c>
      <c r="S17" s="10">
        <v>1</v>
      </c>
      <c r="T17" s="10">
        <v>1</v>
      </c>
      <c r="U17" s="10">
        <v>8</v>
      </c>
      <c r="V17" s="10">
        <f t="shared" si="0"/>
        <v>367</v>
      </c>
    </row>
    <row r="18" spans="1:22" ht="17.25" customHeight="1" x14ac:dyDescent="0.3">
      <c r="A18" s="10">
        <v>17</v>
      </c>
      <c r="B18" s="10">
        <v>182</v>
      </c>
      <c r="C18" s="10" t="s">
        <v>1404</v>
      </c>
      <c r="D18" s="163">
        <v>1015</v>
      </c>
      <c r="E18" s="229" t="s">
        <v>42</v>
      </c>
      <c r="F18" s="229">
        <v>739</v>
      </c>
      <c r="G18" s="10">
        <v>41</v>
      </c>
      <c r="H18" s="10">
        <v>67</v>
      </c>
      <c r="I18" s="10">
        <v>22</v>
      </c>
      <c r="J18" s="10">
        <v>7</v>
      </c>
      <c r="K18" s="10">
        <v>70</v>
      </c>
      <c r="L18" s="10">
        <v>106</v>
      </c>
      <c r="M18" s="10">
        <v>3</v>
      </c>
      <c r="N18" s="10">
        <v>15</v>
      </c>
      <c r="O18" s="10">
        <v>2</v>
      </c>
      <c r="P18" s="10">
        <v>65</v>
      </c>
      <c r="Q18" s="10">
        <v>2</v>
      </c>
      <c r="R18" s="10">
        <v>3</v>
      </c>
      <c r="S18" s="10">
        <v>2</v>
      </c>
      <c r="T18" s="10">
        <v>0</v>
      </c>
      <c r="U18" s="10">
        <v>6</v>
      </c>
      <c r="V18" s="10">
        <f t="shared" si="0"/>
        <v>411</v>
      </c>
    </row>
    <row r="19" spans="1:22" ht="17.25" customHeight="1" x14ac:dyDescent="0.3">
      <c r="A19" s="10">
        <v>18</v>
      </c>
      <c r="B19" s="10">
        <v>182</v>
      </c>
      <c r="C19" s="10" t="s">
        <v>1404</v>
      </c>
      <c r="D19" s="163">
        <v>1015</v>
      </c>
      <c r="E19" s="229" t="s">
        <v>1569</v>
      </c>
      <c r="F19" s="229">
        <v>738</v>
      </c>
      <c r="G19" s="10">
        <v>26</v>
      </c>
      <c r="H19" s="10">
        <v>82</v>
      </c>
      <c r="I19" s="10">
        <v>27</v>
      </c>
      <c r="J19" s="10">
        <v>4</v>
      </c>
      <c r="K19" s="10">
        <v>89</v>
      </c>
      <c r="L19" s="10">
        <v>101</v>
      </c>
      <c r="M19" s="10">
        <v>1</v>
      </c>
      <c r="N19" s="10">
        <v>7</v>
      </c>
      <c r="O19" s="10">
        <v>1</v>
      </c>
      <c r="P19" s="10">
        <v>58</v>
      </c>
      <c r="Q19" s="10">
        <v>3</v>
      </c>
      <c r="R19" s="10">
        <v>6</v>
      </c>
      <c r="S19" s="10">
        <v>1</v>
      </c>
      <c r="T19" s="10">
        <v>0</v>
      </c>
      <c r="U19" s="10">
        <v>13</v>
      </c>
      <c r="V19" s="10">
        <f t="shared" si="0"/>
        <v>419</v>
      </c>
    </row>
    <row r="20" spans="1:22" ht="17.25" customHeight="1" x14ac:dyDescent="0.3">
      <c r="A20" s="10">
        <v>19</v>
      </c>
      <c r="B20" s="10">
        <v>182</v>
      </c>
      <c r="C20" s="10" t="s">
        <v>1404</v>
      </c>
      <c r="D20" s="163">
        <v>1016</v>
      </c>
      <c r="E20" s="229" t="s">
        <v>42</v>
      </c>
      <c r="F20" s="229">
        <v>561</v>
      </c>
      <c r="G20" s="10">
        <v>23</v>
      </c>
      <c r="H20" s="10">
        <v>86</v>
      </c>
      <c r="I20" s="10">
        <v>7</v>
      </c>
      <c r="J20" s="10">
        <v>1</v>
      </c>
      <c r="K20" s="10">
        <v>56</v>
      </c>
      <c r="L20" s="10">
        <v>35</v>
      </c>
      <c r="M20" s="10">
        <v>1</v>
      </c>
      <c r="N20" s="10">
        <v>10</v>
      </c>
      <c r="O20" s="10">
        <v>4</v>
      </c>
      <c r="P20" s="10">
        <v>67</v>
      </c>
      <c r="Q20" s="10">
        <v>0</v>
      </c>
      <c r="R20" s="10">
        <v>3</v>
      </c>
      <c r="S20" s="10">
        <v>2</v>
      </c>
      <c r="T20" s="10">
        <v>0</v>
      </c>
      <c r="U20" s="10">
        <v>10</v>
      </c>
      <c r="V20" s="10">
        <f t="shared" si="0"/>
        <v>305</v>
      </c>
    </row>
    <row r="21" spans="1:22" ht="17.25" customHeight="1" x14ac:dyDescent="0.3">
      <c r="A21" s="10">
        <v>20</v>
      </c>
      <c r="B21" s="10">
        <v>182</v>
      </c>
      <c r="C21" s="10" t="s">
        <v>1404</v>
      </c>
      <c r="D21" s="163">
        <v>1016</v>
      </c>
      <c r="E21" s="229" t="s">
        <v>1569</v>
      </c>
      <c r="F21" s="229">
        <v>560</v>
      </c>
      <c r="G21" s="10">
        <v>37</v>
      </c>
      <c r="H21" s="10">
        <v>68</v>
      </c>
      <c r="I21" s="10">
        <v>21</v>
      </c>
      <c r="J21" s="10">
        <v>3</v>
      </c>
      <c r="K21" s="10">
        <v>63</v>
      </c>
      <c r="L21" s="10">
        <v>44</v>
      </c>
      <c r="M21" s="10">
        <v>0</v>
      </c>
      <c r="N21" s="10">
        <v>8</v>
      </c>
      <c r="O21" s="10">
        <v>5</v>
      </c>
      <c r="P21" s="10">
        <v>53</v>
      </c>
      <c r="Q21" s="10">
        <v>2</v>
      </c>
      <c r="R21" s="10">
        <v>4</v>
      </c>
      <c r="S21" s="10">
        <v>1</v>
      </c>
      <c r="T21" s="10">
        <v>0</v>
      </c>
      <c r="U21" s="10">
        <v>14</v>
      </c>
      <c r="V21" s="10">
        <f t="shared" si="0"/>
        <v>323</v>
      </c>
    </row>
    <row r="22" spans="1:22" ht="17.25" customHeight="1" x14ac:dyDescent="0.3">
      <c r="A22" s="10">
        <v>21</v>
      </c>
      <c r="B22" s="10">
        <v>182</v>
      </c>
      <c r="C22" s="10" t="s">
        <v>1404</v>
      </c>
      <c r="D22" s="163">
        <v>1017</v>
      </c>
      <c r="E22" s="229" t="s">
        <v>42</v>
      </c>
      <c r="F22" s="229">
        <v>718</v>
      </c>
      <c r="G22" s="10">
        <v>25</v>
      </c>
      <c r="H22" s="10">
        <v>80</v>
      </c>
      <c r="I22" s="10">
        <v>16</v>
      </c>
      <c r="J22" s="10">
        <v>7</v>
      </c>
      <c r="K22" s="10">
        <v>75</v>
      </c>
      <c r="L22" s="10">
        <v>80</v>
      </c>
      <c r="M22" s="10">
        <v>3</v>
      </c>
      <c r="N22" s="10">
        <v>17</v>
      </c>
      <c r="O22" s="10">
        <v>9</v>
      </c>
      <c r="P22" s="10">
        <v>59</v>
      </c>
      <c r="Q22" s="10">
        <v>4</v>
      </c>
      <c r="R22" s="10">
        <v>6</v>
      </c>
      <c r="S22" s="10">
        <v>1</v>
      </c>
      <c r="T22" s="10">
        <v>0</v>
      </c>
      <c r="U22" s="10">
        <v>15</v>
      </c>
      <c r="V22" s="10">
        <f t="shared" si="0"/>
        <v>397</v>
      </c>
    </row>
    <row r="23" spans="1:22" ht="17.25" customHeight="1" x14ac:dyDescent="0.3">
      <c r="A23" s="10">
        <v>22</v>
      </c>
      <c r="B23" s="10">
        <v>182</v>
      </c>
      <c r="C23" s="10" t="s">
        <v>1404</v>
      </c>
      <c r="D23" s="163">
        <v>1017</v>
      </c>
      <c r="E23" s="229" t="s">
        <v>1569</v>
      </c>
      <c r="F23" s="229">
        <v>718</v>
      </c>
      <c r="G23" s="10">
        <v>34</v>
      </c>
      <c r="H23" s="10">
        <v>83</v>
      </c>
      <c r="I23" s="10">
        <v>17</v>
      </c>
      <c r="J23" s="10">
        <v>4</v>
      </c>
      <c r="K23" s="10">
        <v>69</v>
      </c>
      <c r="L23" s="10">
        <v>47</v>
      </c>
      <c r="M23" s="10">
        <v>1</v>
      </c>
      <c r="N23" s="10">
        <v>7</v>
      </c>
      <c r="O23" s="10">
        <v>10</v>
      </c>
      <c r="P23" s="10">
        <v>55</v>
      </c>
      <c r="Q23" s="10">
        <v>3</v>
      </c>
      <c r="R23" s="10">
        <v>5</v>
      </c>
      <c r="S23" s="10">
        <v>3</v>
      </c>
      <c r="T23" s="10">
        <v>0</v>
      </c>
      <c r="U23" s="10">
        <v>6</v>
      </c>
      <c r="V23" s="10">
        <f t="shared" si="0"/>
        <v>344</v>
      </c>
    </row>
    <row r="24" spans="1:22" ht="17.25" customHeight="1" x14ac:dyDescent="0.3">
      <c r="A24" s="10">
        <v>23</v>
      </c>
      <c r="B24" s="10">
        <v>182</v>
      </c>
      <c r="C24" s="10" t="s">
        <v>1404</v>
      </c>
      <c r="D24" s="163">
        <v>1018</v>
      </c>
      <c r="E24" s="229" t="s">
        <v>42</v>
      </c>
      <c r="F24" s="229">
        <v>680</v>
      </c>
      <c r="G24" s="10">
        <v>33</v>
      </c>
      <c r="H24" s="10">
        <v>64</v>
      </c>
      <c r="I24" s="10">
        <v>34</v>
      </c>
      <c r="J24" s="10">
        <v>11</v>
      </c>
      <c r="K24" s="10">
        <v>80</v>
      </c>
      <c r="L24" s="10">
        <v>26</v>
      </c>
      <c r="M24" s="10">
        <v>1</v>
      </c>
      <c r="N24" s="10">
        <v>11</v>
      </c>
      <c r="O24" s="10">
        <v>13</v>
      </c>
      <c r="P24" s="10">
        <v>96</v>
      </c>
      <c r="Q24" s="10">
        <v>0</v>
      </c>
      <c r="R24" s="10">
        <v>8</v>
      </c>
      <c r="S24" s="10">
        <v>1</v>
      </c>
      <c r="T24" s="10">
        <v>1</v>
      </c>
      <c r="U24" s="10">
        <v>15</v>
      </c>
      <c r="V24" s="10">
        <f t="shared" si="0"/>
        <v>394</v>
      </c>
    </row>
    <row r="25" spans="1:22" ht="17.25" customHeight="1" x14ac:dyDescent="0.3">
      <c r="A25" s="10">
        <v>24</v>
      </c>
      <c r="B25" s="10">
        <v>182</v>
      </c>
      <c r="C25" s="10" t="s">
        <v>1404</v>
      </c>
      <c r="D25" s="163">
        <v>1018</v>
      </c>
      <c r="E25" s="229" t="s">
        <v>1569</v>
      </c>
      <c r="F25" s="229">
        <v>680</v>
      </c>
      <c r="G25" s="10">
        <v>40</v>
      </c>
      <c r="H25" s="10">
        <v>64</v>
      </c>
      <c r="I25" s="10">
        <v>39</v>
      </c>
      <c r="J25" s="10">
        <v>15</v>
      </c>
      <c r="K25" s="10">
        <v>88</v>
      </c>
      <c r="L25" s="10">
        <v>25</v>
      </c>
      <c r="M25" s="10">
        <v>0</v>
      </c>
      <c r="N25" s="10">
        <v>13</v>
      </c>
      <c r="O25" s="10">
        <v>3</v>
      </c>
      <c r="P25" s="10">
        <v>100</v>
      </c>
      <c r="Q25" s="10">
        <v>7</v>
      </c>
      <c r="R25" s="10">
        <v>5</v>
      </c>
      <c r="S25" s="10">
        <v>0</v>
      </c>
      <c r="T25" s="10">
        <v>0</v>
      </c>
      <c r="U25" s="10">
        <v>8</v>
      </c>
      <c r="V25" s="10">
        <f t="shared" si="0"/>
        <v>407</v>
      </c>
    </row>
    <row r="26" spans="1:22" ht="17.25" customHeight="1" x14ac:dyDescent="0.3">
      <c r="A26" s="10">
        <v>25</v>
      </c>
      <c r="B26" s="10">
        <v>182</v>
      </c>
      <c r="C26" s="10" t="s">
        <v>1404</v>
      </c>
      <c r="D26" s="163">
        <v>1018</v>
      </c>
      <c r="E26" s="229" t="s">
        <v>1571</v>
      </c>
      <c r="F26" s="229">
        <v>680</v>
      </c>
      <c r="G26" s="10">
        <v>48</v>
      </c>
      <c r="H26" s="10">
        <v>75</v>
      </c>
      <c r="I26" s="10">
        <v>29</v>
      </c>
      <c r="J26" s="10">
        <v>7</v>
      </c>
      <c r="K26" s="10">
        <v>65</v>
      </c>
      <c r="L26" s="10">
        <v>48</v>
      </c>
      <c r="M26" s="10">
        <v>2</v>
      </c>
      <c r="N26" s="10">
        <v>4</v>
      </c>
      <c r="O26" s="10">
        <v>8</v>
      </c>
      <c r="P26" s="10">
        <v>82</v>
      </c>
      <c r="Q26" s="10">
        <v>1</v>
      </c>
      <c r="R26" s="10">
        <v>2</v>
      </c>
      <c r="S26" s="10">
        <v>1</v>
      </c>
      <c r="T26" s="10">
        <v>3</v>
      </c>
      <c r="U26" s="10">
        <v>4</v>
      </c>
      <c r="V26" s="10">
        <f t="shared" si="0"/>
        <v>379</v>
      </c>
    </row>
    <row r="27" spans="1:22" ht="17.25" customHeight="1" x14ac:dyDescent="0.3">
      <c r="A27" s="10">
        <v>26</v>
      </c>
      <c r="B27" s="10">
        <v>182</v>
      </c>
      <c r="C27" s="10" t="s">
        <v>1404</v>
      </c>
      <c r="D27" s="163">
        <v>1018</v>
      </c>
      <c r="E27" s="229" t="s">
        <v>1578</v>
      </c>
      <c r="F27" s="229">
        <v>680</v>
      </c>
      <c r="G27" s="10">
        <v>34</v>
      </c>
      <c r="H27" s="10">
        <v>87</v>
      </c>
      <c r="I27" s="10">
        <v>25</v>
      </c>
      <c r="J27" s="10">
        <v>8</v>
      </c>
      <c r="K27" s="10">
        <v>73</v>
      </c>
      <c r="L27" s="10">
        <v>30</v>
      </c>
      <c r="M27" s="10">
        <v>0</v>
      </c>
      <c r="N27" s="10">
        <v>5</v>
      </c>
      <c r="O27" s="10">
        <v>8</v>
      </c>
      <c r="P27" s="10">
        <v>89</v>
      </c>
      <c r="Q27" s="10">
        <v>1</v>
      </c>
      <c r="R27" s="10">
        <v>7</v>
      </c>
      <c r="S27" s="10">
        <v>4</v>
      </c>
      <c r="T27" s="10">
        <v>0</v>
      </c>
      <c r="U27" s="10">
        <v>13</v>
      </c>
      <c r="V27" s="10">
        <f t="shared" si="0"/>
        <v>384</v>
      </c>
    </row>
    <row r="28" spans="1:22" ht="17.25" customHeight="1" x14ac:dyDescent="0.3">
      <c r="A28" s="10">
        <v>27</v>
      </c>
      <c r="B28" s="10">
        <v>182</v>
      </c>
      <c r="C28" s="10" t="s">
        <v>1404</v>
      </c>
      <c r="D28" s="163">
        <v>1018</v>
      </c>
      <c r="E28" s="229" t="s">
        <v>1582</v>
      </c>
      <c r="F28" s="229">
        <v>680</v>
      </c>
      <c r="G28" s="10">
        <v>33</v>
      </c>
      <c r="H28" s="10">
        <v>59</v>
      </c>
      <c r="I28" s="10">
        <v>31</v>
      </c>
      <c r="J28" s="10">
        <v>4</v>
      </c>
      <c r="K28" s="10">
        <v>59</v>
      </c>
      <c r="L28" s="10">
        <v>35</v>
      </c>
      <c r="M28" s="10">
        <v>3</v>
      </c>
      <c r="N28" s="10">
        <v>7</v>
      </c>
      <c r="O28" s="10">
        <v>6</v>
      </c>
      <c r="P28" s="10">
        <v>83</v>
      </c>
      <c r="Q28" s="10">
        <v>0</v>
      </c>
      <c r="R28" s="10">
        <v>12</v>
      </c>
      <c r="S28" s="10">
        <v>1</v>
      </c>
      <c r="T28" s="10">
        <v>0</v>
      </c>
      <c r="U28" s="10">
        <v>11</v>
      </c>
      <c r="V28" s="10">
        <f t="shared" si="0"/>
        <v>344</v>
      </c>
    </row>
    <row r="29" spans="1:22" ht="17.25" customHeight="1" x14ac:dyDescent="0.3">
      <c r="A29" s="10">
        <v>28</v>
      </c>
      <c r="B29" s="10">
        <v>182</v>
      </c>
      <c r="C29" s="10" t="s">
        <v>1404</v>
      </c>
      <c r="D29" s="163">
        <v>1019</v>
      </c>
      <c r="E29" s="229" t="s">
        <v>42</v>
      </c>
      <c r="F29" s="229">
        <v>573</v>
      </c>
      <c r="G29" s="10">
        <v>27</v>
      </c>
      <c r="H29" s="10">
        <v>44</v>
      </c>
      <c r="I29" s="10">
        <v>20</v>
      </c>
      <c r="J29" s="10">
        <v>2</v>
      </c>
      <c r="K29" s="10">
        <v>61</v>
      </c>
      <c r="L29" s="10">
        <v>37</v>
      </c>
      <c r="M29" s="10">
        <v>0</v>
      </c>
      <c r="N29" s="10">
        <v>9</v>
      </c>
      <c r="O29" s="10">
        <v>7</v>
      </c>
      <c r="P29" s="10">
        <v>83</v>
      </c>
      <c r="Q29" s="10">
        <v>4</v>
      </c>
      <c r="R29" s="10">
        <v>4</v>
      </c>
      <c r="S29" s="10">
        <v>1</v>
      </c>
      <c r="T29" s="10">
        <v>0</v>
      </c>
      <c r="U29" s="10">
        <v>7</v>
      </c>
      <c r="V29" s="10">
        <f t="shared" si="0"/>
        <v>306</v>
      </c>
    </row>
    <row r="30" spans="1:22" ht="17.25" customHeight="1" x14ac:dyDescent="0.3">
      <c r="A30" s="10">
        <v>29</v>
      </c>
      <c r="B30" s="10">
        <v>182</v>
      </c>
      <c r="C30" s="10" t="s">
        <v>1404</v>
      </c>
      <c r="D30" s="163">
        <v>1019</v>
      </c>
      <c r="E30" s="229" t="s">
        <v>1569</v>
      </c>
      <c r="F30" s="229">
        <v>573</v>
      </c>
      <c r="G30" s="10">
        <v>28</v>
      </c>
      <c r="H30" s="10">
        <v>42</v>
      </c>
      <c r="I30" s="10">
        <v>23</v>
      </c>
      <c r="J30" s="10">
        <v>4</v>
      </c>
      <c r="K30" s="10">
        <v>55</v>
      </c>
      <c r="L30" s="10">
        <v>35</v>
      </c>
      <c r="M30" s="10">
        <v>1</v>
      </c>
      <c r="N30" s="10">
        <v>10</v>
      </c>
      <c r="O30" s="10">
        <v>11</v>
      </c>
      <c r="P30" s="10">
        <v>71</v>
      </c>
      <c r="Q30" s="10">
        <v>2</v>
      </c>
      <c r="R30" s="10">
        <v>5</v>
      </c>
      <c r="S30" s="10">
        <v>2</v>
      </c>
      <c r="T30" s="10">
        <v>0</v>
      </c>
      <c r="U30" s="10">
        <v>8</v>
      </c>
      <c r="V30" s="10">
        <f t="shared" si="0"/>
        <v>297</v>
      </c>
    </row>
    <row r="31" spans="1:22" ht="17.25" customHeight="1" x14ac:dyDescent="0.3">
      <c r="A31" s="10">
        <v>30</v>
      </c>
      <c r="B31" s="10">
        <v>182</v>
      </c>
      <c r="C31" s="10" t="s">
        <v>1404</v>
      </c>
      <c r="D31" s="163">
        <v>1019</v>
      </c>
      <c r="E31" s="229" t="s">
        <v>1571</v>
      </c>
      <c r="F31" s="229">
        <v>572</v>
      </c>
      <c r="G31" s="10">
        <v>36</v>
      </c>
      <c r="H31" s="10">
        <v>52</v>
      </c>
      <c r="I31" s="10">
        <v>13</v>
      </c>
      <c r="J31" s="10">
        <v>2</v>
      </c>
      <c r="K31" s="10">
        <v>65</v>
      </c>
      <c r="L31" s="10">
        <v>38</v>
      </c>
      <c r="M31" s="10">
        <v>4</v>
      </c>
      <c r="N31" s="10">
        <v>13</v>
      </c>
      <c r="O31" s="10">
        <v>5</v>
      </c>
      <c r="P31" s="10">
        <v>69</v>
      </c>
      <c r="Q31" s="10">
        <v>1</v>
      </c>
      <c r="R31" s="10">
        <v>4</v>
      </c>
      <c r="S31" s="10">
        <v>2</v>
      </c>
      <c r="T31" s="10">
        <v>0</v>
      </c>
      <c r="U31" s="10">
        <v>6</v>
      </c>
      <c r="V31" s="10">
        <f t="shared" si="0"/>
        <v>310</v>
      </c>
    </row>
    <row r="32" spans="1:22" ht="17.25" customHeight="1" x14ac:dyDescent="0.3">
      <c r="A32" s="10">
        <v>31</v>
      </c>
      <c r="B32" s="10">
        <v>182</v>
      </c>
      <c r="C32" s="10" t="s">
        <v>1404</v>
      </c>
      <c r="D32" s="163">
        <v>1020</v>
      </c>
      <c r="E32" s="229" t="s">
        <v>42</v>
      </c>
      <c r="F32" s="229">
        <v>595</v>
      </c>
      <c r="G32" s="10">
        <v>37</v>
      </c>
      <c r="H32" s="10">
        <v>65</v>
      </c>
      <c r="I32" s="10">
        <v>9</v>
      </c>
      <c r="J32" s="10">
        <v>5</v>
      </c>
      <c r="K32" s="10">
        <v>38</v>
      </c>
      <c r="L32" s="10">
        <v>79</v>
      </c>
      <c r="M32" s="10">
        <v>3</v>
      </c>
      <c r="N32" s="10">
        <v>4</v>
      </c>
      <c r="O32" s="10">
        <v>7</v>
      </c>
      <c r="P32" s="10">
        <v>86</v>
      </c>
      <c r="Q32" s="10">
        <v>5</v>
      </c>
      <c r="R32" s="10">
        <v>4</v>
      </c>
      <c r="S32" s="10">
        <v>3</v>
      </c>
      <c r="T32" s="10">
        <v>0</v>
      </c>
      <c r="U32" s="10">
        <v>1</v>
      </c>
      <c r="V32" s="10">
        <f t="shared" si="0"/>
        <v>346</v>
      </c>
    </row>
    <row r="33" spans="1:22" ht="17.25" customHeight="1" x14ac:dyDescent="0.3">
      <c r="A33" s="10">
        <v>32</v>
      </c>
      <c r="B33" s="10">
        <v>182</v>
      </c>
      <c r="C33" s="10" t="s">
        <v>1404</v>
      </c>
      <c r="D33" s="163">
        <v>1020</v>
      </c>
      <c r="E33" s="229" t="s">
        <v>1569</v>
      </c>
      <c r="F33" s="229">
        <v>595</v>
      </c>
      <c r="G33" s="10">
        <v>46</v>
      </c>
      <c r="H33" s="10">
        <v>47</v>
      </c>
      <c r="I33" s="10">
        <v>19</v>
      </c>
      <c r="J33" s="10">
        <v>5</v>
      </c>
      <c r="K33" s="10">
        <v>49</v>
      </c>
      <c r="L33" s="10">
        <v>83</v>
      </c>
      <c r="M33" s="10">
        <v>1</v>
      </c>
      <c r="N33" s="10">
        <v>3</v>
      </c>
      <c r="O33" s="10">
        <v>2</v>
      </c>
      <c r="P33" s="10">
        <v>67</v>
      </c>
      <c r="Q33" s="10">
        <v>0</v>
      </c>
      <c r="R33" s="10">
        <v>1</v>
      </c>
      <c r="S33" s="10">
        <v>2</v>
      </c>
      <c r="T33" s="10">
        <v>0</v>
      </c>
      <c r="U33" s="10">
        <v>6</v>
      </c>
      <c r="V33" s="10">
        <f t="shared" si="0"/>
        <v>331</v>
      </c>
    </row>
    <row r="34" spans="1:22" ht="17.25" customHeight="1" x14ac:dyDescent="0.3">
      <c r="A34" s="10">
        <v>33</v>
      </c>
      <c r="B34" s="10">
        <v>182</v>
      </c>
      <c r="C34" s="10" t="s">
        <v>1404</v>
      </c>
      <c r="D34" s="163">
        <v>1020</v>
      </c>
      <c r="E34" s="229" t="s">
        <v>1571</v>
      </c>
      <c r="F34" s="229">
        <v>594</v>
      </c>
      <c r="G34" s="10">
        <v>47</v>
      </c>
      <c r="H34" s="10">
        <v>70</v>
      </c>
      <c r="I34" s="10">
        <v>15</v>
      </c>
      <c r="J34" s="10">
        <v>2</v>
      </c>
      <c r="K34" s="10">
        <v>42</v>
      </c>
      <c r="L34" s="10">
        <v>66</v>
      </c>
      <c r="M34" s="10">
        <v>0</v>
      </c>
      <c r="N34" s="10">
        <v>8</v>
      </c>
      <c r="O34" s="10">
        <v>1</v>
      </c>
      <c r="P34" s="10">
        <v>59</v>
      </c>
      <c r="Q34" s="10">
        <v>1</v>
      </c>
      <c r="R34" s="10">
        <v>7</v>
      </c>
      <c r="S34" s="10">
        <v>0</v>
      </c>
      <c r="T34" s="10">
        <v>1</v>
      </c>
      <c r="U34" s="10">
        <v>8</v>
      </c>
      <c r="V34" s="10">
        <f t="shared" si="0"/>
        <v>327</v>
      </c>
    </row>
    <row r="35" spans="1:22" ht="17.25" customHeight="1" x14ac:dyDescent="0.3">
      <c r="A35" s="10">
        <v>34</v>
      </c>
      <c r="B35" s="10">
        <v>182</v>
      </c>
      <c r="C35" s="10" t="s">
        <v>1404</v>
      </c>
      <c r="D35" s="163">
        <v>1020</v>
      </c>
      <c r="E35" s="229" t="s">
        <v>1572</v>
      </c>
      <c r="F35" s="229"/>
      <c r="G35" s="10">
        <v>16</v>
      </c>
      <c r="H35" s="10">
        <v>28</v>
      </c>
      <c r="I35" s="10">
        <v>5</v>
      </c>
      <c r="J35" s="10">
        <v>2</v>
      </c>
      <c r="K35" s="10">
        <v>8</v>
      </c>
      <c r="L35" s="10">
        <v>6</v>
      </c>
      <c r="M35" s="10">
        <v>0</v>
      </c>
      <c r="N35" s="10">
        <v>6</v>
      </c>
      <c r="O35" s="10">
        <v>4</v>
      </c>
      <c r="P35" s="10">
        <v>20</v>
      </c>
      <c r="Q35" s="10">
        <v>1</v>
      </c>
      <c r="R35" s="10">
        <v>1</v>
      </c>
      <c r="S35" s="10">
        <v>0</v>
      </c>
      <c r="T35" s="10">
        <v>0</v>
      </c>
      <c r="U35" s="10">
        <v>0</v>
      </c>
      <c r="V35" s="10">
        <f t="shared" si="0"/>
        <v>97</v>
      </c>
    </row>
    <row r="36" spans="1:22" ht="17.25" customHeight="1" x14ac:dyDescent="0.3">
      <c r="A36" s="10">
        <v>35</v>
      </c>
      <c r="B36" s="10">
        <v>182</v>
      </c>
      <c r="C36" s="10" t="s">
        <v>1404</v>
      </c>
      <c r="D36" s="163">
        <v>1021</v>
      </c>
      <c r="E36" s="229" t="s">
        <v>42</v>
      </c>
      <c r="F36" s="229">
        <v>501</v>
      </c>
      <c r="G36" s="10">
        <v>27</v>
      </c>
      <c r="H36" s="10">
        <v>69</v>
      </c>
      <c r="I36" s="10">
        <v>11</v>
      </c>
      <c r="J36" s="10">
        <v>6</v>
      </c>
      <c r="K36" s="10">
        <v>56</v>
      </c>
      <c r="L36" s="10">
        <v>59</v>
      </c>
      <c r="M36" s="10">
        <v>1</v>
      </c>
      <c r="N36" s="10">
        <v>7</v>
      </c>
      <c r="O36" s="10">
        <v>6</v>
      </c>
      <c r="P36" s="10">
        <v>48</v>
      </c>
      <c r="Q36" s="10">
        <v>0</v>
      </c>
      <c r="R36" s="10">
        <v>2</v>
      </c>
      <c r="S36" s="10">
        <v>2</v>
      </c>
      <c r="T36" s="10">
        <v>0</v>
      </c>
      <c r="U36" s="10">
        <v>8</v>
      </c>
      <c r="V36" s="10">
        <f t="shared" si="0"/>
        <v>302</v>
      </c>
    </row>
    <row r="37" spans="1:22" ht="17.25" customHeight="1" x14ac:dyDescent="0.3">
      <c r="A37" s="10">
        <v>36</v>
      </c>
      <c r="B37" s="10">
        <v>182</v>
      </c>
      <c r="C37" s="10" t="s">
        <v>1404</v>
      </c>
      <c r="D37" s="163">
        <v>1021</v>
      </c>
      <c r="E37" s="229" t="s">
        <v>1569</v>
      </c>
      <c r="F37" s="229">
        <v>501</v>
      </c>
      <c r="G37" s="10">
        <v>22</v>
      </c>
      <c r="H37" s="10">
        <v>58</v>
      </c>
      <c r="I37" s="10">
        <v>8</v>
      </c>
      <c r="J37" s="10">
        <v>4</v>
      </c>
      <c r="K37" s="10">
        <v>64</v>
      </c>
      <c r="L37" s="10">
        <v>48</v>
      </c>
      <c r="M37" s="10">
        <v>2</v>
      </c>
      <c r="N37" s="10">
        <v>7</v>
      </c>
      <c r="O37" s="10">
        <v>7</v>
      </c>
      <c r="P37" s="10">
        <v>45</v>
      </c>
      <c r="Q37" s="10">
        <v>2</v>
      </c>
      <c r="R37" s="10">
        <v>1</v>
      </c>
      <c r="S37" s="10">
        <v>1</v>
      </c>
      <c r="T37" s="10">
        <v>0</v>
      </c>
      <c r="U37" s="10">
        <v>8</v>
      </c>
      <c r="V37" s="10">
        <f t="shared" si="0"/>
        <v>277</v>
      </c>
    </row>
    <row r="38" spans="1:22" ht="17.25" customHeight="1" x14ac:dyDescent="0.3">
      <c r="A38" s="10">
        <v>37</v>
      </c>
      <c r="B38" s="10">
        <v>182</v>
      </c>
      <c r="C38" s="10" t="s">
        <v>1404</v>
      </c>
      <c r="D38" s="163">
        <v>1022</v>
      </c>
      <c r="E38" s="229" t="s">
        <v>42</v>
      </c>
      <c r="F38" s="229">
        <v>611</v>
      </c>
      <c r="G38" s="10">
        <v>31</v>
      </c>
      <c r="H38" s="10">
        <v>72</v>
      </c>
      <c r="I38" s="10">
        <v>20</v>
      </c>
      <c r="J38" s="10">
        <v>1</v>
      </c>
      <c r="K38" s="10">
        <v>53</v>
      </c>
      <c r="L38" s="10">
        <v>43</v>
      </c>
      <c r="M38" s="10">
        <v>0</v>
      </c>
      <c r="N38" s="10">
        <v>11</v>
      </c>
      <c r="O38" s="10">
        <v>1</v>
      </c>
      <c r="P38" s="10">
        <v>56</v>
      </c>
      <c r="Q38" s="10">
        <v>4</v>
      </c>
      <c r="R38" s="10">
        <v>3</v>
      </c>
      <c r="S38" s="10">
        <v>3</v>
      </c>
      <c r="T38" s="10">
        <v>1</v>
      </c>
      <c r="U38" s="10">
        <v>8</v>
      </c>
      <c r="V38" s="10">
        <f t="shared" si="0"/>
        <v>307</v>
      </c>
    </row>
    <row r="39" spans="1:22" ht="17.25" customHeight="1" x14ac:dyDescent="0.3">
      <c r="A39" s="10">
        <v>38</v>
      </c>
      <c r="B39" s="10">
        <v>182</v>
      </c>
      <c r="C39" s="10" t="s">
        <v>1404</v>
      </c>
      <c r="D39" s="163">
        <v>1022</v>
      </c>
      <c r="E39" s="229" t="s">
        <v>1569</v>
      </c>
      <c r="F39" s="229">
        <v>611</v>
      </c>
      <c r="G39" s="10">
        <v>40</v>
      </c>
      <c r="H39" s="10">
        <v>55</v>
      </c>
      <c r="I39" s="10">
        <v>17</v>
      </c>
      <c r="J39" s="10">
        <v>5</v>
      </c>
      <c r="K39" s="10">
        <v>68</v>
      </c>
      <c r="L39" s="10">
        <v>56</v>
      </c>
      <c r="M39" s="10">
        <v>0</v>
      </c>
      <c r="N39" s="10">
        <v>12</v>
      </c>
      <c r="O39" s="10">
        <v>2</v>
      </c>
      <c r="P39" s="10">
        <v>74</v>
      </c>
      <c r="Q39" s="10">
        <v>3</v>
      </c>
      <c r="R39" s="10">
        <v>5</v>
      </c>
      <c r="S39" s="10">
        <v>4</v>
      </c>
      <c r="T39" s="10">
        <v>0</v>
      </c>
      <c r="U39" s="10">
        <v>8</v>
      </c>
      <c r="V39" s="10">
        <f t="shared" si="0"/>
        <v>349</v>
      </c>
    </row>
    <row r="40" spans="1:22" ht="17.25" customHeight="1" x14ac:dyDescent="0.3">
      <c r="A40" s="10">
        <v>39</v>
      </c>
      <c r="B40" s="10">
        <v>182</v>
      </c>
      <c r="C40" s="10" t="s">
        <v>1404</v>
      </c>
      <c r="D40" s="163">
        <v>1022</v>
      </c>
      <c r="E40" s="229" t="s">
        <v>1571</v>
      </c>
      <c r="F40" s="229">
        <v>610</v>
      </c>
      <c r="G40" s="10">
        <v>48</v>
      </c>
      <c r="H40" s="10">
        <v>65</v>
      </c>
      <c r="I40" s="10">
        <v>15</v>
      </c>
      <c r="J40" s="10">
        <v>5</v>
      </c>
      <c r="K40" s="10">
        <v>70</v>
      </c>
      <c r="L40" s="10">
        <v>40</v>
      </c>
      <c r="M40" s="10">
        <v>1</v>
      </c>
      <c r="N40" s="10">
        <v>2</v>
      </c>
      <c r="O40" s="10">
        <v>4</v>
      </c>
      <c r="P40" s="10">
        <v>49</v>
      </c>
      <c r="Q40" s="10">
        <v>3</v>
      </c>
      <c r="R40" s="10">
        <v>4</v>
      </c>
      <c r="S40" s="10">
        <v>1</v>
      </c>
      <c r="T40" s="10">
        <v>0</v>
      </c>
      <c r="U40" s="10">
        <v>7</v>
      </c>
      <c r="V40" s="10">
        <f t="shared" si="0"/>
        <v>314</v>
      </c>
    </row>
    <row r="41" spans="1:22" ht="17.25" customHeight="1" x14ac:dyDescent="0.3">
      <c r="A41" s="10">
        <v>40</v>
      </c>
      <c r="B41" s="10">
        <v>182</v>
      </c>
      <c r="C41" s="10" t="s">
        <v>1404</v>
      </c>
      <c r="D41" s="163">
        <v>1023</v>
      </c>
      <c r="E41" s="229" t="s">
        <v>42</v>
      </c>
      <c r="F41" s="229">
        <v>693</v>
      </c>
      <c r="G41" s="10">
        <v>21</v>
      </c>
      <c r="H41" s="10">
        <v>70</v>
      </c>
      <c r="I41" s="10">
        <v>15</v>
      </c>
      <c r="J41" s="10">
        <v>5</v>
      </c>
      <c r="K41" s="10">
        <v>82</v>
      </c>
      <c r="L41" s="10">
        <v>58</v>
      </c>
      <c r="M41" s="10">
        <v>2</v>
      </c>
      <c r="N41" s="10">
        <v>9</v>
      </c>
      <c r="O41" s="10">
        <v>3</v>
      </c>
      <c r="P41" s="10">
        <v>65</v>
      </c>
      <c r="Q41" s="10">
        <v>4</v>
      </c>
      <c r="R41" s="10">
        <v>4</v>
      </c>
      <c r="S41" s="10">
        <v>2</v>
      </c>
      <c r="T41" s="10">
        <v>2</v>
      </c>
      <c r="U41" s="10">
        <v>35</v>
      </c>
      <c r="V41" s="10">
        <f t="shared" si="0"/>
        <v>377</v>
      </c>
    </row>
    <row r="42" spans="1:22" ht="17.25" customHeight="1" x14ac:dyDescent="0.3">
      <c r="A42" s="10">
        <v>41</v>
      </c>
      <c r="B42" s="10">
        <v>182</v>
      </c>
      <c r="C42" s="10" t="s">
        <v>1404</v>
      </c>
      <c r="D42" s="163">
        <v>1023</v>
      </c>
      <c r="E42" s="229" t="s">
        <v>1569</v>
      </c>
      <c r="F42" s="229">
        <v>693</v>
      </c>
      <c r="G42" s="10">
        <v>46</v>
      </c>
      <c r="H42" s="10">
        <v>98</v>
      </c>
      <c r="I42" s="10">
        <v>15</v>
      </c>
      <c r="J42" s="10">
        <v>4</v>
      </c>
      <c r="K42" s="10">
        <v>63</v>
      </c>
      <c r="L42" s="10">
        <v>54</v>
      </c>
      <c r="M42" s="10">
        <v>1</v>
      </c>
      <c r="N42" s="10">
        <v>8</v>
      </c>
      <c r="O42" s="10">
        <v>8</v>
      </c>
      <c r="P42" s="10">
        <v>84</v>
      </c>
      <c r="Q42" s="10">
        <v>0</v>
      </c>
      <c r="R42" s="10">
        <v>0</v>
      </c>
      <c r="S42" s="10">
        <v>3</v>
      </c>
      <c r="T42" s="10">
        <v>0</v>
      </c>
      <c r="U42" s="10">
        <v>12</v>
      </c>
      <c r="V42" s="10">
        <f t="shared" si="0"/>
        <v>396</v>
      </c>
    </row>
    <row r="43" spans="1:22" ht="17.25" customHeight="1" x14ac:dyDescent="0.3">
      <c r="A43" s="10">
        <v>42</v>
      </c>
      <c r="B43" s="10">
        <v>182</v>
      </c>
      <c r="C43" s="10" t="s">
        <v>1404</v>
      </c>
      <c r="D43" s="163">
        <v>1024</v>
      </c>
      <c r="E43" s="229" t="s">
        <v>42</v>
      </c>
      <c r="F43" s="229">
        <v>696</v>
      </c>
      <c r="G43" s="10">
        <v>32</v>
      </c>
      <c r="H43" s="10">
        <v>74</v>
      </c>
      <c r="I43" s="10">
        <v>12</v>
      </c>
      <c r="J43" s="10">
        <v>8</v>
      </c>
      <c r="K43" s="10">
        <v>61</v>
      </c>
      <c r="L43" s="10">
        <v>83</v>
      </c>
      <c r="M43" s="10">
        <v>0</v>
      </c>
      <c r="N43" s="10">
        <v>11</v>
      </c>
      <c r="O43" s="10">
        <v>5</v>
      </c>
      <c r="P43" s="10">
        <v>74</v>
      </c>
      <c r="Q43" s="10">
        <v>0</v>
      </c>
      <c r="R43" s="10">
        <v>0</v>
      </c>
      <c r="S43" s="10">
        <v>1</v>
      </c>
      <c r="T43" s="10">
        <v>0</v>
      </c>
      <c r="U43" s="10">
        <v>3</v>
      </c>
      <c r="V43" s="10">
        <f t="shared" si="0"/>
        <v>364</v>
      </c>
    </row>
    <row r="44" spans="1:22" ht="17.25" customHeight="1" x14ac:dyDescent="0.3">
      <c r="A44" s="10">
        <v>43</v>
      </c>
      <c r="B44" s="10">
        <v>182</v>
      </c>
      <c r="C44" s="10" t="s">
        <v>1404</v>
      </c>
      <c r="D44" s="163">
        <v>1024</v>
      </c>
      <c r="E44" s="229" t="s">
        <v>1569</v>
      </c>
      <c r="F44" s="229">
        <v>696</v>
      </c>
      <c r="G44" s="10">
        <v>22</v>
      </c>
      <c r="H44" s="10">
        <v>74</v>
      </c>
      <c r="I44" s="10">
        <v>7</v>
      </c>
      <c r="J44" s="10">
        <v>4</v>
      </c>
      <c r="K44" s="10">
        <v>63</v>
      </c>
      <c r="L44" s="10">
        <v>102</v>
      </c>
      <c r="M44" s="10">
        <v>3</v>
      </c>
      <c r="N44" s="10">
        <v>15</v>
      </c>
      <c r="O44" s="10">
        <v>6</v>
      </c>
      <c r="P44" s="10">
        <v>72</v>
      </c>
      <c r="Q44" s="10">
        <v>3</v>
      </c>
      <c r="R44" s="10">
        <v>2</v>
      </c>
      <c r="S44" s="10">
        <v>3</v>
      </c>
      <c r="T44" s="10">
        <v>0</v>
      </c>
      <c r="U44" s="10">
        <v>7</v>
      </c>
      <c r="V44" s="10">
        <f t="shared" si="0"/>
        <v>383</v>
      </c>
    </row>
    <row r="45" spans="1:22" ht="17.25" customHeight="1" x14ac:dyDescent="0.3">
      <c r="A45" s="10">
        <v>44</v>
      </c>
      <c r="B45" s="10">
        <v>182</v>
      </c>
      <c r="C45" s="10" t="s">
        <v>1404</v>
      </c>
      <c r="D45" s="163">
        <v>1025</v>
      </c>
      <c r="E45" s="229" t="s">
        <v>42</v>
      </c>
      <c r="F45" s="229">
        <v>569</v>
      </c>
      <c r="G45" s="10">
        <v>39</v>
      </c>
      <c r="H45" s="10">
        <v>75</v>
      </c>
      <c r="I45" s="10">
        <v>16</v>
      </c>
      <c r="J45" s="10">
        <v>3</v>
      </c>
      <c r="K45" s="10">
        <v>37</v>
      </c>
      <c r="L45" s="10">
        <v>61</v>
      </c>
      <c r="M45" s="10">
        <v>4</v>
      </c>
      <c r="N45" s="10">
        <v>5</v>
      </c>
      <c r="O45" s="10">
        <v>6</v>
      </c>
      <c r="P45" s="10">
        <v>55</v>
      </c>
      <c r="Q45" s="10">
        <v>0</v>
      </c>
      <c r="R45" s="10">
        <v>6</v>
      </c>
      <c r="S45" s="10">
        <v>2</v>
      </c>
      <c r="T45" s="10">
        <v>0</v>
      </c>
      <c r="U45" s="10">
        <v>8</v>
      </c>
      <c r="V45" s="10">
        <f t="shared" si="0"/>
        <v>317</v>
      </c>
    </row>
    <row r="46" spans="1:22" ht="17.25" customHeight="1" x14ac:dyDescent="0.3">
      <c r="A46" s="10">
        <v>45</v>
      </c>
      <c r="B46" s="10">
        <v>182</v>
      </c>
      <c r="C46" s="10" t="s">
        <v>1404</v>
      </c>
      <c r="D46" s="163">
        <v>1025</v>
      </c>
      <c r="E46" s="229" t="s">
        <v>1569</v>
      </c>
      <c r="F46" s="229">
        <v>568</v>
      </c>
      <c r="G46" s="10">
        <v>41</v>
      </c>
      <c r="H46" s="10">
        <v>63</v>
      </c>
      <c r="I46" s="10">
        <v>17</v>
      </c>
      <c r="J46" s="10">
        <v>5</v>
      </c>
      <c r="K46" s="10">
        <v>81</v>
      </c>
      <c r="L46" s="10">
        <v>56</v>
      </c>
      <c r="M46" s="10">
        <v>4</v>
      </c>
      <c r="N46" s="10">
        <v>6</v>
      </c>
      <c r="O46" s="10">
        <v>2</v>
      </c>
      <c r="P46" s="10">
        <v>58</v>
      </c>
      <c r="Q46" s="10">
        <v>1</v>
      </c>
      <c r="R46" s="10">
        <v>5</v>
      </c>
      <c r="S46" s="10">
        <v>1</v>
      </c>
      <c r="T46" s="10">
        <v>0</v>
      </c>
      <c r="U46" s="10">
        <v>7</v>
      </c>
      <c r="V46" s="10">
        <f t="shared" si="0"/>
        <v>347</v>
      </c>
    </row>
    <row r="47" spans="1:22" ht="17.25" customHeight="1" x14ac:dyDescent="0.3">
      <c r="A47" s="10">
        <v>46</v>
      </c>
      <c r="B47" s="10">
        <v>182</v>
      </c>
      <c r="C47" s="10" t="s">
        <v>1404</v>
      </c>
      <c r="D47" s="163">
        <v>1026</v>
      </c>
      <c r="E47" s="229" t="s">
        <v>42</v>
      </c>
      <c r="F47" s="229">
        <v>393</v>
      </c>
      <c r="G47" s="10">
        <v>22</v>
      </c>
      <c r="H47" s="10">
        <v>61</v>
      </c>
      <c r="I47" s="10">
        <v>16</v>
      </c>
      <c r="J47" s="10">
        <v>2</v>
      </c>
      <c r="K47" s="10">
        <v>48</v>
      </c>
      <c r="L47" s="10">
        <v>37</v>
      </c>
      <c r="M47" s="10">
        <v>1</v>
      </c>
      <c r="N47" s="10">
        <v>10</v>
      </c>
      <c r="O47" s="10">
        <v>4</v>
      </c>
      <c r="P47" s="10">
        <v>33</v>
      </c>
      <c r="Q47" s="10">
        <v>0</v>
      </c>
      <c r="R47" s="10">
        <v>2</v>
      </c>
      <c r="S47" s="10">
        <v>0</v>
      </c>
      <c r="T47" s="10">
        <v>0</v>
      </c>
      <c r="U47" s="10">
        <v>13</v>
      </c>
      <c r="V47" s="10">
        <f t="shared" si="0"/>
        <v>249</v>
      </c>
    </row>
    <row r="48" spans="1:22" ht="17.25" customHeight="1" x14ac:dyDescent="0.3">
      <c r="A48" s="10">
        <v>47</v>
      </c>
      <c r="B48" s="10">
        <v>182</v>
      </c>
      <c r="C48" s="10" t="s">
        <v>1404</v>
      </c>
      <c r="D48" s="163">
        <v>1026</v>
      </c>
      <c r="E48" s="229" t="s">
        <v>1569</v>
      </c>
      <c r="F48" s="229">
        <v>392</v>
      </c>
      <c r="G48" s="10">
        <v>30</v>
      </c>
      <c r="H48" s="10">
        <v>55</v>
      </c>
      <c r="I48" s="10">
        <v>14</v>
      </c>
      <c r="J48" s="10">
        <v>2</v>
      </c>
      <c r="K48" s="10">
        <v>39</v>
      </c>
      <c r="L48" s="10">
        <v>43</v>
      </c>
      <c r="M48" s="10">
        <v>1</v>
      </c>
      <c r="N48" s="10">
        <v>9</v>
      </c>
      <c r="O48" s="10">
        <v>1</v>
      </c>
      <c r="P48" s="10">
        <v>29</v>
      </c>
      <c r="Q48" s="10">
        <v>0</v>
      </c>
      <c r="R48" s="10">
        <v>1</v>
      </c>
      <c r="S48" s="10">
        <v>0</v>
      </c>
      <c r="T48" s="10">
        <v>0</v>
      </c>
      <c r="U48" s="10">
        <v>6</v>
      </c>
      <c r="V48" s="10">
        <f t="shared" si="0"/>
        <v>230</v>
      </c>
    </row>
    <row r="49" spans="1:22" ht="17.25" customHeight="1" x14ac:dyDescent="0.3">
      <c r="A49" s="10">
        <v>48</v>
      </c>
      <c r="B49" s="10">
        <v>182</v>
      </c>
      <c r="C49" s="10" t="s">
        <v>1404</v>
      </c>
      <c r="D49" s="163">
        <v>1027</v>
      </c>
      <c r="E49" s="229" t="s">
        <v>42</v>
      </c>
      <c r="F49" s="229">
        <v>423</v>
      </c>
      <c r="G49" s="10">
        <v>17</v>
      </c>
      <c r="H49" s="10">
        <v>74</v>
      </c>
      <c r="I49" s="10">
        <v>12</v>
      </c>
      <c r="J49" s="10">
        <v>4</v>
      </c>
      <c r="K49" s="10">
        <v>47</v>
      </c>
      <c r="L49" s="10">
        <v>27</v>
      </c>
      <c r="M49" s="10">
        <v>1</v>
      </c>
      <c r="N49" s="10">
        <v>2</v>
      </c>
      <c r="O49" s="10">
        <v>8</v>
      </c>
      <c r="P49" s="10">
        <v>38</v>
      </c>
      <c r="Q49" s="10">
        <v>2</v>
      </c>
      <c r="R49" s="10">
        <v>2</v>
      </c>
      <c r="S49" s="10">
        <v>0</v>
      </c>
      <c r="T49" s="10">
        <v>0</v>
      </c>
      <c r="U49" s="10">
        <v>6</v>
      </c>
      <c r="V49" s="10">
        <f t="shared" si="0"/>
        <v>240</v>
      </c>
    </row>
    <row r="50" spans="1:22" ht="17.25" customHeight="1" x14ac:dyDescent="0.3">
      <c r="A50" s="10">
        <v>49</v>
      </c>
      <c r="B50" s="10">
        <v>182</v>
      </c>
      <c r="C50" s="10" t="s">
        <v>1404</v>
      </c>
      <c r="D50" s="163">
        <v>1027</v>
      </c>
      <c r="E50" s="229" t="s">
        <v>1569</v>
      </c>
      <c r="F50" s="229">
        <v>422</v>
      </c>
      <c r="G50" s="10">
        <v>17</v>
      </c>
      <c r="H50" s="10">
        <v>61</v>
      </c>
      <c r="I50" s="10">
        <v>10</v>
      </c>
      <c r="J50" s="10">
        <v>5</v>
      </c>
      <c r="K50" s="10">
        <v>42</v>
      </c>
      <c r="L50" s="10">
        <v>41</v>
      </c>
      <c r="M50" s="10">
        <v>4</v>
      </c>
      <c r="N50" s="10">
        <v>6</v>
      </c>
      <c r="O50" s="10">
        <v>5</v>
      </c>
      <c r="P50" s="10">
        <v>34</v>
      </c>
      <c r="Q50" s="10">
        <v>1</v>
      </c>
      <c r="R50" s="10">
        <v>1</v>
      </c>
      <c r="S50" s="10">
        <v>1</v>
      </c>
      <c r="T50" s="10">
        <v>0</v>
      </c>
      <c r="U50" s="10">
        <v>10</v>
      </c>
      <c r="V50" s="10">
        <f t="shared" si="0"/>
        <v>238</v>
      </c>
    </row>
    <row r="51" spans="1:22" ht="17.25" customHeight="1" x14ac:dyDescent="0.3">
      <c r="A51" s="10">
        <v>50</v>
      </c>
      <c r="B51" s="10">
        <v>182</v>
      </c>
      <c r="C51" s="10" t="s">
        <v>1404</v>
      </c>
      <c r="D51" s="163">
        <v>1028</v>
      </c>
      <c r="E51" s="229" t="s">
        <v>42</v>
      </c>
      <c r="F51" s="229">
        <v>556</v>
      </c>
      <c r="G51" s="10">
        <v>30</v>
      </c>
      <c r="H51" s="10">
        <v>65</v>
      </c>
      <c r="I51" s="10">
        <v>8</v>
      </c>
      <c r="J51" s="10">
        <v>9</v>
      </c>
      <c r="K51" s="10">
        <v>41</v>
      </c>
      <c r="L51" s="10">
        <v>63</v>
      </c>
      <c r="M51" s="10">
        <v>2</v>
      </c>
      <c r="N51" s="10">
        <v>12</v>
      </c>
      <c r="O51" s="10">
        <v>5</v>
      </c>
      <c r="P51" s="10">
        <v>35</v>
      </c>
      <c r="Q51" s="10">
        <v>3</v>
      </c>
      <c r="R51" s="10">
        <v>4</v>
      </c>
      <c r="S51" s="10">
        <v>3</v>
      </c>
      <c r="T51" s="10">
        <v>0</v>
      </c>
      <c r="U51" s="10">
        <v>14</v>
      </c>
      <c r="V51" s="10">
        <f t="shared" si="0"/>
        <v>294</v>
      </c>
    </row>
    <row r="52" spans="1:22" ht="17.25" customHeight="1" x14ac:dyDescent="0.3">
      <c r="A52" s="10">
        <v>51</v>
      </c>
      <c r="B52" s="10">
        <v>182</v>
      </c>
      <c r="C52" s="10" t="s">
        <v>1404</v>
      </c>
      <c r="D52" s="163">
        <v>1028</v>
      </c>
      <c r="E52" s="229" t="s">
        <v>1569</v>
      </c>
      <c r="F52" s="229">
        <v>556</v>
      </c>
      <c r="G52" s="10">
        <v>46</v>
      </c>
      <c r="H52" s="10">
        <v>77</v>
      </c>
      <c r="I52" s="10">
        <v>18</v>
      </c>
      <c r="J52" s="10">
        <v>3</v>
      </c>
      <c r="K52" s="10">
        <v>53</v>
      </c>
      <c r="L52" s="10">
        <v>53</v>
      </c>
      <c r="M52" s="10">
        <v>1</v>
      </c>
      <c r="N52" s="10">
        <v>10</v>
      </c>
      <c r="O52" s="10">
        <v>5</v>
      </c>
      <c r="P52" s="10">
        <v>48</v>
      </c>
      <c r="Q52" s="10">
        <v>1</v>
      </c>
      <c r="R52" s="10">
        <v>4</v>
      </c>
      <c r="S52" s="10">
        <v>2</v>
      </c>
      <c r="T52" s="10">
        <v>0</v>
      </c>
      <c r="U52" s="10">
        <v>10</v>
      </c>
      <c r="V52" s="10">
        <f t="shared" si="0"/>
        <v>331</v>
      </c>
    </row>
    <row r="53" spans="1:22" ht="17.25" customHeight="1" x14ac:dyDescent="0.3">
      <c r="A53" s="10">
        <v>52</v>
      </c>
      <c r="B53" s="10">
        <v>182</v>
      </c>
      <c r="C53" s="10" t="s">
        <v>1404</v>
      </c>
      <c r="D53" s="163">
        <v>1029</v>
      </c>
      <c r="E53" s="229" t="s">
        <v>42</v>
      </c>
      <c r="F53" s="229">
        <v>560</v>
      </c>
      <c r="G53" s="10">
        <v>33</v>
      </c>
      <c r="H53" s="10">
        <v>90</v>
      </c>
      <c r="I53" s="10">
        <v>20</v>
      </c>
      <c r="J53" s="10">
        <v>6</v>
      </c>
      <c r="K53" s="10">
        <v>37</v>
      </c>
      <c r="L53" s="10">
        <v>68</v>
      </c>
      <c r="M53" s="10">
        <v>3</v>
      </c>
      <c r="N53" s="10">
        <v>10</v>
      </c>
      <c r="O53" s="10">
        <v>3</v>
      </c>
      <c r="P53" s="10">
        <v>36</v>
      </c>
      <c r="Q53" s="10">
        <v>0</v>
      </c>
      <c r="R53" s="10">
        <v>2</v>
      </c>
      <c r="S53" s="10">
        <v>2</v>
      </c>
      <c r="T53" s="10">
        <v>1</v>
      </c>
      <c r="U53" s="10">
        <v>6</v>
      </c>
      <c r="V53" s="10">
        <f t="shared" si="0"/>
        <v>317</v>
      </c>
    </row>
    <row r="54" spans="1:22" ht="17.25" customHeight="1" x14ac:dyDescent="0.3">
      <c r="A54" s="10">
        <v>53</v>
      </c>
      <c r="B54" s="10">
        <v>182</v>
      </c>
      <c r="C54" s="10" t="s">
        <v>1404</v>
      </c>
      <c r="D54" s="163">
        <v>1029</v>
      </c>
      <c r="E54" s="229" t="s">
        <v>1569</v>
      </c>
      <c r="F54" s="229">
        <v>559</v>
      </c>
      <c r="G54" s="10">
        <v>30</v>
      </c>
      <c r="H54" s="10">
        <v>87</v>
      </c>
      <c r="I54" s="10">
        <v>14</v>
      </c>
      <c r="J54" s="10">
        <v>3</v>
      </c>
      <c r="K54" s="10">
        <v>38</v>
      </c>
      <c r="L54" s="10">
        <v>66</v>
      </c>
      <c r="M54" s="10">
        <v>13</v>
      </c>
      <c r="N54" s="10">
        <v>16</v>
      </c>
      <c r="O54" s="10">
        <v>3</v>
      </c>
      <c r="P54" s="10">
        <v>42</v>
      </c>
      <c r="Q54" s="10">
        <v>3</v>
      </c>
      <c r="R54" s="10">
        <v>2</v>
      </c>
      <c r="S54" s="10">
        <v>6</v>
      </c>
      <c r="T54" s="10">
        <v>0</v>
      </c>
      <c r="U54" s="10">
        <v>2</v>
      </c>
      <c r="V54" s="10">
        <f t="shared" si="0"/>
        <v>325</v>
      </c>
    </row>
    <row r="55" spans="1:22" ht="17.25" customHeight="1" x14ac:dyDescent="0.3">
      <c r="A55" s="10">
        <v>54</v>
      </c>
      <c r="B55" s="10">
        <v>182</v>
      </c>
      <c r="C55" s="10" t="s">
        <v>1404</v>
      </c>
      <c r="D55" s="163">
        <v>1030</v>
      </c>
      <c r="E55" s="229" t="s">
        <v>42</v>
      </c>
      <c r="F55" s="229">
        <v>408</v>
      </c>
      <c r="G55" s="10">
        <v>33</v>
      </c>
      <c r="H55" s="10">
        <v>25</v>
      </c>
      <c r="I55" s="10">
        <v>6</v>
      </c>
      <c r="J55" s="10">
        <v>2</v>
      </c>
      <c r="K55" s="10">
        <v>59</v>
      </c>
      <c r="L55" s="10">
        <v>53</v>
      </c>
      <c r="M55" s="10">
        <v>0</v>
      </c>
      <c r="N55" s="10">
        <v>0</v>
      </c>
      <c r="O55" s="10">
        <v>6</v>
      </c>
      <c r="P55" s="10">
        <v>34</v>
      </c>
      <c r="Q55" s="10">
        <v>3</v>
      </c>
      <c r="R55" s="10">
        <v>3</v>
      </c>
      <c r="S55" s="10">
        <v>1</v>
      </c>
      <c r="T55" s="10">
        <v>0</v>
      </c>
      <c r="U55" s="10">
        <v>4</v>
      </c>
      <c r="V55" s="10">
        <f t="shared" si="0"/>
        <v>229</v>
      </c>
    </row>
    <row r="56" spans="1:22" ht="17.25" customHeight="1" x14ac:dyDescent="0.3">
      <c r="A56" s="10">
        <v>55</v>
      </c>
      <c r="B56" s="10">
        <v>182</v>
      </c>
      <c r="C56" s="10" t="s">
        <v>1404</v>
      </c>
      <c r="D56" s="163">
        <v>1030</v>
      </c>
      <c r="E56" s="229" t="s">
        <v>1569</v>
      </c>
      <c r="F56" s="229">
        <v>407</v>
      </c>
      <c r="G56" s="10">
        <v>28</v>
      </c>
      <c r="H56" s="10">
        <v>44</v>
      </c>
      <c r="I56" s="10">
        <v>9</v>
      </c>
      <c r="J56" s="10">
        <v>1</v>
      </c>
      <c r="K56" s="10">
        <v>47</v>
      </c>
      <c r="L56" s="10">
        <v>50</v>
      </c>
      <c r="M56" s="10">
        <v>1</v>
      </c>
      <c r="N56" s="10">
        <v>5</v>
      </c>
      <c r="O56" s="10">
        <v>5</v>
      </c>
      <c r="P56" s="10">
        <v>36</v>
      </c>
      <c r="Q56" s="10">
        <v>1</v>
      </c>
      <c r="R56" s="10">
        <v>7</v>
      </c>
      <c r="S56" s="10">
        <v>4</v>
      </c>
      <c r="T56" s="10">
        <v>0</v>
      </c>
      <c r="U56" s="10">
        <v>6</v>
      </c>
      <c r="V56" s="10">
        <f t="shared" si="0"/>
        <v>244</v>
      </c>
    </row>
    <row r="57" spans="1:22" ht="17.25" customHeight="1" x14ac:dyDescent="0.3">
      <c r="A57" s="10">
        <v>56</v>
      </c>
      <c r="B57" s="10">
        <v>182</v>
      </c>
      <c r="C57" s="10" t="s">
        <v>1404</v>
      </c>
      <c r="D57" s="163">
        <v>1030</v>
      </c>
      <c r="E57" s="229" t="s">
        <v>1572</v>
      </c>
      <c r="F57" s="229"/>
      <c r="G57" s="10">
        <v>24</v>
      </c>
      <c r="H57" s="10">
        <v>24</v>
      </c>
      <c r="I57" s="10">
        <v>13</v>
      </c>
      <c r="J57" s="10">
        <v>6</v>
      </c>
      <c r="K57" s="10">
        <v>46</v>
      </c>
      <c r="L57" s="10">
        <v>19</v>
      </c>
      <c r="M57" s="10">
        <v>0</v>
      </c>
      <c r="N57" s="10">
        <v>9</v>
      </c>
      <c r="O57" s="10">
        <v>3</v>
      </c>
      <c r="P57" s="10">
        <v>41</v>
      </c>
      <c r="Q57" s="10">
        <v>2</v>
      </c>
      <c r="R57" s="10">
        <v>0</v>
      </c>
      <c r="S57" s="10">
        <v>0</v>
      </c>
      <c r="T57" s="10">
        <v>0</v>
      </c>
      <c r="U57" s="10">
        <v>3</v>
      </c>
      <c r="V57" s="10">
        <f t="shared" si="0"/>
        <v>190</v>
      </c>
    </row>
    <row r="58" spans="1:22" ht="17.25" customHeight="1" x14ac:dyDescent="0.3">
      <c r="A58" s="10">
        <v>57</v>
      </c>
      <c r="B58" s="10">
        <v>182</v>
      </c>
      <c r="C58" s="10" t="s">
        <v>1404</v>
      </c>
      <c r="D58" s="163">
        <v>1031</v>
      </c>
      <c r="E58" s="229" t="s">
        <v>42</v>
      </c>
      <c r="F58" s="229">
        <v>581</v>
      </c>
      <c r="G58" s="10">
        <v>36</v>
      </c>
      <c r="H58" s="10">
        <v>63</v>
      </c>
      <c r="I58" s="10">
        <v>10</v>
      </c>
      <c r="J58" s="10">
        <v>1</v>
      </c>
      <c r="K58" s="10">
        <v>50</v>
      </c>
      <c r="L58" s="10">
        <v>71</v>
      </c>
      <c r="M58" s="10">
        <v>1</v>
      </c>
      <c r="N58" s="10">
        <v>4</v>
      </c>
      <c r="O58" s="10">
        <v>4</v>
      </c>
      <c r="P58" s="10">
        <v>56</v>
      </c>
      <c r="Q58" s="10">
        <v>2</v>
      </c>
      <c r="R58" s="10">
        <v>3</v>
      </c>
      <c r="S58" s="10">
        <v>3</v>
      </c>
      <c r="T58" s="10">
        <v>0</v>
      </c>
      <c r="U58" s="10">
        <v>11</v>
      </c>
      <c r="V58" s="10">
        <f t="shared" si="0"/>
        <v>315</v>
      </c>
    </row>
    <row r="59" spans="1:22" ht="17.25" customHeight="1" x14ac:dyDescent="0.3">
      <c r="A59" s="10">
        <v>58</v>
      </c>
      <c r="B59" s="10">
        <v>182</v>
      </c>
      <c r="C59" s="10" t="s">
        <v>1404</v>
      </c>
      <c r="D59" s="163">
        <v>1031</v>
      </c>
      <c r="E59" s="229" t="s">
        <v>1569</v>
      </c>
      <c r="F59" s="229">
        <v>580</v>
      </c>
      <c r="G59" s="10">
        <v>26</v>
      </c>
      <c r="H59" s="10">
        <v>77</v>
      </c>
      <c r="I59" s="10">
        <v>11</v>
      </c>
      <c r="J59" s="10">
        <v>1</v>
      </c>
      <c r="K59" s="10">
        <v>50</v>
      </c>
      <c r="L59" s="10">
        <v>70</v>
      </c>
      <c r="M59" s="10">
        <v>1</v>
      </c>
      <c r="N59" s="10">
        <v>11</v>
      </c>
      <c r="O59" s="10">
        <v>2</v>
      </c>
      <c r="P59" s="10">
        <v>51</v>
      </c>
      <c r="Q59" s="10">
        <v>0</v>
      </c>
      <c r="R59" s="10">
        <v>2</v>
      </c>
      <c r="S59" s="10">
        <v>4</v>
      </c>
      <c r="T59" s="10">
        <v>0</v>
      </c>
      <c r="U59" s="10">
        <v>8</v>
      </c>
      <c r="V59" s="10">
        <f t="shared" si="0"/>
        <v>314</v>
      </c>
    </row>
    <row r="60" spans="1:22" ht="17.25" customHeight="1" x14ac:dyDescent="0.3">
      <c r="A60" s="10">
        <v>59</v>
      </c>
      <c r="B60" s="10">
        <v>182</v>
      </c>
      <c r="C60" s="10" t="s">
        <v>1404</v>
      </c>
      <c r="D60" s="163">
        <v>1032</v>
      </c>
      <c r="E60" s="229" t="s">
        <v>42</v>
      </c>
      <c r="F60" s="229">
        <v>414</v>
      </c>
      <c r="G60" s="10">
        <v>25</v>
      </c>
      <c r="H60" s="10">
        <v>46</v>
      </c>
      <c r="I60" s="10">
        <v>13</v>
      </c>
      <c r="J60" s="10">
        <v>3</v>
      </c>
      <c r="K60" s="10">
        <v>29</v>
      </c>
      <c r="L60" s="10">
        <v>39</v>
      </c>
      <c r="M60" s="10">
        <v>1</v>
      </c>
      <c r="N60" s="10">
        <v>15</v>
      </c>
      <c r="O60" s="10">
        <v>1</v>
      </c>
      <c r="P60" s="10">
        <v>38</v>
      </c>
      <c r="Q60" s="10">
        <v>1</v>
      </c>
      <c r="R60" s="10">
        <v>3</v>
      </c>
      <c r="S60" s="10">
        <v>1</v>
      </c>
      <c r="T60" s="10">
        <v>1</v>
      </c>
      <c r="U60" s="10">
        <v>4</v>
      </c>
      <c r="V60" s="10">
        <f t="shared" si="0"/>
        <v>220</v>
      </c>
    </row>
    <row r="61" spans="1:22" ht="17.25" customHeight="1" x14ac:dyDescent="0.3">
      <c r="A61" s="10">
        <v>60</v>
      </c>
      <c r="B61" s="10">
        <v>182</v>
      </c>
      <c r="C61" s="10" t="s">
        <v>1404</v>
      </c>
      <c r="D61" s="163">
        <v>1032</v>
      </c>
      <c r="E61" s="229" t="s">
        <v>1569</v>
      </c>
      <c r="F61" s="229">
        <v>414</v>
      </c>
      <c r="G61" s="10">
        <v>22</v>
      </c>
      <c r="H61" s="10">
        <v>52</v>
      </c>
      <c r="I61" s="10">
        <v>18</v>
      </c>
      <c r="J61" s="10">
        <v>2</v>
      </c>
      <c r="K61" s="10">
        <v>35</v>
      </c>
      <c r="L61" s="10">
        <v>22</v>
      </c>
      <c r="M61" s="10">
        <v>3</v>
      </c>
      <c r="N61" s="10">
        <v>22</v>
      </c>
      <c r="O61" s="10">
        <v>2</v>
      </c>
      <c r="P61" s="10">
        <v>50</v>
      </c>
      <c r="Q61" s="10">
        <v>4</v>
      </c>
      <c r="R61" s="10">
        <v>0</v>
      </c>
      <c r="S61" s="10">
        <v>2</v>
      </c>
      <c r="T61" s="10">
        <v>0</v>
      </c>
      <c r="U61" s="10">
        <v>3</v>
      </c>
      <c r="V61" s="10">
        <f t="shared" si="0"/>
        <v>237</v>
      </c>
    </row>
    <row r="62" spans="1:22" ht="17.25" customHeight="1" x14ac:dyDescent="0.3">
      <c r="A62" s="10">
        <v>61</v>
      </c>
      <c r="B62" s="10">
        <v>182</v>
      </c>
      <c r="C62" s="10" t="s">
        <v>1404</v>
      </c>
      <c r="D62" s="163">
        <v>1033</v>
      </c>
      <c r="E62" s="229" t="s">
        <v>42</v>
      </c>
      <c r="F62" s="229">
        <v>668</v>
      </c>
      <c r="G62" s="10">
        <v>43</v>
      </c>
      <c r="H62" s="10">
        <v>57</v>
      </c>
      <c r="I62" s="10">
        <v>15</v>
      </c>
      <c r="J62" s="10">
        <v>2</v>
      </c>
      <c r="K62" s="10">
        <v>76</v>
      </c>
      <c r="L62" s="10">
        <v>55</v>
      </c>
      <c r="M62" s="10">
        <v>2</v>
      </c>
      <c r="N62" s="10">
        <v>8</v>
      </c>
      <c r="O62" s="10">
        <v>8</v>
      </c>
      <c r="P62" s="10">
        <v>91</v>
      </c>
      <c r="Q62" s="10">
        <v>1</v>
      </c>
      <c r="R62" s="10">
        <v>4</v>
      </c>
      <c r="S62" s="10">
        <v>0</v>
      </c>
      <c r="T62" s="10">
        <v>0</v>
      </c>
      <c r="U62" s="10">
        <v>11</v>
      </c>
      <c r="V62" s="10">
        <f t="shared" si="0"/>
        <v>373</v>
      </c>
    </row>
    <row r="63" spans="1:22" ht="17.25" customHeight="1" x14ac:dyDescent="0.3">
      <c r="A63" s="10">
        <v>62</v>
      </c>
      <c r="B63" s="10">
        <v>182</v>
      </c>
      <c r="C63" s="10" t="s">
        <v>1404</v>
      </c>
      <c r="D63" s="163">
        <v>1033</v>
      </c>
      <c r="E63" s="229" t="s">
        <v>1569</v>
      </c>
      <c r="F63" s="229">
        <v>668</v>
      </c>
      <c r="G63" s="10">
        <v>41</v>
      </c>
      <c r="H63" s="10">
        <v>38</v>
      </c>
      <c r="I63" s="10">
        <v>19</v>
      </c>
      <c r="J63" s="10">
        <v>1</v>
      </c>
      <c r="K63" s="10">
        <v>64</v>
      </c>
      <c r="L63" s="10">
        <v>41</v>
      </c>
      <c r="M63" s="10">
        <v>1</v>
      </c>
      <c r="N63" s="10">
        <v>6</v>
      </c>
      <c r="O63" s="10">
        <v>7</v>
      </c>
      <c r="P63" s="10">
        <v>85</v>
      </c>
      <c r="Q63" s="10">
        <v>1</v>
      </c>
      <c r="R63" s="10">
        <v>5</v>
      </c>
      <c r="S63" s="10">
        <v>0</v>
      </c>
      <c r="T63" s="10">
        <v>0</v>
      </c>
      <c r="U63" s="10">
        <v>12</v>
      </c>
      <c r="V63" s="10">
        <f t="shared" si="0"/>
        <v>321</v>
      </c>
    </row>
    <row r="64" spans="1:22" ht="17.25" customHeight="1" x14ac:dyDescent="0.3">
      <c r="A64" s="10">
        <v>63</v>
      </c>
      <c r="B64" s="10">
        <v>182</v>
      </c>
      <c r="C64" s="10" t="s">
        <v>1404</v>
      </c>
      <c r="D64" s="163">
        <v>1034</v>
      </c>
      <c r="E64" s="229" t="s">
        <v>42</v>
      </c>
      <c r="F64" s="229">
        <v>638</v>
      </c>
      <c r="G64" s="10">
        <v>49</v>
      </c>
      <c r="H64" s="10">
        <v>27</v>
      </c>
      <c r="I64" s="10">
        <v>31</v>
      </c>
      <c r="J64" s="10">
        <v>7</v>
      </c>
      <c r="K64" s="10">
        <v>60</v>
      </c>
      <c r="L64" s="10">
        <v>37</v>
      </c>
      <c r="M64" s="10">
        <v>2</v>
      </c>
      <c r="N64" s="10">
        <v>9</v>
      </c>
      <c r="O64" s="10">
        <v>17</v>
      </c>
      <c r="P64" s="10">
        <v>98</v>
      </c>
      <c r="Q64" s="10">
        <v>2</v>
      </c>
      <c r="R64" s="10">
        <v>8</v>
      </c>
      <c r="S64" s="10">
        <v>0</v>
      </c>
      <c r="T64" s="10">
        <v>0</v>
      </c>
      <c r="U64" s="10">
        <v>11</v>
      </c>
      <c r="V64" s="10">
        <f t="shared" si="0"/>
        <v>358</v>
      </c>
    </row>
    <row r="65" spans="1:22" ht="17.25" customHeight="1" x14ac:dyDescent="0.3">
      <c r="A65" s="10">
        <v>64</v>
      </c>
      <c r="B65" s="10">
        <v>182</v>
      </c>
      <c r="C65" s="10" t="s">
        <v>1404</v>
      </c>
      <c r="D65" s="163">
        <v>1034</v>
      </c>
      <c r="E65" s="229" t="s">
        <v>1569</v>
      </c>
      <c r="F65" s="229">
        <v>638</v>
      </c>
      <c r="G65" s="10">
        <v>66</v>
      </c>
      <c r="H65" s="10">
        <v>48</v>
      </c>
      <c r="I65" s="10">
        <v>30</v>
      </c>
      <c r="J65" s="10">
        <v>6</v>
      </c>
      <c r="K65" s="10">
        <v>55</v>
      </c>
      <c r="L65" s="10">
        <v>38</v>
      </c>
      <c r="M65" s="10">
        <v>6</v>
      </c>
      <c r="N65" s="10">
        <v>5</v>
      </c>
      <c r="O65" s="10">
        <v>5</v>
      </c>
      <c r="P65" s="10">
        <v>91</v>
      </c>
      <c r="Q65" s="10">
        <v>5</v>
      </c>
      <c r="R65" s="10">
        <v>6</v>
      </c>
      <c r="S65" s="10">
        <v>0</v>
      </c>
      <c r="T65" s="10">
        <v>0</v>
      </c>
      <c r="U65" s="10">
        <v>13</v>
      </c>
      <c r="V65" s="10">
        <f t="shared" si="0"/>
        <v>374</v>
      </c>
    </row>
    <row r="66" spans="1:22" ht="17.25" customHeight="1" x14ac:dyDescent="0.3">
      <c r="A66" s="10">
        <v>65</v>
      </c>
      <c r="B66" s="10">
        <v>182</v>
      </c>
      <c r="C66" s="10" t="s">
        <v>1404</v>
      </c>
      <c r="D66" s="163">
        <v>1034</v>
      </c>
      <c r="E66" s="229" t="s">
        <v>1571</v>
      </c>
      <c r="F66" s="229">
        <v>637</v>
      </c>
      <c r="G66" s="10">
        <v>50</v>
      </c>
      <c r="H66" s="10">
        <v>62</v>
      </c>
      <c r="I66" s="10">
        <v>34</v>
      </c>
      <c r="J66" s="10">
        <v>6</v>
      </c>
      <c r="K66" s="10">
        <v>49</v>
      </c>
      <c r="L66" s="10">
        <v>37</v>
      </c>
      <c r="M66" s="10">
        <v>6</v>
      </c>
      <c r="N66" s="10">
        <v>6</v>
      </c>
      <c r="O66" s="10">
        <v>10</v>
      </c>
      <c r="P66" s="10">
        <v>78</v>
      </c>
      <c r="Q66" s="10">
        <v>1</v>
      </c>
      <c r="R66" s="10">
        <v>8</v>
      </c>
      <c r="S66" s="10">
        <v>2</v>
      </c>
      <c r="T66" s="10">
        <v>0</v>
      </c>
      <c r="U66" s="10">
        <v>10</v>
      </c>
      <c r="V66" s="10">
        <f t="shared" si="0"/>
        <v>359</v>
      </c>
    </row>
    <row r="67" spans="1:22" ht="17.25" customHeight="1" x14ac:dyDescent="0.3">
      <c r="A67" s="10">
        <v>66</v>
      </c>
      <c r="B67" s="10">
        <v>182</v>
      </c>
      <c r="C67" s="10" t="s">
        <v>1404</v>
      </c>
      <c r="D67" s="163">
        <v>1034</v>
      </c>
      <c r="E67" s="229" t="s">
        <v>1578</v>
      </c>
      <c r="F67" s="229">
        <v>637</v>
      </c>
      <c r="G67" s="10">
        <v>57</v>
      </c>
      <c r="H67" s="10">
        <v>62</v>
      </c>
      <c r="I67" s="10">
        <v>26</v>
      </c>
      <c r="J67" s="10">
        <v>3</v>
      </c>
      <c r="K67" s="10">
        <v>43</v>
      </c>
      <c r="L67" s="10">
        <v>41</v>
      </c>
      <c r="M67" s="10">
        <v>1</v>
      </c>
      <c r="N67" s="10">
        <v>4</v>
      </c>
      <c r="O67" s="10">
        <v>5</v>
      </c>
      <c r="P67" s="10">
        <v>84</v>
      </c>
      <c r="Q67" s="10">
        <v>4</v>
      </c>
      <c r="R67" s="10">
        <v>5</v>
      </c>
      <c r="S67" s="10">
        <v>0</v>
      </c>
      <c r="T67" s="10">
        <v>0</v>
      </c>
      <c r="U67" s="10">
        <v>10</v>
      </c>
      <c r="V67" s="10">
        <f t="shared" ref="V67:V130" si="1">SUM(G67:U67)</f>
        <v>345</v>
      </c>
    </row>
    <row r="68" spans="1:22" ht="17.25" customHeight="1" x14ac:dyDescent="0.3">
      <c r="A68" s="10">
        <v>67</v>
      </c>
      <c r="B68" s="10">
        <v>182</v>
      </c>
      <c r="C68" s="10" t="s">
        <v>1404</v>
      </c>
      <c r="D68" s="163">
        <v>1034</v>
      </c>
      <c r="E68" s="229" t="s">
        <v>1582</v>
      </c>
      <c r="F68" s="229">
        <v>637</v>
      </c>
      <c r="G68" s="10">
        <v>44</v>
      </c>
      <c r="H68" s="10">
        <v>56</v>
      </c>
      <c r="I68" s="10">
        <v>19</v>
      </c>
      <c r="J68" s="10">
        <v>3</v>
      </c>
      <c r="K68" s="10">
        <v>50</v>
      </c>
      <c r="L68" s="10">
        <v>44</v>
      </c>
      <c r="M68" s="10">
        <v>0</v>
      </c>
      <c r="N68" s="10">
        <v>8</v>
      </c>
      <c r="O68" s="10">
        <v>7</v>
      </c>
      <c r="P68" s="10">
        <v>86</v>
      </c>
      <c r="Q68" s="10">
        <v>2</v>
      </c>
      <c r="R68" s="10">
        <v>3</v>
      </c>
      <c r="S68" s="10">
        <v>0</v>
      </c>
      <c r="T68" s="10">
        <v>0</v>
      </c>
      <c r="U68" s="10">
        <v>8</v>
      </c>
      <c r="V68" s="10">
        <f t="shared" si="1"/>
        <v>330</v>
      </c>
    </row>
    <row r="69" spans="1:22" ht="17.25" customHeight="1" x14ac:dyDescent="0.3">
      <c r="A69" s="10">
        <v>68</v>
      </c>
      <c r="B69" s="10">
        <v>182</v>
      </c>
      <c r="C69" s="10" t="s">
        <v>1404</v>
      </c>
      <c r="D69" s="163">
        <v>1034</v>
      </c>
      <c r="E69" s="229" t="s">
        <v>1583</v>
      </c>
      <c r="F69" s="229">
        <v>637</v>
      </c>
      <c r="G69" s="10">
        <v>63</v>
      </c>
      <c r="H69" s="10">
        <v>54</v>
      </c>
      <c r="I69" s="10">
        <v>22</v>
      </c>
      <c r="J69" s="10">
        <v>8</v>
      </c>
      <c r="K69" s="10">
        <v>34</v>
      </c>
      <c r="L69" s="10">
        <v>34</v>
      </c>
      <c r="M69" s="10">
        <v>1</v>
      </c>
      <c r="N69" s="10">
        <v>7</v>
      </c>
      <c r="O69" s="10">
        <v>13</v>
      </c>
      <c r="P69" s="10">
        <v>84</v>
      </c>
      <c r="Q69" s="10">
        <v>1</v>
      </c>
      <c r="R69" s="10">
        <v>1</v>
      </c>
      <c r="S69" s="10">
        <v>0</v>
      </c>
      <c r="T69" s="10">
        <v>0</v>
      </c>
      <c r="U69" s="10">
        <v>7</v>
      </c>
      <c r="V69" s="10">
        <f t="shared" si="1"/>
        <v>329</v>
      </c>
    </row>
    <row r="70" spans="1:22" ht="17.25" customHeight="1" x14ac:dyDescent="0.3">
      <c r="A70" s="10">
        <v>69</v>
      </c>
      <c r="B70" s="10">
        <v>182</v>
      </c>
      <c r="C70" s="10" t="s">
        <v>1404</v>
      </c>
      <c r="D70" s="163">
        <v>1035</v>
      </c>
      <c r="E70" s="229" t="s">
        <v>42</v>
      </c>
      <c r="F70" s="229">
        <v>513</v>
      </c>
      <c r="G70" s="10">
        <v>36</v>
      </c>
      <c r="H70" s="10">
        <v>52</v>
      </c>
      <c r="I70" s="10">
        <v>9</v>
      </c>
      <c r="J70" s="10">
        <v>6</v>
      </c>
      <c r="K70" s="10">
        <v>61</v>
      </c>
      <c r="L70" s="10">
        <v>37</v>
      </c>
      <c r="M70" s="10">
        <v>3</v>
      </c>
      <c r="N70" s="10">
        <v>12</v>
      </c>
      <c r="O70" s="10">
        <v>9</v>
      </c>
      <c r="P70" s="10">
        <v>68</v>
      </c>
      <c r="Q70" s="10">
        <v>2</v>
      </c>
      <c r="R70" s="10">
        <v>2</v>
      </c>
      <c r="S70" s="10">
        <v>2</v>
      </c>
      <c r="T70" s="10">
        <v>1</v>
      </c>
      <c r="U70" s="10">
        <v>9</v>
      </c>
      <c r="V70" s="10">
        <f t="shared" si="1"/>
        <v>309</v>
      </c>
    </row>
    <row r="71" spans="1:22" ht="17.25" customHeight="1" x14ac:dyDescent="0.3">
      <c r="A71" s="10">
        <v>70</v>
      </c>
      <c r="B71" s="10">
        <v>182</v>
      </c>
      <c r="C71" s="10" t="s">
        <v>1404</v>
      </c>
      <c r="D71" s="163">
        <v>1035</v>
      </c>
      <c r="E71" s="229" t="s">
        <v>1569</v>
      </c>
      <c r="F71" s="229">
        <v>512</v>
      </c>
      <c r="G71" s="10">
        <v>36</v>
      </c>
      <c r="H71" s="10">
        <v>42</v>
      </c>
      <c r="I71" s="10">
        <v>12</v>
      </c>
      <c r="J71" s="10">
        <v>3</v>
      </c>
      <c r="K71" s="10">
        <v>42</v>
      </c>
      <c r="L71" s="10">
        <v>28</v>
      </c>
      <c r="M71" s="10">
        <v>3</v>
      </c>
      <c r="N71" s="10">
        <v>10</v>
      </c>
      <c r="O71" s="10">
        <v>8</v>
      </c>
      <c r="P71" s="10">
        <v>75</v>
      </c>
      <c r="Q71" s="10">
        <v>1</v>
      </c>
      <c r="R71" s="10">
        <v>2</v>
      </c>
      <c r="S71" s="10">
        <v>5</v>
      </c>
      <c r="T71" s="10">
        <v>0</v>
      </c>
      <c r="U71" s="10">
        <v>6</v>
      </c>
      <c r="V71" s="10">
        <f t="shared" si="1"/>
        <v>273</v>
      </c>
    </row>
    <row r="72" spans="1:22" ht="17.25" customHeight="1" x14ac:dyDescent="0.3">
      <c r="A72" s="10">
        <v>71</v>
      </c>
      <c r="B72" s="10">
        <v>182</v>
      </c>
      <c r="C72" s="10" t="s">
        <v>1404</v>
      </c>
      <c r="D72" s="163">
        <v>1035</v>
      </c>
      <c r="E72" s="229" t="s">
        <v>1571</v>
      </c>
      <c r="F72" s="229">
        <v>512</v>
      </c>
      <c r="G72" s="10">
        <v>34</v>
      </c>
      <c r="H72" s="10">
        <v>37</v>
      </c>
      <c r="I72" s="10">
        <v>15</v>
      </c>
      <c r="J72" s="10">
        <v>0</v>
      </c>
      <c r="K72" s="10">
        <v>60</v>
      </c>
      <c r="L72" s="10">
        <v>29</v>
      </c>
      <c r="M72" s="10">
        <v>2</v>
      </c>
      <c r="N72" s="10">
        <v>10</v>
      </c>
      <c r="O72" s="10">
        <v>6</v>
      </c>
      <c r="P72" s="10">
        <v>77</v>
      </c>
      <c r="Q72" s="10">
        <v>5</v>
      </c>
      <c r="R72" s="10">
        <v>5</v>
      </c>
      <c r="S72" s="10">
        <v>0</v>
      </c>
      <c r="T72" s="10">
        <v>0</v>
      </c>
      <c r="U72" s="10">
        <v>8</v>
      </c>
      <c r="V72" s="10">
        <f t="shared" si="1"/>
        <v>288</v>
      </c>
    </row>
    <row r="73" spans="1:22" ht="17.25" customHeight="1" x14ac:dyDescent="0.3">
      <c r="A73" s="10">
        <v>72</v>
      </c>
      <c r="B73" s="10">
        <v>182</v>
      </c>
      <c r="C73" s="10" t="s">
        <v>1404</v>
      </c>
      <c r="D73" s="163">
        <v>1036</v>
      </c>
      <c r="E73" s="229" t="s">
        <v>42</v>
      </c>
      <c r="F73" s="229">
        <v>514</v>
      </c>
      <c r="G73" s="10">
        <v>29</v>
      </c>
      <c r="H73" s="10">
        <v>43</v>
      </c>
      <c r="I73" s="10">
        <v>15</v>
      </c>
      <c r="J73" s="10">
        <v>2</v>
      </c>
      <c r="K73" s="10">
        <v>61</v>
      </c>
      <c r="L73" s="10">
        <v>1</v>
      </c>
      <c r="M73" s="10">
        <v>6</v>
      </c>
      <c r="N73" s="10">
        <v>33</v>
      </c>
      <c r="O73" s="10">
        <v>2</v>
      </c>
      <c r="P73" s="10">
        <v>50</v>
      </c>
      <c r="Q73" s="10">
        <v>2</v>
      </c>
      <c r="R73" s="10">
        <v>2</v>
      </c>
      <c r="S73" s="10">
        <v>2</v>
      </c>
      <c r="T73" s="10">
        <v>0</v>
      </c>
      <c r="U73" s="10">
        <v>13</v>
      </c>
      <c r="V73" s="10">
        <f t="shared" si="1"/>
        <v>261</v>
      </c>
    </row>
    <row r="74" spans="1:22" ht="17.25" customHeight="1" x14ac:dyDescent="0.3">
      <c r="A74" s="10">
        <v>73</v>
      </c>
      <c r="B74" s="10">
        <v>182</v>
      </c>
      <c r="C74" s="10" t="s">
        <v>1404</v>
      </c>
      <c r="D74" s="163">
        <v>1036</v>
      </c>
      <c r="E74" s="229" t="s">
        <v>1569</v>
      </c>
      <c r="F74" s="229">
        <v>513</v>
      </c>
      <c r="G74" s="10">
        <v>29</v>
      </c>
      <c r="H74" s="10">
        <v>60</v>
      </c>
      <c r="I74" s="10">
        <v>13</v>
      </c>
      <c r="J74" s="10">
        <v>3</v>
      </c>
      <c r="K74" s="10">
        <v>52</v>
      </c>
      <c r="L74" s="10">
        <v>33</v>
      </c>
      <c r="M74" s="10">
        <v>0</v>
      </c>
      <c r="N74" s="10">
        <v>18</v>
      </c>
      <c r="O74" s="10">
        <v>2</v>
      </c>
      <c r="P74" s="10">
        <v>55</v>
      </c>
      <c r="Q74" s="10">
        <v>1</v>
      </c>
      <c r="R74" s="10">
        <v>3</v>
      </c>
      <c r="S74" s="10">
        <v>1</v>
      </c>
      <c r="T74" s="10">
        <v>0</v>
      </c>
      <c r="U74" s="10">
        <v>3</v>
      </c>
      <c r="V74" s="10">
        <f t="shared" si="1"/>
        <v>273</v>
      </c>
    </row>
    <row r="75" spans="1:22" ht="17.25" customHeight="1" x14ac:dyDescent="0.3">
      <c r="A75" s="10">
        <v>74</v>
      </c>
      <c r="B75" s="10">
        <v>182</v>
      </c>
      <c r="C75" s="10" t="s">
        <v>1404</v>
      </c>
      <c r="D75" s="163">
        <v>1036</v>
      </c>
      <c r="E75" s="229" t="s">
        <v>1571</v>
      </c>
      <c r="F75" s="229">
        <v>513</v>
      </c>
      <c r="G75" s="10">
        <v>28</v>
      </c>
      <c r="H75" s="10">
        <v>56</v>
      </c>
      <c r="I75" s="10">
        <v>13</v>
      </c>
      <c r="J75" s="10">
        <v>10</v>
      </c>
      <c r="K75" s="10">
        <v>42</v>
      </c>
      <c r="L75" s="10">
        <v>31</v>
      </c>
      <c r="M75" s="10">
        <v>0</v>
      </c>
      <c r="N75" s="10">
        <v>13</v>
      </c>
      <c r="O75" s="10">
        <v>8</v>
      </c>
      <c r="P75" s="10">
        <v>60</v>
      </c>
      <c r="Q75" s="10">
        <v>1</v>
      </c>
      <c r="R75" s="10">
        <v>4</v>
      </c>
      <c r="S75" s="10">
        <v>0</v>
      </c>
      <c r="T75" s="10">
        <v>0</v>
      </c>
      <c r="U75" s="10">
        <v>8</v>
      </c>
      <c r="V75" s="10">
        <f t="shared" si="1"/>
        <v>274</v>
      </c>
    </row>
    <row r="76" spans="1:22" ht="17.25" customHeight="1" x14ac:dyDescent="0.3">
      <c r="A76" s="10">
        <v>75</v>
      </c>
      <c r="B76" s="10">
        <v>182</v>
      </c>
      <c r="C76" s="10" t="s">
        <v>1404</v>
      </c>
      <c r="D76" s="163">
        <v>1037</v>
      </c>
      <c r="E76" s="229" t="s">
        <v>42</v>
      </c>
      <c r="F76" s="229">
        <v>717</v>
      </c>
      <c r="G76" s="10">
        <v>50</v>
      </c>
      <c r="H76" s="10">
        <v>71</v>
      </c>
      <c r="I76" s="10">
        <v>42</v>
      </c>
      <c r="J76" s="10">
        <v>10</v>
      </c>
      <c r="K76" s="10">
        <v>69</v>
      </c>
      <c r="L76" s="10">
        <v>32</v>
      </c>
      <c r="M76" s="10">
        <v>4</v>
      </c>
      <c r="N76" s="10">
        <v>10</v>
      </c>
      <c r="O76" s="10">
        <v>11</v>
      </c>
      <c r="P76" s="10">
        <v>89</v>
      </c>
      <c r="Q76" s="10">
        <v>0</v>
      </c>
      <c r="R76" s="10">
        <v>15</v>
      </c>
      <c r="S76" s="10">
        <v>2</v>
      </c>
      <c r="T76" s="10">
        <v>0</v>
      </c>
      <c r="U76" s="10">
        <v>9</v>
      </c>
      <c r="V76" s="10">
        <f t="shared" si="1"/>
        <v>414</v>
      </c>
    </row>
    <row r="77" spans="1:22" ht="17.25" customHeight="1" x14ac:dyDescent="0.3">
      <c r="A77" s="10">
        <v>76</v>
      </c>
      <c r="B77" s="10">
        <v>182</v>
      </c>
      <c r="C77" s="10" t="s">
        <v>1404</v>
      </c>
      <c r="D77" s="163">
        <v>1037</v>
      </c>
      <c r="E77" s="229" t="s">
        <v>1569</v>
      </c>
      <c r="F77" s="229">
        <v>717</v>
      </c>
      <c r="G77" s="10">
        <v>50</v>
      </c>
      <c r="H77" s="10">
        <v>71</v>
      </c>
      <c r="I77" s="10">
        <v>38</v>
      </c>
      <c r="J77" s="10">
        <v>4</v>
      </c>
      <c r="K77" s="10">
        <v>57</v>
      </c>
      <c r="L77" s="10">
        <v>26</v>
      </c>
      <c r="M77" s="10">
        <v>1</v>
      </c>
      <c r="N77" s="10">
        <v>2</v>
      </c>
      <c r="O77" s="10">
        <v>4</v>
      </c>
      <c r="P77" s="10">
        <v>114</v>
      </c>
      <c r="Q77" s="10">
        <v>1</v>
      </c>
      <c r="R77" s="10">
        <v>8</v>
      </c>
      <c r="S77" s="10">
        <v>5</v>
      </c>
      <c r="T77" s="10">
        <v>0</v>
      </c>
      <c r="U77" s="10">
        <v>12</v>
      </c>
      <c r="V77" s="10">
        <f t="shared" si="1"/>
        <v>393</v>
      </c>
    </row>
    <row r="78" spans="1:22" ht="17.25" customHeight="1" x14ac:dyDescent="0.3">
      <c r="A78" s="10">
        <v>77</v>
      </c>
      <c r="B78" s="10">
        <v>182</v>
      </c>
      <c r="C78" s="10" t="s">
        <v>1404</v>
      </c>
      <c r="D78" s="163">
        <v>1038</v>
      </c>
      <c r="E78" s="229" t="s">
        <v>42</v>
      </c>
      <c r="F78" s="229">
        <v>537</v>
      </c>
      <c r="G78" s="10">
        <v>24</v>
      </c>
      <c r="H78" s="10">
        <v>39</v>
      </c>
      <c r="I78" s="10">
        <v>8</v>
      </c>
      <c r="J78" s="10">
        <v>4</v>
      </c>
      <c r="K78" s="10">
        <v>87</v>
      </c>
      <c r="L78" s="10">
        <v>27</v>
      </c>
      <c r="M78" s="10">
        <v>0</v>
      </c>
      <c r="N78" s="10">
        <v>10</v>
      </c>
      <c r="O78" s="10">
        <v>9</v>
      </c>
      <c r="P78" s="10">
        <v>74</v>
      </c>
      <c r="Q78" s="10">
        <v>0</v>
      </c>
      <c r="R78" s="10">
        <v>5</v>
      </c>
      <c r="S78" s="10">
        <v>0</v>
      </c>
      <c r="T78" s="10">
        <v>0</v>
      </c>
      <c r="U78" s="10">
        <v>5</v>
      </c>
      <c r="V78" s="10">
        <f t="shared" si="1"/>
        <v>292</v>
      </c>
    </row>
    <row r="79" spans="1:22" ht="17.25" customHeight="1" x14ac:dyDescent="0.3">
      <c r="A79" s="10">
        <v>78</v>
      </c>
      <c r="B79" s="10">
        <v>182</v>
      </c>
      <c r="C79" s="10" t="s">
        <v>1404</v>
      </c>
      <c r="D79" s="163">
        <v>1038</v>
      </c>
      <c r="E79" s="229" t="s">
        <v>1569</v>
      </c>
      <c r="F79" s="229">
        <v>536</v>
      </c>
      <c r="G79" s="10">
        <v>19</v>
      </c>
      <c r="H79" s="10">
        <v>45</v>
      </c>
      <c r="I79" s="10">
        <v>13</v>
      </c>
      <c r="J79" s="10">
        <v>5</v>
      </c>
      <c r="K79" s="10">
        <v>84</v>
      </c>
      <c r="L79" s="10">
        <v>1</v>
      </c>
      <c r="M79" s="10">
        <v>7</v>
      </c>
      <c r="N79" s="10">
        <v>25</v>
      </c>
      <c r="O79" s="10">
        <v>12</v>
      </c>
      <c r="P79" s="10">
        <v>78</v>
      </c>
      <c r="Q79" s="10">
        <v>1</v>
      </c>
      <c r="R79" s="10">
        <v>3</v>
      </c>
      <c r="S79" s="10">
        <v>1</v>
      </c>
      <c r="T79" s="10">
        <v>0</v>
      </c>
      <c r="U79" s="10">
        <v>11</v>
      </c>
      <c r="V79" s="10">
        <f t="shared" si="1"/>
        <v>305</v>
      </c>
    </row>
    <row r="80" spans="1:22" ht="17.25" customHeight="1" x14ac:dyDescent="0.3">
      <c r="A80" s="10">
        <v>79</v>
      </c>
      <c r="B80" s="10">
        <v>182</v>
      </c>
      <c r="C80" s="10" t="s">
        <v>1404</v>
      </c>
      <c r="D80" s="163">
        <v>1038</v>
      </c>
      <c r="E80" s="229" t="s">
        <v>1571</v>
      </c>
      <c r="F80" s="229">
        <v>536</v>
      </c>
      <c r="G80" s="10">
        <v>38</v>
      </c>
      <c r="H80" s="10">
        <v>48</v>
      </c>
      <c r="I80" s="10">
        <v>10</v>
      </c>
      <c r="J80" s="10">
        <v>3</v>
      </c>
      <c r="K80" s="10">
        <v>70</v>
      </c>
      <c r="L80" s="10">
        <v>36</v>
      </c>
      <c r="M80" s="10">
        <v>2</v>
      </c>
      <c r="N80" s="10">
        <v>10</v>
      </c>
      <c r="O80" s="10">
        <v>5</v>
      </c>
      <c r="P80" s="10">
        <v>72</v>
      </c>
      <c r="Q80" s="10">
        <v>1</v>
      </c>
      <c r="R80" s="10">
        <v>3</v>
      </c>
      <c r="S80" s="10">
        <v>1</v>
      </c>
      <c r="T80" s="10">
        <v>0</v>
      </c>
      <c r="U80" s="10">
        <v>9</v>
      </c>
      <c r="V80" s="10">
        <f t="shared" si="1"/>
        <v>308</v>
      </c>
    </row>
    <row r="81" spans="1:22" ht="17.25" customHeight="1" x14ac:dyDescent="0.3">
      <c r="A81" s="10">
        <v>80</v>
      </c>
      <c r="B81" s="10">
        <v>182</v>
      </c>
      <c r="C81" s="10" t="s">
        <v>1404</v>
      </c>
      <c r="D81" s="163">
        <v>1039</v>
      </c>
      <c r="E81" s="229" t="s">
        <v>42</v>
      </c>
      <c r="F81" s="229">
        <v>517</v>
      </c>
      <c r="G81" s="10">
        <v>36</v>
      </c>
      <c r="H81" s="10">
        <v>68</v>
      </c>
      <c r="I81" s="10">
        <v>23</v>
      </c>
      <c r="J81" s="10">
        <v>4</v>
      </c>
      <c r="K81" s="10">
        <v>30</v>
      </c>
      <c r="L81" s="10">
        <v>41</v>
      </c>
      <c r="M81" s="10">
        <v>2</v>
      </c>
      <c r="N81" s="10">
        <v>8</v>
      </c>
      <c r="O81" s="10">
        <v>7</v>
      </c>
      <c r="P81" s="10">
        <v>61</v>
      </c>
      <c r="Q81" s="10">
        <v>1</v>
      </c>
      <c r="R81" s="10">
        <v>4</v>
      </c>
      <c r="S81" s="10">
        <v>4</v>
      </c>
      <c r="T81" s="10">
        <v>0</v>
      </c>
      <c r="U81" s="10">
        <v>6</v>
      </c>
      <c r="V81" s="10">
        <f t="shared" si="1"/>
        <v>295</v>
      </c>
    </row>
    <row r="82" spans="1:22" ht="17.25" customHeight="1" x14ac:dyDescent="0.3">
      <c r="A82" s="10">
        <v>81</v>
      </c>
      <c r="B82" s="10">
        <v>182</v>
      </c>
      <c r="C82" s="10" t="s">
        <v>1404</v>
      </c>
      <c r="D82" s="163">
        <v>1039</v>
      </c>
      <c r="E82" s="229" t="s">
        <v>1569</v>
      </c>
      <c r="F82" s="229">
        <v>516</v>
      </c>
      <c r="G82" s="10">
        <v>28</v>
      </c>
      <c r="H82" s="10">
        <v>68</v>
      </c>
      <c r="I82" s="10">
        <v>16</v>
      </c>
      <c r="J82" s="10">
        <v>2</v>
      </c>
      <c r="K82" s="10">
        <v>53</v>
      </c>
      <c r="L82" s="10">
        <v>23</v>
      </c>
      <c r="M82" s="10">
        <v>2</v>
      </c>
      <c r="N82" s="10">
        <v>7</v>
      </c>
      <c r="O82" s="10">
        <v>2</v>
      </c>
      <c r="P82" s="10">
        <v>65</v>
      </c>
      <c r="Q82" s="10">
        <v>1</v>
      </c>
      <c r="R82" s="10">
        <v>5</v>
      </c>
      <c r="S82" s="10">
        <v>3</v>
      </c>
      <c r="T82" s="10">
        <v>1</v>
      </c>
      <c r="U82" s="10">
        <v>4</v>
      </c>
      <c r="V82" s="10">
        <f t="shared" si="1"/>
        <v>280</v>
      </c>
    </row>
    <row r="83" spans="1:22" ht="17.25" customHeight="1" x14ac:dyDescent="0.3">
      <c r="A83" s="10">
        <v>82</v>
      </c>
      <c r="B83" s="10">
        <v>182</v>
      </c>
      <c r="C83" s="10" t="s">
        <v>1404</v>
      </c>
      <c r="D83" s="163">
        <v>1039</v>
      </c>
      <c r="E83" s="229" t="s">
        <v>1571</v>
      </c>
      <c r="F83" s="229">
        <v>516</v>
      </c>
      <c r="G83" s="10">
        <v>44</v>
      </c>
      <c r="H83" s="10">
        <v>54</v>
      </c>
      <c r="I83" s="10">
        <v>14</v>
      </c>
      <c r="J83" s="10">
        <v>2</v>
      </c>
      <c r="K83" s="10">
        <v>47</v>
      </c>
      <c r="L83" s="10">
        <v>24</v>
      </c>
      <c r="M83" s="10">
        <v>0</v>
      </c>
      <c r="N83" s="10">
        <v>3</v>
      </c>
      <c r="O83" s="10">
        <v>6</v>
      </c>
      <c r="P83" s="10">
        <v>67</v>
      </c>
      <c r="Q83" s="10">
        <v>4</v>
      </c>
      <c r="R83" s="10">
        <v>2</v>
      </c>
      <c r="S83" s="10">
        <v>0</v>
      </c>
      <c r="T83" s="10">
        <v>0</v>
      </c>
      <c r="U83" s="10">
        <v>2</v>
      </c>
      <c r="V83" s="10">
        <f t="shared" si="1"/>
        <v>269</v>
      </c>
    </row>
    <row r="84" spans="1:22" ht="17.25" customHeight="1" x14ac:dyDescent="0.3">
      <c r="A84" s="10">
        <v>83</v>
      </c>
      <c r="B84" s="10">
        <v>182</v>
      </c>
      <c r="C84" s="10" t="s">
        <v>1404</v>
      </c>
      <c r="D84" s="163">
        <v>1040</v>
      </c>
      <c r="E84" s="229" t="s">
        <v>42</v>
      </c>
      <c r="F84" s="229">
        <v>596</v>
      </c>
      <c r="G84" s="10">
        <v>24</v>
      </c>
      <c r="H84" s="10">
        <v>69</v>
      </c>
      <c r="I84" s="10">
        <v>17</v>
      </c>
      <c r="J84" s="10">
        <v>3</v>
      </c>
      <c r="K84" s="10">
        <v>71</v>
      </c>
      <c r="L84" s="10">
        <v>50</v>
      </c>
      <c r="M84" s="10">
        <v>3</v>
      </c>
      <c r="N84" s="10">
        <v>9</v>
      </c>
      <c r="O84" s="10">
        <v>5</v>
      </c>
      <c r="P84" s="10">
        <v>78</v>
      </c>
      <c r="Q84" s="10">
        <v>1</v>
      </c>
      <c r="R84" s="10">
        <v>1</v>
      </c>
      <c r="S84" s="10">
        <v>1</v>
      </c>
      <c r="T84" s="10">
        <v>0</v>
      </c>
      <c r="U84" s="10">
        <v>8</v>
      </c>
      <c r="V84" s="10">
        <f t="shared" si="1"/>
        <v>340</v>
      </c>
    </row>
    <row r="85" spans="1:22" ht="17.25" customHeight="1" x14ac:dyDescent="0.3">
      <c r="A85" s="10">
        <v>84</v>
      </c>
      <c r="B85" s="10">
        <v>182</v>
      </c>
      <c r="C85" s="10" t="s">
        <v>1404</v>
      </c>
      <c r="D85" s="163">
        <v>1041</v>
      </c>
      <c r="E85" s="229" t="s">
        <v>42</v>
      </c>
      <c r="F85" s="229">
        <v>640</v>
      </c>
      <c r="G85" s="10">
        <v>15</v>
      </c>
      <c r="H85" s="10">
        <v>70</v>
      </c>
      <c r="I85" s="10">
        <v>12</v>
      </c>
      <c r="J85" s="10">
        <v>3</v>
      </c>
      <c r="K85" s="10">
        <v>49</v>
      </c>
      <c r="L85" s="10">
        <v>57</v>
      </c>
      <c r="M85" s="10">
        <v>2</v>
      </c>
      <c r="N85" s="10">
        <v>8</v>
      </c>
      <c r="O85" s="10">
        <v>6</v>
      </c>
      <c r="P85" s="10">
        <v>135</v>
      </c>
      <c r="Q85" s="10">
        <v>0</v>
      </c>
      <c r="R85" s="10">
        <v>3</v>
      </c>
      <c r="S85" s="10">
        <v>0</v>
      </c>
      <c r="T85" s="10">
        <v>0</v>
      </c>
      <c r="U85" s="10">
        <v>4</v>
      </c>
      <c r="V85" s="10">
        <f t="shared" si="1"/>
        <v>364</v>
      </c>
    </row>
    <row r="86" spans="1:22" ht="17.25" customHeight="1" x14ac:dyDescent="0.3">
      <c r="A86" s="10">
        <v>85</v>
      </c>
      <c r="B86" s="10">
        <v>182</v>
      </c>
      <c r="C86" s="10" t="s">
        <v>1404</v>
      </c>
      <c r="D86" s="163">
        <v>1042</v>
      </c>
      <c r="E86" s="229" t="s">
        <v>42</v>
      </c>
      <c r="F86" s="229">
        <v>667</v>
      </c>
      <c r="G86" s="10">
        <v>53</v>
      </c>
      <c r="H86" s="10">
        <v>36</v>
      </c>
      <c r="I86" s="10">
        <v>41</v>
      </c>
      <c r="J86" s="10">
        <v>2</v>
      </c>
      <c r="K86" s="10">
        <v>118</v>
      </c>
      <c r="L86" s="10">
        <v>34</v>
      </c>
      <c r="M86" s="10">
        <v>6</v>
      </c>
      <c r="N86" s="10">
        <v>9</v>
      </c>
      <c r="O86" s="10">
        <v>8</v>
      </c>
      <c r="P86" s="10">
        <v>68</v>
      </c>
      <c r="Q86" s="10">
        <v>2</v>
      </c>
      <c r="R86" s="10">
        <v>11</v>
      </c>
      <c r="S86" s="10">
        <v>2</v>
      </c>
      <c r="T86" s="10">
        <v>0</v>
      </c>
      <c r="U86" s="10">
        <v>6</v>
      </c>
      <c r="V86" s="10">
        <f t="shared" si="1"/>
        <v>396</v>
      </c>
    </row>
    <row r="87" spans="1:22" ht="17.25" customHeight="1" x14ac:dyDescent="0.3">
      <c r="A87" s="10">
        <v>86</v>
      </c>
      <c r="B87" s="10">
        <v>182</v>
      </c>
      <c r="C87" s="10" t="s">
        <v>1404</v>
      </c>
      <c r="D87" s="163">
        <v>1042</v>
      </c>
      <c r="E87" s="229" t="s">
        <v>1569</v>
      </c>
      <c r="F87" s="229">
        <v>667</v>
      </c>
      <c r="G87" s="10">
        <v>47</v>
      </c>
      <c r="H87" s="10">
        <v>66</v>
      </c>
      <c r="I87" s="10">
        <v>42</v>
      </c>
      <c r="J87" s="10">
        <v>5</v>
      </c>
      <c r="K87" s="10">
        <v>108</v>
      </c>
      <c r="L87" s="10">
        <v>20</v>
      </c>
      <c r="M87" s="10">
        <v>2</v>
      </c>
      <c r="N87" s="10">
        <v>6</v>
      </c>
      <c r="O87" s="10">
        <v>8</v>
      </c>
      <c r="P87" s="10">
        <v>79</v>
      </c>
      <c r="Q87" s="10">
        <v>2</v>
      </c>
      <c r="R87" s="10">
        <v>7</v>
      </c>
      <c r="S87" s="10">
        <v>3</v>
      </c>
      <c r="T87" s="10">
        <v>0</v>
      </c>
      <c r="U87" s="10">
        <v>10</v>
      </c>
      <c r="V87" s="10">
        <f t="shared" si="1"/>
        <v>405</v>
      </c>
    </row>
    <row r="88" spans="1:22" ht="17.25" customHeight="1" x14ac:dyDescent="0.3">
      <c r="A88" s="10">
        <v>87</v>
      </c>
      <c r="B88" s="10">
        <v>182</v>
      </c>
      <c r="C88" s="10" t="s">
        <v>1404</v>
      </c>
      <c r="D88" s="163">
        <v>1042</v>
      </c>
      <c r="E88" s="229" t="s">
        <v>1571</v>
      </c>
      <c r="F88" s="229">
        <v>667</v>
      </c>
      <c r="G88" s="10">
        <v>54</v>
      </c>
      <c r="H88" s="10">
        <v>49</v>
      </c>
      <c r="I88" s="10">
        <v>31</v>
      </c>
      <c r="J88" s="10">
        <v>6</v>
      </c>
      <c r="K88" s="10">
        <v>105</v>
      </c>
      <c r="L88" s="10">
        <v>26</v>
      </c>
      <c r="M88" s="10">
        <v>3</v>
      </c>
      <c r="N88" s="10">
        <v>10</v>
      </c>
      <c r="O88" s="10">
        <v>6</v>
      </c>
      <c r="P88" s="10">
        <v>73</v>
      </c>
      <c r="Q88" s="10">
        <v>2</v>
      </c>
      <c r="R88" s="10">
        <v>8</v>
      </c>
      <c r="S88" s="10">
        <v>1</v>
      </c>
      <c r="T88" s="10">
        <v>0</v>
      </c>
      <c r="U88" s="10">
        <v>19</v>
      </c>
      <c r="V88" s="10">
        <f t="shared" si="1"/>
        <v>393</v>
      </c>
    </row>
    <row r="89" spans="1:22" ht="17.25" customHeight="1" x14ac:dyDescent="0.3">
      <c r="A89" s="10">
        <v>88</v>
      </c>
      <c r="B89" s="10">
        <v>182</v>
      </c>
      <c r="C89" s="10" t="s">
        <v>1404</v>
      </c>
      <c r="D89" s="163">
        <v>1042</v>
      </c>
      <c r="E89" s="229" t="s">
        <v>1578</v>
      </c>
      <c r="F89" s="229">
        <v>667</v>
      </c>
      <c r="G89" s="10">
        <v>63</v>
      </c>
      <c r="H89" s="10">
        <v>49</v>
      </c>
      <c r="I89" s="10">
        <v>31</v>
      </c>
      <c r="J89" s="10">
        <v>3</v>
      </c>
      <c r="K89" s="10">
        <v>101</v>
      </c>
      <c r="L89" s="10">
        <v>28</v>
      </c>
      <c r="M89" s="10">
        <v>7</v>
      </c>
      <c r="N89" s="10">
        <v>10</v>
      </c>
      <c r="O89" s="10">
        <v>5</v>
      </c>
      <c r="P89" s="10">
        <v>70</v>
      </c>
      <c r="Q89" s="10">
        <v>4</v>
      </c>
      <c r="R89" s="10">
        <v>9</v>
      </c>
      <c r="S89" s="10">
        <v>0</v>
      </c>
      <c r="T89" s="10">
        <v>0</v>
      </c>
      <c r="U89" s="10">
        <v>7</v>
      </c>
      <c r="V89" s="10">
        <f t="shared" si="1"/>
        <v>387</v>
      </c>
    </row>
    <row r="90" spans="1:22" ht="17.25" customHeight="1" x14ac:dyDescent="0.3">
      <c r="A90" s="10">
        <v>89</v>
      </c>
      <c r="B90" s="10">
        <v>182</v>
      </c>
      <c r="C90" s="10" t="s">
        <v>1404</v>
      </c>
      <c r="D90" s="163">
        <v>1042</v>
      </c>
      <c r="E90" s="229" t="s">
        <v>1582</v>
      </c>
      <c r="F90" s="229">
        <v>666</v>
      </c>
      <c r="G90" s="10">
        <v>53</v>
      </c>
      <c r="H90" s="10">
        <v>42</v>
      </c>
      <c r="I90" s="10">
        <v>37</v>
      </c>
      <c r="J90" s="10">
        <v>1</v>
      </c>
      <c r="K90" s="10">
        <v>124</v>
      </c>
      <c r="L90" s="10">
        <v>28</v>
      </c>
      <c r="M90" s="10">
        <v>8</v>
      </c>
      <c r="N90" s="10">
        <v>9</v>
      </c>
      <c r="O90" s="10">
        <v>10</v>
      </c>
      <c r="P90" s="10">
        <v>52</v>
      </c>
      <c r="Q90" s="10">
        <v>10</v>
      </c>
      <c r="R90" s="10">
        <v>10</v>
      </c>
      <c r="S90" s="10">
        <v>1</v>
      </c>
      <c r="T90" s="10">
        <v>0</v>
      </c>
      <c r="U90" s="10">
        <v>11</v>
      </c>
      <c r="V90" s="10">
        <f t="shared" si="1"/>
        <v>396</v>
      </c>
    </row>
    <row r="91" spans="1:22" ht="17.25" customHeight="1" x14ac:dyDescent="0.3">
      <c r="A91" s="10">
        <v>90</v>
      </c>
      <c r="B91" s="10">
        <v>182</v>
      </c>
      <c r="C91" s="10" t="s">
        <v>1404</v>
      </c>
      <c r="D91" s="163">
        <v>1042</v>
      </c>
      <c r="E91" s="229" t="s">
        <v>1583</v>
      </c>
      <c r="F91" s="229">
        <v>666</v>
      </c>
      <c r="G91" s="10">
        <v>62</v>
      </c>
      <c r="H91" s="10">
        <v>56</v>
      </c>
      <c r="I91" s="10">
        <v>31</v>
      </c>
      <c r="J91" s="10">
        <v>1</v>
      </c>
      <c r="K91" s="10">
        <v>100</v>
      </c>
      <c r="L91" s="10">
        <v>28</v>
      </c>
      <c r="M91" s="10">
        <v>6</v>
      </c>
      <c r="N91" s="10">
        <v>7</v>
      </c>
      <c r="O91" s="10">
        <v>8</v>
      </c>
      <c r="P91" s="10">
        <v>67</v>
      </c>
      <c r="Q91" s="10">
        <v>6</v>
      </c>
      <c r="R91" s="10">
        <v>10</v>
      </c>
      <c r="S91" s="10">
        <v>2</v>
      </c>
      <c r="T91" s="10">
        <v>0</v>
      </c>
      <c r="U91" s="10">
        <v>12</v>
      </c>
      <c r="V91" s="10">
        <f t="shared" si="1"/>
        <v>396</v>
      </c>
    </row>
    <row r="92" spans="1:22" ht="17.25" customHeight="1" x14ac:dyDescent="0.3">
      <c r="A92" s="10">
        <v>91</v>
      </c>
      <c r="B92" s="10">
        <v>182</v>
      </c>
      <c r="C92" s="10" t="s">
        <v>1404</v>
      </c>
      <c r="D92" s="163">
        <v>1042</v>
      </c>
      <c r="E92" s="229" t="s">
        <v>1584</v>
      </c>
      <c r="F92" s="229">
        <v>666</v>
      </c>
      <c r="G92" s="10">
        <v>51</v>
      </c>
      <c r="H92" s="10">
        <v>49</v>
      </c>
      <c r="I92" s="10">
        <v>23</v>
      </c>
      <c r="J92" s="10">
        <v>4</v>
      </c>
      <c r="K92" s="10">
        <v>115</v>
      </c>
      <c r="L92" s="10">
        <v>32</v>
      </c>
      <c r="M92" s="10">
        <v>5</v>
      </c>
      <c r="N92" s="10">
        <v>8</v>
      </c>
      <c r="O92" s="10">
        <v>4</v>
      </c>
      <c r="P92" s="10">
        <v>56</v>
      </c>
      <c r="Q92" s="10">
        <v>3</v>
      </c>
      <c r="R92" s="10">
        <v>12</v>
      </c>
      <c r="S92" s="10">
        <v>1</v>
      </c>
      <c r="T92" s="10">
        <v>0</v>
      </c>
      <c r="U92" s="10">
        <v>17</v>
      </c>
      <c r="V92" s="10">
        <f t="shared" si="1"/>
        <v>380</v>
      </c>
    </row>
    <row r="93" spans="1:22" ht="17.25" customHeight="1" x14ac:dyDescent="0.3">
      <c r="A93" s="10">
        <v>92</v>
      </c>
      <c r="B93" s="10">
        <v>182</v>
      </c>
      <c r="C93" s="10" t="s">
        <v>1404</v>
      </c>
      <c r="D93" s="163">
        <v>1042</v>
      </c>
      <c r="E93" s="229" t="s">
        <v>1573</v>
      </c>
      <c r="F93" s="229">
        <v>616</v>
      </c>
      <c r="G93" s="10">
        <v>40</v>
      </c>
      <c r="H93" s="10">
        <v>69</v>
      </c>
      <c r="I93" s="10">
        <v>17</v>
      </c>
      <c r="J93" s="10">
        <v>1</v>
      </c>
      <c r="K93" s="10">
        <v>125</v>
      </c>
      <c r="L93" s="10">
        <v>16</v>
      </c>
      <c r="M93" s="10">
        <v>4</v>
      </c>
      <c r="N93" s="10">
        <v>7</v>
      </c>
      <c r="O93" s="10">
        <v>5</v>
      </c>
      <c r="P93" s="10">
        <v>46</v>
      </c>
      <c r="Q93" s="10">
        <v>1</v>
      </c>
      <c r="R93" s="10">
        <v>14</v>
      </c>
      <c r="S93" s="10">
        <v>1</v>
      </c>
      <c r="T93" s="10">
        <v>1</v>
      </c>
      <c r="U93" s="10">
        <v>19</v>
      </c>
      <c r="V93" s="10">
        <f t="shared" si="1"/>
        <v>366</v>
      </c>
    </row>
    <row r="94" spans="1:22" ht="17.25" customHeight="1" x14ac:dyDescent="0.3">
      <c r="A94" s="10">
        <v>93</v>
      </c>
      <c r="B94" s="10">
        <v>182</v>
      </c>
      <c r="C94" s="10" t="s">
        <v>1404</v>
      </c>
      <c r="D94" s="163">
        <v>1042</v>
      </c>
      <c r="E94" s="229" t="s">
        <v>1574</v>
      </c>
      <c r="F94" s="229">
        <v>615</v>
      </c>
      <c r="G94" s="10">
        <v>30</v>
      </c>
      <c r="H94" s="10">
        <v>81</v>
      </c>
      <c r="I94" s="10">
        <v>21</v>
      </c>
      <c r="J94" s="10">
        <v>4</v>
      </c>
      <c r="K94" s="10">
        <v>101</v>
      </c>
      <c r="L94" s="10">
        <v>28</v>
      </c>
      <c r="M94" s="10">
        <v>2</v>
      </c>
      <c r="N94" s="10">
        <v>6</v>
      </c>
      <c r="O94" s="10">
        <v>4</v>
      </c>
      <c r="P94" s="10">
        <v>50</v>
      </c>
      <c r="Q94" s="10">
        <v>2</v>
      </c>
      <c r="R94" s="10">
        <v>10</v>
      </c>
      <c r="S94" s="10">
        <v>1</v>
      </c>
      <c r="T94" s="10">
        <v>0</v>
      </c>
      <c r="U94" s="10">
        <v>12</v>
      </c>
      <c r="V94" s="10">
        <f t="shared" si="1"/>
        <v>352</v>
      </c>
    </row>
    <row r="95" spans="1:22" ht="17.25" customHeight="1" x14ac:dyDescent="0.3">
      <c r="A95" s="10">
        <v>94</v>
      </c>
      <c r="B95" s="10">
        <v>182</v>
      </c>
      <c r="C95" s="10" t="s">
        <v>1404</v>
      </c>
      <c r="D95" s="163">
        <v>1042</v>
      </c>
      <c r="E95" s="229" t="s">
        <v>1579</v>
      </c>
      <c r="F95" s="229">
        <v>615</v>
      </c>
      <c r="G95" s="10">
        <v>37</v>
      </c>
      <c r="H95" s="10">
        <v>73</v>
      </c>
      <c r="I95" s="10">
        <v>29</v>
      </c>
      <c r="J95" s="10">
        <v>1</v>
      </c>
      <c r="K95" s="10">
        <v>108</v>
      </c>
      <c r="L95" s="10">
        <v>12</v>
      </c>
      <c r="M95" s="10">
        <v>3</v>
      </c>
      <c r="N95" s="10">
        <v>11</v>
      </c>
      <c r="O95" s="10">
        <v>2</v>
      </c>
      <c r="P95" s="10">
        <v>61</v>
      </c>
      <c r="Q95" s="10">
        <v>6</v>
      </c>
      <c r="R95" s="10">
        <v>0</v>
      </c>
      <c r="S95" s="10">
        <v>0</v>
      </c>
      <c r="T95" s="10">
        <v>0</v>
      </c>
      <c r="U95" s="10">
        <v>18</v>
      </c>
      <c r="V95" s="10">
        <f t="shared" si="1"/>
        <v>361</v>
      </c>
    </row>
    <row r="96" spans="1:22" ht="17.25" customHeight="1" x14ac:dyDescent="0.3">
      <c r="A96" s="10">
        <v>95</v>
      </c>
      <c r="B96" s="10">
        <v>182</v>
      </c>
      <c r="C96" s="10" t="s">
        <v>1404</v>
      </c>
      <c r="D96" s="163">
        <v>1043</v>
      </c>
      <c r="E96" s="229" t="s">
        <v>42</v>
      </c>
      <c r="F96" s="229">
        <v>503</v>
      </c>
      <c r="G96" s="10">
        <v>19</v>
      </c>
      <c r="H96" s="10">
        <v>44</v>
      </c>
      <c r="I96" s="10">
        <v>7</v>
      </c>
      <c r="J96" s="10">
        <v>2</v>
      </c>
      <c r="K96" s="10">
        <v>42</v>
      </c>
      <c r="L96" s="10">
        <v>50</v>
      </c>
      <c r="M96" s="10">
        <v>4</v>
      </c>
      <c r="N96" s="10">
        <v>9</v>
      </c>
      <c r="O96" s="10">
        <v>11</v>
      </c>
      <c r="P96" s="10">
        <v>83</v>
      </c>
      <c r="Q96" s="10">
        <v>1</v>
      </c>
      <c r="R96" s="10">
        <v>2</v>
      </c>
      <c r="S96" s="10">
        <v>1</v>
      </c>
      <c r="T96" s="10">
        <v>0</v>
      </c>
      <c r="U96" s="10">
        <v>1</v>
      </c>
      <c r="V96" s="10">
        <f t="shared" si="1"/>
        <v>276</v>
      </c>
    </row>
    <row r="97" spans="1:22" ht="17.25" customHeight="1" x14ac:dyDescent="0.3">
      <c r="A97" s="10">
        <v>96</v>
      </c>
      <c r="B97" s="10">
        <v>182</v>
      </c>
      <c r="C97" s="10" t="s">
        <v>1404</v>
      </c>
      <c r="D97" s="163">
        <v>1043</v>
      </c>
      <c r="E97" s="229" t="s">
        <v>1569</v>
      </c>
      <c r="F97" s="229">
        <v>503</v>
      </c>
      <c r="G97" s="10">
        <v>36</v>
      </c>
      <c r="H97" s="10">
        <v>53</v>
      </c>
      <c r="I97" s="10">
        <v>19</v>
      </c>
      <c r="J97" s="10">
        <v>4</v>
      </c>
      <c r="K97" s="10">
        <v>56</v>
      </c>
      <c r="L97" s="10">
        <v>46</v>
      </c>
      <c r="M97" s="10">
        <v>2</v>
      </c>
      <c r="N97" s="10">
        <v>10</v>
      </c>
      <c r="O97" s="10">
        <v>4</v>
      </c>
      <c r="P97" s="10">
        <v>77</v>
      </c>
      <c r="Q97" s="10">
        <v>1</v>
      </c>
      <c r="R97" s="10">
        <v>1</v>
      </c>
      <c r="S97" s="10">
        <v>1</v>
      </c>
      <c r="T97" s="10">
        <v>0</v>
      </c>
      <c r="U97" s="10">
        <v>8</v>
      </c>
      <c r="V97" s="10">
        <f t="shared" si="1"/>
        <v>318</v>
      </c>
    </row>
    <row r="98" spans="1:22" ht="17.25" customHeight="1" x14ac:dyDescent="0.3">
      <c r="A98" s="10">
        <v>97</v>
      </c>
      <c r="B98" s="10">
        <v>182</v>
      </c>
      <c r="C98" s="10" t="s">
        <v>1404</v>
      </c>
      <c r="D98" s="163">
        <v>1043</v>
      </c>
      <c r="E98" s="229" t="s">
        <v>1571</v>
      </c>
      <c r="F98" s="229">
        <v>502</v>
      </c>
      <c r="G98" s="10">
        <v>38</v>
      </c>
      <c r="H98" s="10">
        <v>60</v>
      </c>
      <c r="I98" s="10">
        <v>17</v>
      </c>
      <c r="J98" s="10">
        <v>3</v>
      </c>
      <c r="K98" s="10">
        <v>56</v>
      </c>
      <c r="L98" s="10">
        <v>62</v>
      </c>
      <c r="M98" s="10">
        <v>1</v>
      </c>
      <c r="N98" s="10">
        <v>3</v>
      </c>
      <c r="O98" s="10">
        <v>5</v>
      </c>
      <c r="P98" s="10">
        <v>50</v>
      </c>
      <c r="Q98" s="10">
        <v>0</v>
      </c>
      <c r="R98" s="10">
        <v>0</v>
      </c>
      <c r="S98" s="10">
        <v>2</v>
      </c>
      <c r="T98" s="10">
        <v>0</v>
      </c>
      <c r="U98" s="10">
        <v>8</v>
      </c>
      <c r="V98" s="10">
        <f t="shared" si="1"/>
        <v>305</v>
      </c>
    </row>
    <row r="99" spans="1:22" ht="17.25" customHeight="1" x14ac:dyDescent="0.3">
      <c r="A99" s="10">
        <v>98</v>
      </c>
      <c r="B99" s="10">
        <v>182</v>
      </c>
      <c r="C99" s="10" t="s">
        <v>1404</v>
      </c>
      <c r="D99" s="163">
        <v>1044</v>
      </c>
      <c r="E99" s="229" t="s">
        <v>42</v>
      </c>
      <c r="F99" s="229">
        <v>689</v>
      </c>
      <c r="G99" s="10">
        <v>21</v>
      </c>
      <c r="H99" s="10">
        <v>68</v>
      </c>
      <c r="I99" s="10">
        <v>25</v>
      </c>
      <c r="J99" s="10">
        <v>8</v>
      </c>
      <c r="K99" s="10">
        <v>55</v>
      </c>
      <c r="L99" s="10">
        <v>45</v>
      </c>
      <c r="M99" s="10">
        <v>2</v>
      </c>
      <c r="N99" s="10">
        <v>6</v>
      </c>
      <c r="O99" s="10">
        <v>7</v>
      </c>
      <c r="P99" s="10">
        <v>78</v>
      </c>
      <c r="Q99" s="10">
        <v>19</v>
      </c>
      <c r="R99" s="10">
        <v>1</v>
      </c>
      <c r="S99" s="10">
        <v>2</v>
      </c>
      <c r="T99" s="10">
        <v>0</v>
      </c>
      <c r="U99" s="10">
        <v>22</v>
      </c>
      <c r="V99" s="10">
        <f t="shared" si="1"/>
        <v>359</v>
      </c>
    </row>
    <row r="100" spans="1:22" ht="17.25" customHeight="1" x14ac:dyDescent="0.3">
      <c r="A100" s="10">
        <v>99</v>
      </c>
      <c r="B100" s="10">
        <v>182</v>
      </c>
      <c r="C100" s="10" t="s">
        <v>1404</v>
      </c>
      <c r="D100" s="163">
        <v>1044</v>
      </c>
      <c r="E100" s="229" t="s">
        <v>1569</v>
      </c>
      <c r="F100" s="229">
        <v>689</v>
      </c>
      <c r="G100" s="10">
        <v>45</v>
      </c>
      <c r="H100" s="10">
        <v>73</v>
      </c>
      <c r="I100" s="10">
        <v>16</v>
      </c>
      <c r="J100" s="10">
        <v>6</v>
      </c>
      <c r="K100" s="10">
        <v>61</v>
      </c>
      <c r="L100" s="10">
        <v>43</v>
      </c>
      <c r="M100" s="10">
        <v>0</v>
      </c>
      <c r="N100" s="10">
        <v>3</v>
      </c>
      <c r="O100" s="10">
        <v>4</v>
      </c>
      <c r="P100" s="10">
        <v>70</v>
      </c>
      <c r="Q100" s="10">
        <v>15</v>
      </c>
      <c r="R100" s="10">
        <v>2</v>
      </c>
      <c r="S100" s="10">
        <v>1</v>
      </c>
      <c r="T100" s="10">
        <v>0</v>
      </c>
      <c r="U100" s="10">
        <v>10</v>
      </c>
      <c r="V100" s="10">
        <f t="shared" si="1"/>
        <v>349</v>
      </c>
    </row>
    <row r="101" spans="1:22" ht="17.25" customHeight="1" x14ac:dyDescent="0.3">
      <c r="A101" s="10">
        <v>100</v>
      </c>
      <c r="B101" s="10">
        <v>182</v>
      </c>
      <c r="C101" s="10" t="s">
        <v>1404</v>
      </c>
      <c r="D101" s="163">
        <v>1045</v>
      </c>
      <c r="E101" s="229" t="s">
        <v>42</v>
      </c>
      <c r="F101" s="229">
        <v>643</v>
      </c>
      <c r="G101" s="10">
        <v>71</v>
      </c>
      <c r="H101" s="10">
        <v>94</v>
      </c>
      <c r="I101" s="10">
        <v>22</v>
      </c>
      <c r="J101" s="10">
        <v>4</v>
      </c>
      <c r="K101" s="10">
        <v>50</v>
      </c>
      <c r="L101" s="10">
        <v>32</v>
      </c>
      <c r="M101" s="10">
        <v>0</v>
      </c>
      <c r="N101" s="10">
        <v>2</v>
      </c>
      <c r="O101" s="10">
        <v>6</v>
      </c>
      <c r="P101" s="10">
        <v>73</v>
      </c>
      <c r="Q101" s="10">
        <v>9</v>
      </c>
      <c r="R101" s="10">
        <v>8</v>
      </c>
      <c r="S101" s="10">
        <v>1</v>
      </c>
      <c r="T101" s="10">
        <v>0</v>
      </c>
      <c r="U101" s="10">
        <v>5</v>
      </c>
      <c r="V101" s="10">
        <f t="shared" si="1"/>
        <v>377</v>
      </c>
    </row>
    <row r="102" spans="1:22" ht="17.25" customHeight="1" x14ac:dyDescent="0.3">
      <c r="A102" s="10">
        <v>101</v>
      </c>
      <c r="B102" s="10">
        <v>182</v>
      </c>
      <c r="C102" s="10" t="s">
        <v>1404</v>
      </c>
      <c r="D102" s="163">
        <v>1045</v>
      </c>
      <c r="E102" s="229" t="s">
        <v>1569</v>
      </c>
      <c r="F102" s="229">
        <v>642</v>
      </c>
      <c r="G102" s="10">
        <v>53</v>
      </c>
      <c r="H102" s="10">
        <v>96</v>
      </c>
      <c r="I102" s="10">
        <v>25</v>
      </c>
      <c r="J102" s="10">
        <v>5</v>
      </c>
      <c r="K102" s="10">
        <v>67</v>
      </c>
      <c r="L102" s="10">
        <v>45</v>
      </c>
      <c r="M102" s="10">
        <v>1</v>
      </c>
      <c r="N102" s="10">
        <v>5</v>
      </c>
      <c r="O102" s="10">
        <v>5</v>
      </c>
      <c r="P102" s="10">
        <v>61</v>
      </c>
      <c r="Q102" s="10">
        <v>7</v>
      </c>
      <c r="R102" s="10">
        <v>8</v>
      </c>
      <c r="S102" s="10">
        <v>0</v>
      </c>
      <c r="T102" s="10">
        <v>1</v>
      </c>
      <c r="U102" s="10">
        <v>8</v>
      </c>
      <c r="V102" s="10">
        <f t="shared" si="1"/>
        <v>387</v>
      </c>
    </row>
    <row r="103" spans="1:22" ht="17.25" customHeight="1" x14ac:dyDescent="0.3">
      <c r="A103" s="10">
        <v>102</v>
      </c>
      <c r="B103" s="10">
        <v>182</v>
      </c>
      <c r="C103" s="10" t="s">
        <v>1404</v>
      </c>
      <c r="D103" s="163">
        <v>1046</v>
      </c>
      <c r="E103" s="229" t="s">
        <v>42</v>
      </c>
      <c r="F103" s="229">
        <v>436</v>
      </c>
      <c r="G103" s="10">
        <v>42</v>
      </c>
      <c r="H103" s="10">
        <v>58</v>
      </c>
      <c r="I103" s="10">
        <v>54</v>
      </c>
      <c r="J103" s="10">
        <v>4</v>
      </c>
      <c r="K103" s="10">
        <v>42</v>
      </c>
      <c r="L103" s="10">
        <v>22</v>
      </c>
      <c r="M103" s="10">
        <v>1</v>
      </c>
      <c r="N103" s="10">
        <v>0</v>
      </c>
      <c r="O103" s="10">
        <v>5</v>
      </c>
      <c r="P103" s="10">
        <v>19</v>
      </c>
      <c r="Q103" s="10">
        <v>1</v>
      </c>
      <c r="R103" s="10">
        <v>7</v>
      </c>
      <c r="S103" s="10">
        <v>0</v>
      </c>
      <c r="T103" s="10">
        <v>0</v>
      </c>
      <c r="U103" s="10">
        <v>5</v>
      </c>
      <c r="V103" s="10">
        <f t="shared" si="1"/>
        <v>260</v>
      </c>
    </row>
    <row r="104" spans="1:22" ht="17.25" customHeight="1" x14ac:dyDescent="0.3">
      <c r="A104" s="10">
        <v>103</v>
      </c>
      <c r="B104" s="10">
        <v>182</v>
      </c>
      <c r="C104" s="10" t="s">
        <v>1404</v>
      </c>
      <c r="D104" s="163">
        <v>1046</v>
      </c>
      <c r="E104" s="229" t="s">
        <v>1569</v>
      </c>
      <c r="F104" s="229">
        <v>435</v>
      </c>
      <c r="G104" s="10">
        <v>40</v>
      </c>
      <c r="H104" s="10">
        <v>45</v>
      </c>
      <c r="I104" s="10">
        <v>46</v>
      </c>
      <c r="J104" s="10">
        <v>2</v>
      </c>
      <c r="K104" s="10">
        <v>47</v>
      </c>
      <c r="L104" s="10">
        <v>15</v>
      </c>
      <c r="M104" s="10">
        <v>4</v>
      </c>
      <c r="N104" s="10">
        <v>2</v>
      </c>
      <c r="O104" s="10">
        <v>5</v>
      </c>
      <c r="P104" s="10">
        <v>31</v>
      </c>
      <c r="Q104" s="10">
        <v>7</v>
      </c>
      <c r="R104" s="10">
        <v>6</v>
      </c>
      <c r="S104" s="10">
        <v>2</v>
      </c>
      <c r="T104" s="10">
        <v>0</v>
      </c>
      <c r="U104" s="10">
        <v>7</v>
      </c>
      <c r="V104" s="10">
        <f t="shared" si="1"/>
        <v>259</v>
      </c>
    </row>
    <row r="105" spans="1:22" ht="17.25" customHeight="1" x14ac:dyDescent="0.3">
      <c r="A105" s="10">
        <v>104</v>
      </c>
      <c r="B105" s="10">
        <v>182</v>
      </c>
      <c r="C105" s="10" t="s">
        <v>1404</v>
      </c>
      <c r="D105" s="163">
        <v>1047</v>
      </c>
      <c r="E105" s="229" t="s">
        <v>42</v>
      </c>
      <c r="F105" s="229">
        <v>730</v>
      </c>
      <c r="G105" s="10">
        <v>103</v>
      </c>
      <c r="H105" s="10">
        <v>99</v>
      </c>
      <c r="I105" s="10">
        <v>47</v>
      </c>
      <c r="J105" s="10">
        <v>6</v>
      </c>
      <c r="K105" s="10">
        <v>49</v>
      </c>
      <c r="L105" s="10">
        <v>51</v>
      </c>
      <c r="M105" s="10">
        <v>0</v>
      </c>
      <c r="N105" s="10">
        <v>2</v>
      </c>
      <c r="O105" s="10">
        <v>15</v>
      </c>
      <c r="P105" s="10">
        <v>65</v>
      </c>
      <c r="Q105" s="10">
        <v>3</v>
      </c>
      <c r="R105" s="10">
        <v>14</v>
      </c>
      <c r="S105" s="10">
        <v>2</v>
      </c>
      <c r="T105" s="10">
        <v>0</v>
      </c>
      <c r="U105" s="10">
        <v>12</v>
      </c>
      <c r="V105" s="10">
        <f t="shared" si="1"/>
        <v>468</v>
      </c>
    </row>
    <row r="106" spans="1:22" ht="17.25" customHeight="1" x14ac:dyDescent="0.3">
      <c r="A106" s="10">
        <v>105</v>
      </c>
      <c r="B106" s="10">
        <v>182</v>
      </c>
      <c r="C106" s="10" t="s">
        <v>1404</v>
      </c>
      <c r="D106" s="163">
        <v>1048</v>
      </c>
      <c r="E106" s="229" t="s">
        <v>42</v>
      </c>
      <c r="F106" s="229">
        <v>573</v>
      </c>
      <c r="G106" s="10">
        <v>57</v>
      </c>
      <c r="H106" s="10">
        <v>50</v>
      </c>
      <c r="I106" s="10">
        <v>20</v>
      </c>
      <c r="J106" s="10">
        <v>5</v>
      </c>
      <c r="K106" s="10">
        <v>89</v>
      </c>
      <c r="L106" s="10">
        <v>21</v>
      </c>
      <c r="M106" s="10">
        <v>0</v>
      </c>
      <c r="N106" s="10">
        <v>4</v>
      </c>
      <c r="O106" s="10">
        <v>8</v>
      </c>
      <c r="P106" s="10">
        <v>90</v>
      </c>
      <c r="Q106" s="10">
        <v>2</v>
      </c>
      <c r="R106" s="10">
        <v>6</v>
      </c>
      <c r="S106" s="10">
        <v>0</v>
      </c>
      <c r="T106" s="10">
        <v>0</v>
      </c>
      <c r="U106" s="10">
        <v>11</v>
      </c>
      <c r="V106" s="10">
        <f t="shared" si="1"/>
        <v>363</v>
      </c>
    </row>
    <row r="107" spans="1:22" ht="17.25" customHeight="1" x14ac:dyDescent="0.3">
      <c r="A107" s="10">
        <v>106</v>
      </c>
      <c r="B107" s="10">
        <v>182</v>
      </c>
      <c r="C107" s="10" t="s">
        <v>1404</v>
      </c>
      <c r="D107" s="163">
        <v>1048</v>
      </c>
      <c r="E107" s="229" t="s">
        <v>1569</v>
      </c>
      <c r="F107" s="229">
        <v>573</v>
      </c>
      <c r="G107" s="10">
        <v>59</v>
      </c>
      <c r="H107" s="10">
        <v>63</v>
      </c>
      <c r="I107" s="10">
        <v>46</v>
      </c>
      <c r="J107" s="10">
        <v>0</v>
      </c>
      <c r="K107" s="10">
        <v>75</v>
      </c>
      <c r="L107" s="10">
        <v>30</v>
      </c>
      <c r="M107" s="10">
        <v>3</v>
      </c>
      <c r="N107" s="10">
        <v>3</v>
      </c>
      <c r="O107" s="10">
        <v>7</v>
      </c>
      <c r="P107" s="10">
        <v>67</v>
      </c>
      <c r="Q107" s="10">
        <v>0</v>
      </c>
      <c r="R107" s="10">
        <v>6</v>
      </c>
      <c r="S107" s="10">
        <v>0</v>
      </c>
      <c r="T107" s="10">
        <v>0</v>
      </c>
      <c r="U107" s="10">
        <v>13</v>
      </c>
      <c r="V107" s="10">
        <f t="shared" si="1"/>
        <v>372</v>
      </c>
    </row>
    <row r="108" spans="1:22" ht="17.25" customHeight="1" x14ac:dyDescent="0.3">
      <c r="A108" s="10">
        <v>107</v>
      </c>
      <c r="B108" s="10">
        <v>182</v>
      </c>
      <c r="C108" s="10" t="s">
        <v>1404</v>
      </c>
      <c r="D108" s="163">
        <v>1048</v>
      </c>
      <c r="E108" s="229" t="s">
        <v>1571</v>
      </c>
      <c r="F108" s="229">
        <v>573</v>
      </c>
      <c r="G108" s="10">
        <v>51</v>
      </c>
      <c r="H108" s="10">
        <v>63</v>
      </c>
      <c r="I108" s="10">
        <v>28</v>
      </c>
      <c r="J108" s="10">
        <v>2</v>
      </c>
      <c r="K108" s="10">
        <v>84</v>
      </c>
      <c r="L108" s="10">
        <v>24</v>
      </c>
      <c r="M108" s="10">
        <v>1</v>
      </c>
      <c r="N108" s="10">
        <v>7</v>
      </c>
      <c r="O108" s="10">
        <v>13</v>
      </c>
      <c r="P108" s="10">
        <v>82</v>
      </c>
      <c r="Q108" s="10">
        <v>1</v>
      </c>
      <c r="R108" s="10">
        <v>6</v>
      </c>
      <c r="S108" s="10">
        <v>0</v>
      </c>
      <c r="T108" s="10">
        <v>0</v>
      </c>
      <c r="U108" s="10">
        <v>0</v>
      </c>
      <c r="V108" s="10">
        <f t="shared" si="1"/>
        <v>362</v>
      </c>
    </row>
    <row r="109" spans="1:22" ht="17.25" customHeight="1" x14ac:dyDescent="0.3">
      <c r="A109" s="10">
        <v>108</v>
      </c>
      <c r="B109" s="10">
        <v>182</v>
      </c>
      <c r="C109" s="10" t="s">
        <v>1404</v>
      </c>
      <c r="D109" s="163">
        <v>1048</v>
      </c>
      <c r="E109" s="229" t="s">
        <v>1578</v>
      </c>
      <c r="F109" s="229">
        <v>573</v>
      </c>
      <c r="G109" s="10">
        <v>60</v>
      </c>
      <c r="H109" s="10">
        <v>42</v>
      </c>
      <c r="I109" s="10">
        <v>22</v>
      </c>
      <c r="J109" s="10">
        <v>4</v>
      </c>
      <c r="K109" s="10">
        <v>82</v>
      </c>
      <c r="L109" s="10">
        <v>27</v>
      </c>
      <c r="M109" s="10">
        <v>3</v>
      </c>
      <c r="N109" s="10">
        <v>1</v>
      </c>
      <c r="O109" s="10">
        <v>8</v>
      </c>
      <c r="P109" s="10">
        <v>91</v>
      </c>
      <c r="Q109" s="10">
        <v>3</v>
      </c>
      <c r="R109" s="10">
        <v>6</v>
      </c>
      <c r="S109" s="10">
        <v>1</v>
      </c>
      <c r="T109" s="10">
        <v>0</v>
      </c>
      <c r="U109" s="10">
        <v>10</v>
      </c>
      <c r="V109" s="10">
        <f t="shared" si="1"/>
        <v>360</v>
      </c>
    </row>
    <row r="110" spans="1:22" ht="17.25" customHeight="1" x14ac:dyDescent="0.3">
      <c r="A110" s="10">
        <v>109</v>
      </c>
      <c r="B110" s="10">
        <v>182</v>
      </c>
      <c r="C110" s="10" t="s">
        <v>1404</v>
      </c>
      <c r="D110" s="163">
        <v>1049</v>
      </c>
      <c r="E110" s="229" t="s">
        <v>42</v>
      </c>
      <c r="F110" s="229">
        <v>489</v>
      </c>
      <c r="G110" s="10">
        <v>43</v>
      </c>
      <c r="H110" s="10">
        <v>84</v>
      </c>
      <c r="I110" s="10">
        <v>41</v>
      </c>
      <c r="J110" s="10">
        <v>6</v>
      </c>
      <c r="K110" s="10">
        <v>8</v>
      </c>
      <c r="L110" s="10">
        <v>28</v>
      </c>
      <c r="M110" s="10">
        <v>3</v>
      </c>
      <c r="N110" s="10">
        <v>8</v>
      </c>
      <c r="O110" s="10">
        <v>6</v>
      </c>
      <c r="P110" s="10">
        <v>29</v>
      </c>
      <c r="Q110" s="10">
        <v>4</v>
      </c>
      <c r="R110" s="10">
        <v>7</v>
      </c>
      <c r="S110" s="10">
        <v>0</v>
      </c>
      <c r="T110" s="10">
        <v>0</v>
      </c>
      <c r="U110" s="10">
        <v>10</v>
      </c>
      <c r="V110" s="10">
        <f t="shared" si="1"/>
        <v>277</v>
      </c>
    </row>
    <row r="111" spans="1:22" ht="17.25" customHeight="1" x14ac:dyDescent="0.3">
      <c r="A111" s="10">
        <v>110</v>
      </c>
      <c r="B111" s="10">
        <v>182</v>
      </c>
      <c r="C111" s="10" t="s">
        <v>1404</v>
      </c>
      <c r="D111" s="163">
        <v>1051</v>
      </c>
      <c r="E111" s="229" t="s">
        <v>42</v>
      </c>
      <c r="F111" s="229">
        <v>685</v>
      </c>
      <c r="G111" s="10">
        <v>48</v>
      </c>
      <c r="H111" s="10">
        <v>74</v>
      </c>
      <c r="I111" s="10">
        <v>51</v>
      </c>
      <c r="J111" s="10">
        <v>3</v>
      </c>
      <c r="K111" s="10">
        <v>23</v>
      </c>
      <c r="L111" s="10">
        <v>22</v>
      </c>
      <c r="M111" s="10">
        <v>10</v>
      </c>
      <c r="N111" s="10">
        <v>6</v>
      </c>
      <c r="O111" s="10">
        <v>4</v>
      </c>
      <c r="P111" s="10">
        <v>82</v>
      </c>
      <c r="Q111" s="10">
        <v>8</v>
      </c>
      <c r="R111" s="10">
        <v>5</v>
      </c>
      <c r="S111" s="10">
        <v>1</v>
      </c>
      <c r="T111" s="10">
        <v>0</v>
      </c>
      <c r="U111" s="10">
        <v>19</v>
      </c>
      <c r="V111" s="10">
        <f t="shared" si="1"/>
        <v>356</v>
      </c>
    </row>
    <row r="112" spans="1:22" ht="17.25" customHeight="1" x14ac:dyDescent="0.3">
      <c r="A112" s="10">
        <v>111</v>
      </c>
      <c r="B112" s="10">
        <v>182</v>
      </c>
      <c r="C112" s="10" t="s">
        <v>1404</v>
      </c>
      <c r="D112" s="163">
        <v>1051</v>
      </c>
      <c r="E112" s="229" t="s">
        <v>1569</v>
      </c>
      <c r="F112" s="229">
        <v>685</v>
      </c>
      <c r="G112" s="10">
        <v>55</v>
      </c>
      <c r="H112" s="10">
        <v>59</v>
      </c>
      <c r="I112" s="10">
        <v>60</v>
      </c>
      <c r="J112" s="10">
        <v>7</v>
      </c>
      <c r="K112" s="10">
        <v>31</v>
      </c>
      <c r="L112" s="10">
        <v>30</v>
      </c>
      <c r="M112" s="10">
        <v>10</v>
      </c>
      <c r="N112" s="10">
        <v>9</v>
      </c>
      <c r="O112" s="10">
        <v>17</v>
      </c>
      <c r="P112" s="10">
        <v>59</v>
      </c>
      <c r="Q112" s="10">
        <v>11</v>
      </c>
      <c r="R112" s="10">
        <v>5</v>
      </c>
      <c r="S112" s="10">
        <v>3</v>
      </c>
      <c r="T112" s="10">
        <v>0</v>
      </c>
      <c r="U112" s="10">
        <v>18</v>
      </c>
      <c r="V112" s="10">
        <f t="shared" si="1"/>
        <v>374</v>
      </c>
    </row>
    <row r="113" spans="1:22" ht="17.25" customHeight="1" x14ac:dyDescent="0.3">
      <c r="A113" s="10">
        <v>112</v>
      </c>
      <c r="B113" s="10">
        <v>182</v>
      </c>
      <c r="C113" s="10" t="s">
        <v>1404</v>
      </c>
      <c r="D113" s="163">
        <v>1052</v>
      </c>
      <c r="E113" s="229" t="s">
        <v>42</v>
      </c>
      <c r="F113" s="229">
        <v>724</v>
      </c>
      <c r="G113" s="10">
        <v>5</v>
      </c>
      <c r="H113" s="10">
        <v>63</v>
      </c>
      <c r="I113" s="10">
        <v>13</v>
      </c>
      <c r="J113" s="10">
        <v>6</v>
      </c>
      <c r="K113" s="10">
        <v>89</v>
      </c>
      <c r="L113" s="10">
        <v>42</v>
      </c>
      <c r="M113" s="10">
        <v>0</v>
      </c>
      <c r="N113" s="10">
        <v>6</v>
      </c>
      <c r="O113" s="10">
        <v>10</v>
      </c>
      <c r="P113" s="10">
        <v>83</v>
      </c>
      <c r="Q113" s="10">
        <v>3</v>
      </c>
      <c r="R113" s="10">
        <v>2</v>
      </c>
      <c r="S113" s="10">
        <v>3</v>
      </c>
      <c r="T113" s="10">
        <v>0</v>
      </c>
      <c r="U113" s="10">
        <v>2</v>
      </c>
      <c r="V113" s="10">
        <f t="shared" si="1"/>
        <v>327</v>
      </c>
    </row>
    <row r="114" spans="1:22" ht="17.25" customHeight="1" x14ac:dyDescent="0.3">
      <c r="A114" s="10">
        <v>113</v>
      </c>
      <c r="B114" s="10">
        <v>182</v>
      </c>
      <c r="C114" s="10" t="s">
        <v>1404</v>
      </c>
      <c r="D114" s="163">
        <v>1052</v>
      </c>
      <c r="E114" s="229" t="s">
        <v>1569</v>
      </c>
      <c r="F114" s="229">
        <v>723</v>
      </c>
      <c r="G114" s="10">
        <v>9</v>
      </c>
      <c r="H114" s="10">
        <v>59</v>
      </c>
      <c r="I114" s="10">
        <v>12</v>
      </c>
      <c r="J114" s="10">
        <v>5</v>
      </c>
      <c r="K114" s="10">
        <v>90</v>
      </c>
      <c r="L114" s="10">
        <v>46</v>
      </c>
      <c r="M114" s="10">
        <v>1</v>
      </c>
      <c r="N114" s="10">
        <v>3</v>
      </c>
      <c r="O114" s="10">
        <v>9</v>
      </c>
      <c r="P114" s="10">
        <v>66</v>
      </c>
      <c r="Q114" s="10">
        <v>2</v>
      </c>
      <c r="R114" s="10">
        <v>4</v>
      </c>
      <c r="S114" s="10">
        <v>2</v>
      </c>
      <c r="T114" s="10">
        <v>0</v>
      </c>
      <c r="U114" s="10">
        <v>15</v>
      </c>
      <c r="V114" s="10">
        <f t="shared" si="1"/>
        <v>323</v>
      </c>
    </row>
    <row r="115" spans="1:22" ht="17.25" customHeight="1" x14ac:dyDescent="0.3">
      <c r="A115" s="10">
        <v>114</v>
      </c>
      <c r="B115" s="10">
        <v>182</v>
      </c>
      <c r="C115" s="10" t="s">
        <v>1404</v>
      </c>
      <c r="D115" s="163">
        <v>1052</v>
      </c>
      <c r="E115" s="229" t="s">
        <v>1571</v>
      </c>
      <c r="F115" s="229">
        <v>723</v>
      </c>
      <c r="G115" s="10">
        <v>35</v>
      </c>
      <c r="H115" s="10">
        <v>65</v>
      </c>
      <c r="I115" s="10">
        <v>18</v>
      </c>
      <c r="J115" s="10">
        <v>5</v>
      </c>
      <c r="K115" s="10">
        <v>75</v>
      </c>
      <c r="L115" s="10">
        <v>40</v>
      </c>
      <c r="M115" s="10">
        <v>0</v>
      </c>
      <c r="N115" s="10">
        <v>6</v>
      </c>
      <c r="O115" s="10">
        <v>2</v>
      </c>
      <c r="P115" s="10">
        <v>66</v>
      </c>
      <c r="Q115" s="10">
        <v>3</v>
      </c>
      <c r="R115" s="10">
        <v>5</v>
      </c>
      <c r="S115" s="10">
        <v>5</v>
      </c>
      <c r="T115" s="10">
        <v>0</v>
      </c>
      <c r="U115" s="10">
        <v>15</v>
      </c>
      <c r="V115" s="10">
        <f t="shared" si="1"/>
        <v>340</v>
      </c>
    </row>
    <row r="116" spans="1:22" ht="17.25" customHeight="1" x14ac:dyDescent="0.3">
      <c r="A116" s="10">
        <v>115</v>
      </c>
      <c r="B116" s="10">
        <v>182</v>
      </c>
      <c r="C116" s="10" t="s">
        <v>1404</v>
      </c>
      <c r="D116" s="163">
        <v>1052</v>
      </c>
      <c r="E116" s="229" t="s">
        <v>1578</v>
      </c>
      <c r="F116" s="229">
        <v>723</v>
      </c>
      <c r="G116" s="10">
        <v>39</v>
      </c>
      <c r="H116" s="10">
        <v>61</v>
      </c>
      <c r="I116" s="10">
        <v>12</v>
      </c>
      <c r="J116" s="10">
        <v>3</v>
      </c>
      <c r="K116" s="10">
        <v>72</v>
      </c>
      <c r="L116" s="10">
        <v>39</v>
      </c>
      <c r="M116" s="10">
        <v>2</v>
      </c>
      <c r="N116" s="10">
        <v>8</v>
      </c>
      <c r="O116" s="10">
        <v>1</v>
      </c>
      <c r="P116" s="10">
        <v>91</v>
      </c>
      <c r="Q116" s="10">
        <v>5</v>
      </c>
      <c r="R116" s="10">
        <v>5</v>
      </c>
      <c r="S116" s="10">
        <v>0</v>
      </c>
      <c r="T116" s="10">
        <v>0</v>
      </c>
      <c r="U116" s="10">
        <v>8</v>
      </c>
      <c r="V116" s="10">
        <f t="shared" si="1"/>
        <v>346</v>
      </c>
    </row>
    <row r="117" spans="1:22" ht="17.25" customHeight="1" x14ac:dyDescent="0.3">
      <c r="A117" s="10">
        <v>116</v>
      </c>
      <c r="B117" s="10">
        <v>182</v>
      </c>
      <c r="C117" s="10" t="s">
        <v>1404</v>
      </c>
      <c r="D117" s="163">
        <v>1053</v>
      </c>
      <c r="E117" s="229" t="s">
        <v>42</v>
      </c>
      <c r="F117" s="229">
        <v>658</v>
      </c>
      <c r="G117" s="10">
        <v>35</v>
      </c>
      <c r="H117" s="10">
        <v>32</v>
      </c>
      <c r="I117" s="10">
        <v>24</v>
      </c>
      <c r="J117" s="10">
        <v>2</v>
      </c>
      <c r="K117" s="10">
        <v>82</v>
      </c>
      <c r="L117" s="10">
        <v>37</v>
      </c>
      <c r="M117" s="10">
        <v>14</v>
      </c>
      <c r="N117" s="10">
        <v>10</v>
      </c>
      <c r="O117" s="10">
        <v>4</v>
      </c>
      <c r="P117" s="10">
        <v>82</v>
      </c>
      <c r="Q117" s="10">
        <v>1</v>
      </c>
      <c r="R117" s="10">
        <v>1</v>
      </c>
      <c r="S117" s="10">
        <v>0</v>
      </c>
      <c r="T117" s="10">
        <v>0</v>
      </c>
      <c r="U117" s="10">
        <v>24</v>
      </c>
      <c r="V117" s="10">
        <f t="shared" si="1"/>
        <v>348</v>
      </c>
    </row>
    <row r="118" spans="1:22" ht="17.25" customHeight="1" x14ac:dyDescent="0.3">
      <c r="A118" s="10">
        <v>117</v>
      </c>
      <c r="B118" s="10">
        <v>182</v>
      </c>
      <c r="C118" s="10" t="s">
        <v>1404</v>
      </c>
      <c r="D118" s="163">
        <v>1053</v>
      </c>
      <c r="E118" s="229" t="s">
        <v>1569</v>
      </c>
      <c r="F118" s="229">
        <v>658</v>
      </c>
      <c r="G118" s="10">
        <v>47</v>
      </c>
      <c r="H118" s="10">
        <v>55</v>
      </c>
      <c r="I118" s="10">
        <v>17</v>
      </c>
      <c r="J118" s="10">
        <v>3</v>
      </c>
      <c r="K118" s="10">
        <v>68</v>
      </c>
      <c r="L118" s="10">
        <v>34</v>
      </c>
      <c r="M118" s="10">
        <v>3</v>
      </c>
      <c r="N118" s="10">
        <v>6</v>
      </c>
      <c r="O118" s="10">
        <v>3</v>
      </c>
      <c r="P118" s="10">
        <v>77</v>
      </c>
      <c r="Q118" s="10">
        <v>4</v>
      </c>
      <c r="R118" s="10">
        <v>3</v>
      </c>
      <c r="S118" s="10">
        <v>1</v>
      </c>
      <c r="T118" s="10">
        <v>0</v>
      </c>
      <c r="U118" s="10">
        <v>23</v>
      </c>
      <c r="V118" s="10">
        <f t="shared" si="1"/>
        <v>344</v>
      </c>
    </row>
    <row r="119" spans="1:22" ht="17.25" customHeight="1" x14ac:dyDescent="0.3">
      <c r="A119" s="10">
        <v>118</v>
      </c>
      <c r="B119" s="10">
        <v>182</v>
      </c>
      <c r="C119" s="10" t="s">
        <v>1404</v>
      </c>
      <c r="D119" s="163">
        <v>1053</v>
      </c>
      <c r="E119" s="229" t="s">
        <v>1571</v>
      </c>
      <c r="F119" s="229">
        <v>658</v>
      </c>
      <c r="G119" s="10">
        <v>38</v>
      </c>
      <c r="H119" s="10">
        <v>52</v>
      </c>
      <c r="I119" s="10">
        <v>16</v>
      </c>
      <c r="J119" s="10">
        <v>5</v>
      </c>
      <c r="K119" s="10">
        <v>69</v>
      </c>
      <c r="L119" s="10">
        <v>27</v>
      </c>
      <c r="M119" s="10">
        <v>6</v>
      </c>
      <c r="N119" s="10">
        <v>5</v>
      </c>
      <c r="O119" s="10">
        <v>3</v>
      </c>
      <c r="P119" s="10">
        <v>95</v>
      </c>
      <c r="Q119" s="10">
        <v>3</v>
      </c>
      <c r="R119" s="10">
        <v>5</v>
      </c>
      <c r="S119" s="10">
        <v>0</v>
      </c>
      <c r="T119" s="10">
        <v>0</v>
      </c>
      <c r="U119" s="10">
        <v>8</v>
      </c>
      <c r="V119" s="10">
        <f t="shared" si="1"/>
        <v>332</v>
      </c>
    </row>
    <row r="120" spans="1:22" ht="17.25" customHeight="1" x14ac:dyDescent="0.3">
      <c r="A120" s="10">
        <v>119</v>
      </c>
      <c r="B120" s="10">
        <v>182</v>
      </c>
      <c r="C120" s="10" t="s">
        <v>1404</v>
      </c>
      <c r="D120" s="163">
        <v>1053</v>
      </c>
      <c r="E120" s="229" t="s">
        <v>1578</v>
      </c>
      <c r="F120" s="229">
        <v>658</v>
      </c>
      <c r="G120" s="10">
        <v>39</v>
      </c>
      <c r="H120" s="10">
        <v>52</v>
      </c>
      <c r="I120" s="10">
        <v>20</v>
      </c>
      <c r="J120" s="10">
        <v>8</v>
      </c>
      <c r="K120" s="10">
        <v>65</v>
      </c>
      <c r="L120" s="10">
        <v>32</v>
      </c>
      <c r="M120" s="10">
        <v>7</v>
      </c>
      <c r="N120" s="10">
        <v>10</v>
      </c>
      <c r="O120" s="10">
        <v>5</v>
      </c>
      <c r="P120" s="10">
        <v>103</v>
      </c>
      <c r="Q120" s="10">
        <v>3</v>
      </c>
      <c r="R120" s="10">
        <v>2</v>
      </c>
      <c r="S120" s="10">
        <v>0</v>
      </c>
      <c r="T120" s="10">
        <v>0</v>
      </c>
      <c r="U120" s="10">
        <v>9</v>
      </c>
      <c r="V120" s="10">
        <f t="shared" si="1"/>
        <v>355</v>
      </c>
    </row>
    <row r="121" spans="1:22" ht="17.25" customHeight="1" x14ac:dyDescent="0.3">
      <c r="A121" s="10">
        <v>120</v>
      </c>
      <c r="B121" s="10">
        <v>182</v>
      </c>
      <c r="C121" s="10" t="s">
        <v>1404</v>
      </c>
      <c r="D121" s="163">
        <v>1053</v>
      </c>
      <c r="E121" s="229" t="s">
        <v>1582</v>
      </c>
      <c r="F121" s="229">
        <v>658</v>
      </c>
      <c r="G121" s="10">
        <v>42</v>
      </c>
      <c r="H121" s="10">
        <v>55</v>
      </c>
      <c r="I121" s="10">
        <v>24</v>
      </c>
      <c r="J121" s="10">
        <v>5</v>
      </c>
      <c r="K121" s="10">
        <v>83</v>
      </c>
      <c r="L121" s="10">
        <v>28</v>
      </c>
      <c r="M121" s="10">
        <v>8</v>
      </c>
      <c r="N121" s="10">
        <v>8</v>
      </c>
      <c r="O121" s="10">
        <v>3</v>
      </c>
      <c r="P121" s="10">
        <v>88</v>
      </c>
      <c r="Q121" s="10">
        <v>1</v>
      </c>
      <c r="R121" s="10">
        <v>1</v>
      </c>
      <c r="S121" s="10">
        <v>0</v>
      </c>
      <c r="T121" s="10">
        <v>0</v>
      </c>
      <c r="U121" s="10">
        <v>15</v>
      </c>
      <c r="V121" s="10">
        <f t="shared" si="1"/>
        <v>361</v>
      </c>
    </row>
    <row r="122" spans="1:22" ht="17.25" customHeight="1" x14ac:dyDescent="0.3">
      <c r="A122" s="10">
        <v>121</v>
      </c>
      <c r="B122" s="10">
        <v>182</v>
      </c>
      <c r="C122" s="10" t="s">
        <v>1404</v>
      </c>
      <c r="D122" s="163">
        <v>1053</v>
      </c>
      <c r="E122" s="229" t="s">
        <v>1583</v>
      </c>
      <c r="F122" s="229">
        <v>657</v>
      </c>
      <c r="G122" s="10">
        <v>36</v>
      </c>
      <c r="H122" s="10">
        <v>64</v>
      </c>
      <c r="I122" s="10">
        <v>20</v>
      </c>
      <c r="J122" s="10">
        <v>7</v>
      </c>
      <c r="K122" s="10">
        <v>76</v>
      </c>
      <c r="L122" s="10">
        <v>37</v>
      </c>
      <c r="M122" s="10">
        <v>6</v>
      </c>
      <c r="N122" s="10">
        <v>5</v>
      </c>
      <c r="O122" s="10">
        <v>4</v>
      </c>
      <c r="P122" s="10">
        <v>74</v>
      </c>
      <c r="Q122" s="10">
        <v>0</v>
      </c>
      <c r="R122" s="10">
        <v>6</v>
      </c>
      <c r="S122" s="10">
        <v>2</v>
      </c>
      <c r="T122" s="10">
        <v>0</v>
      </c>
      <c r="U122" s="10">
        <v>8</v>
      </c>
      <c r="V122" s="10">
        <f t="shared" si="1"/>
        <v>345</v>
      </c>
    </row>
    <row r="123" spans="1:22" ht="17.25" customHeight="1" x14ac:dyDescent="0.3">
      <c r="A123" s="10">
        <v>122</v>
      </c>
      <c r="B123" s="10">
        <v>182</v>
      </c>
      <c r="C123" s="10" t="s">
        <v>1404</v>
      </c>
      <c r="D123" s="163">
        <v>1054</v>
      </c>
      <c r="E123" s="229" t="s">
        <v>42</v>
      </c>
      <c r="F123" s="229">
        <v>637</v>
      </c>
      <c r="G123" s="10">
        <v>41</v>
      </c>
      <c r="H123" s="10">
        <v>44</v>
      </c>
      <c r="I123" s="10">
        <v>13</v>
      </c>
      <c r="J123" s="10">
        <v>2</v>
      </c>
      <c r="K123" s="10">
        <v>61</v>
      </c>
      <c r="L123" s="10">
        <v>44</v>
      </c>
      <c r="M123" s="10">
        <v>1</v>
      </c>
      <c r="N123" s="10">
        <v>10</v>
      </c>
      <c r="O123" s="10">
        <v>3</v>
      </c>
      <c r="P123" s="10">
        <v>100</v>
      </c>
      <c r="Q123" s="10">
        <v>1</v>
      </c>
      <c r="R123" s="10">
        <v>4</v>
      </c>
      <c r="S123" s="10">
        <v>0</v>
      </c>
      <c r="T123" s="10">
        <v>0</v>
      </c>
      <c r="U123" s="10">
        <v>6</v>
      </c>
      <c r="V123" s="10">
        <f t="shared" si="1"/>
        <v>330</v>
      </c>
    </row>
    <row r="124" spans="1:22" ht="17.25" customHeight="1" x14ac:dyDescent="0.3">
      <c r="A124" s="10">
        <v>123</v>
      </c>
      <c r="B124" s="10">
        <v>182</v>
      </c>
      <c r="C124" s="10" t="s">
        <v>1404</v>
      </c>
      <c r="D124" s="163">
        <v>1054</v>
      </c>
      <c r="E124" s="229" t="s">
        <v>1569</v>
      </c>
      <c r="F124" s="229">
        <v>637</v>
      </c>
      <c r="G124" s="10">
        <v>17</v>
      </c>
      <c r="H124" s="10">
        <v>59</v>
      </c>
      <c r="I124" s="10">
        <v>13</v>
      </c>
      <c r="J124" s="10">
        <v>3</v>
      </c>
      <c r="K124" s="10">
        <v>53</v>
      </c>
      <c r="L124" s="10">
        <v>51</v>
      </c>
      <c r="M124" s="10">
        <v>1</v>
      </c>
      <c r="N124" s="10">
        <v>6</v>
      </c>
      <c r="O124" s="10">
        <v>9</v>
      </c>
      <c r="P124" s="10">
        <v>72</v>
      </c>
      <c r="Q124" s="10">
        <v>8</v>
      </c>
      <c r="R124" s="10">
        <v>4</v>
      </c>
      <c r="S124" s="10">
        <v>0</v>
      </c>
      <c r="T124" s="10">
        <v>0</v>
      </c>
      <c r="U124" s="10">
        <v>47</v>
      </c>
      <c r="V124" s="10">
        <f t="shared" si="1"/>
        <v>343</v>
      </c>
    </row>
    <row r="125" spans="1:22" ht="17.25" customHeight="1" x14ac:dyDescent="0.3">
      <c r="A125" s="10">
        <v>124</v>
      </c>
      <c r="B125" s="10">
        <v>182</v>
      </c>
      <c r="C125" s="10" t="s">
        <v>1404</v>
      </c>
      <c r="D125" s="163">
        <v>1054</v>
      </c>
      <c r="E125" s="229" t="s">
        <v>1571</v>
      </c>
      <c r="F125" s="229">
        <v>636</v>
      </c>
      <c r="G125" s="10">
        <v>43</v>
      </c>
      <c r="H125" s="10">
        <v>47</v>
      </c>
      <c r="I125" s="10">
        <v>9</v>
      </c>
      <c r="J125" s="10">
        <v>7</v>
      </c>
      <c r="K125" s="10">
        <v>54</v>
      </c>
      <c r="L125" s="10">
        <v>44</v>
      </c>
      <c r="M125" s="10">
        <v>2</v>
      </c>
      <c r="N125" s="10">
        <v>12</v>
      </c>
      <c r="O125" s="10">
        <v>5</v>
      </c>
      <c r="P125" s="10">
        <v>75</v>
      </c>
      <c r="Q125" s="10">
        <v>2</v>
      </c>
      <c r="R125" s="10">
        <v>3</v>
      </c>
      <c r="S125" s="10">
        <v>0</v>
      </c>
      <c r="T125" s="10">
        <v>0</v>
      </c>
      <c r="U125" s="10">
        <v>6</v>
      </c>
      <c r="V125" s="10">
        <f t="shared" si="1"/>
        <v>309</v>
      </c>
    </row>
    <row r="126" spans="1:22" ht="17.25" customHeight="1" x14ac:dyDescent="0.3">
      <c r="A126" s="10">
        <v>125</v>
      </c>
      <c r="B126" s="10">
        <v>182</v>
      </c>
      <c r="C126" s="10" t="s">
        <v>1404</v>
      </c>
      <c r="D126" s="163">
        <v>1054</v>
      </c>
      <c r="E126" s="229" t="s">
        <v>1578</v>
      </c>
      <c r="F126" s="229">
        <v>636</v>
      </c>
      <c r="G126" s="10">
        <v>42</v>
      </c>
      <c r="H126" s="10">
        <v>49</v>
      </c>
      <c r="I126" s="10">
        <v>18</v>
      </c>
      <c r="J126" s="10">
        <v>2</v>
      </c>
      <c r="K126" s="10">
        <v>46</v>
      </c>
      <c r="L126" s="10">
        <v>41</v>
      </c>
      <c r="M126" s="10">
        <v>1</v>
      </c>
      <c r="N126" s="10">
        <v>11</v>
      </c>
      <c r="O126" s="10">
        <v>6</v>
      </c>
      <c r="P126" s="10">
        <v>91</v>
      </c>
      <c r="Q126" s="10">
        <v>2</v>
      </c>
      <c r="R126" s="10">
        <v>2</v>
      </c>
      <c r="S126" s="10">
        <v>1</v>
      </c>
      <c r="T126" s="10">
        <v>1</v>
      </c>
      <c r="U126" s="10">
        <v>7</v>
      </c>
      <c r="V126" s="10">
        <f t="shared" si="1"/>
        <v>320</v>
      </c>
    </row>
    <row r="127" spans="1:22" ht="17.25" customHeight="1" x14ac:dyDescent="0.3">
      <c r="A127" s="10">
        <v>126</v>
      </c>
      <c r="B127" s="10">
        <v>182</v>
      </c>
      <c r="C127" s="10" t="s">
        <v>1404</v>
      </c>
      <c r="D127" s="163">
        <v>1054</v>
      </c>
      <c r="E127" s="229" t="s">
        <v>1573</v>
      </c>
      <c r="F127" s="229">
        <v>524</v>
      </c>
      <c r="G127" s="10">
        <v>51</v>
      </c>
      <c r="H127" s="10">
        <v>75</v>
      </c>
      <c r="I127" s="10">
        <v>22</v>
      </c>
      <c r="J127" s="10">
        <v>1</v>
      </c>
      <c r="K127" s="10">
        <v>91</v>
      </c>
      <c r="L127" s="10">
        <v>35</v>
      </c>
      <c r="M127" s="10">
        <v>2</v>
      </c>
      <c r="N127" s="10">
        <v>5</v>
      </c>
      <c r="O127" s="10">
        <v>2</v>
      </c>
      <c r="P127" s="10">
        <v>32</v>
      </c>
      <c r="Q127" s="10">
        <v>1</v>
      </c>
      <c r="R127" s="10">
        <v>6</v>
      </c>
      <c r="S127" s="10">
        <v>2</v>
      </c>
      <c r="T127" s="10">
        <v>0</v>
      </c>
      <c r="U127" s="10">
        <v>16</v>
      </c>
      <c r="V127" s="10">
        <f t="shared" si="1"/>
        <v>341</v>
      </c>
    </row>
    <row r="128" spans="1:22" ht="17.25" customHeight="1" x14ac:dyDescent="0.3">
      <c r="A128" s="10">
        <v>127</v>
      </c>
      <c r="B128" s="10">
        <v>182</v>
      </c>
      <c r="C128" s="10" t="s">
        <v>1404</v>
      </c>
      <c r="D128" s="163">
        <v>1055</v>
      </c>
      <c r="E128" s="229" t="s">
        <v>42</v>
      </c>
      <c r="F128" s="229">
        <v>576</v>
      </c>
      <c r="G128" s="10">
        <v>47</v>
      </c>
      <c r="H128" s="10">
        <v>51</v>
      </c>
      <c r="I128" s="10">
        <v>18</v>
      </c>
      <c r="J128" s="10">
        <v>4</v>
      </c>
      <c r="K128" s="10">
        <v>78</v>
      </c>
      <c r="L128" s="10">
        <v>19</v>
      </c>
      <c r="M128" s="10">
        <v>4</v>
      </c>
      <c r="N128" s="10">
        <v>7</v>
      </c>
      <c r="O128" s="10">
        <v>5</v>
      </c>
      <c r="P128" s="10">
        <v>64</v>
      </c>
      <c r="Q128" s="10">
        <v>3</v>
      </c>
      <c r="R128" s="10">
        <v>1</v>
      </c>
      <c r="S128" s="10">
        <v>0</v>
      </c>
      <c r="T128" s="10">
        <v>0</v>
      </c>
      <c r="U128" s="10">
        <v>12</v>
      </c>
      <c r="V128" s="10">
        <f t="shared" si="1"/>
        <v>313</v>
      </c>
    </row>
    <row r="129" spans="1:22" ht="17.25" customHeight="1" x14ac:dyDescent="0.3">
      <c r="A129" s="10">
        <v>128</v>
      </c>
      <c r="B129" s="10">
        <v>182</v>
      </c>
      <c r="C129" s="10" t="s">
        <v>1404</v>
      </c>
      <c r="D129" s="163">
        <v>1055</v>
      </c>
      <c r="E129" s="229" t="s">
        <v>1569</v>
      </c>
      <c r="F129" s="229">
        <v>576</v>
      </c>
      <c r="G129" s="10">
        <v>37</v>
      </c>
      <c r="H129" s="10">
        <v>57</v>
      </c>
      <c r="I129" s="10">
        <v>11</v>
      </c>
      <c r="J129" s="10">
        <v>4</v>
      </c>
      <c r="K129" s="10">
        <v>70</v>
      </c>
      <c r="L129" s="10">
        <v>30</v>
      </c>
      <c r="M129" s="10">
        <v>2</v>
      </c>
      <c r="N129" s="10">
        <v>1</v>
      </c>
      <c r="O129" s="10">
        <v>7</v>
      </c>
      <c r="P129" s="10">
        <v>75</v>
      </c>
      <c r="Q129" s="10">
        <v>2</v>
      </c>
      <c r="R129" s="10">
        <v>6</v>
      </c>
      <c r="S129" s="10">
        <v>3</v>
      </c>
      <c r="T129" s="10">
        <v>0</v>
      </c>
      <c r="U129" s="10">
        <v>10</v>
      </c>
      <c r="V129" s="10">
        <f t="shared" si="1"/>
        <v>315</v>
      </c>
    </row>
    <row r="130" spans="1:22" ht="17.25" customHeight="1" x14ac:dyDescent="0.3">
      <c r="A130" s="10">
        <v>129</v>
      </c>
      <c r="B130" s="10">
        <v>182</v>
      </c>
      <c r="C130" s="10" t="s">
        <v>1404</v>
      </c>
      <c r="D130" s="163">
        <v>1055</v>
      </c>
      <c r="E130" s="229" t="s">
        <v>1571</v>
      </c>
      <c r="F130" s="229">
        <v>575</v>
      </c>
      <c r="G130" s="10">
        <v>57</v>
      </c>
      <c r="H130" s="10">
        <v>52</v>
      </c>
      <c r="I130" s="10">
        <v>21</v>
      </c>
      <c r="J130" s="10">
        <v>6</v>
      </c>
      <c r="K130" s="10">
        <v>73</v>
      </c>
      <c r="L130" s="10">
        <v>33</v>
      </c>
      <c r="M130" s="10">
        <v>6</v>
      </c>
      <c r="N130" s="10">
        <v>5</v>
      </c>
      <c r="O130" s="10">
        <v>3</v>
      </c>
      <c r="P130" s="10">
        <v>56</v>
      </c>
      <c r="Q130" s="10">
        <v>2</v>
      </c>
      <c r="R130" s="10">
        <v>3</v>
      </c>
      <c r="S130" s="10">
        <v>0</v>
      </c>
      <c r="T130" s="10">
        <v>0</v>
      </c>
      <c r="U130" s="10">
        <v>8</v>
      </c>
      <c r="V130" s="10">
        <f t="shared" si="1"/>
        <v>325</v>
      </c>
    </row>
    <row r="131" spans="1:22" ht="17.25" customHeight="1" x14ac:dyDescent="0.3">
      <c r="A131" s="10">
        <v>130</v>
      </c>
      <c r="B131" s="10">
        <v>182</v>
      </c>
      <c r="C131" s="10" t="s">
        <v>1404</v>
      </c>
      <c r="D131" s="163">
        <v>1056</v>
      </c>
      <c r="E131" s="229" t="s">
        <v>42</v>
      </c>
      <c r="F131" s="229">
        <v>706</v>
      </c>
      <c r="G131" s="10">
        <v>56</v>
      </c>
      <c r="H131" s="10">
        <v>96</v>
      </c>
      <c r="I131" s="10">
        <v>15</v>
      </c>
      <c r="J131" s="10">
        <v>5</v>
      </c>
      <c r="K131" s="10">
        <v>101</v>
      </c>
      <c r="L131" s="10">
        <v>27</v>
      </c>
      <c r="M131" s="10">
        <v>4</v>
      </c>
      <c r="N131" s="10">
        <v>55</v>
      </c>
      <c r="O131" s="10">
        <v>8</v>
      </c>
      <c r="P131" s="10">
        <v>43</v>
      </c>
      <c r="Q131" s="10">
        <v>1</v>
      </c>
      <c r="R131" s="10">
        <v>6</v>
      </c>
      <c r="S131" s="10">
        <v>3</v>
      </c>
      <c r="T131" s="10">
        <v>0</v>
      </c>
      <c r="U131" s="10">
        <v>7</v>
      </c>
      <c r="V131" s="10">
        <f t="shared" ref="V131:V188" si="2">SUM(G131:U131)</f>
        <v>427</v>
      </c>
    </row>
    <row r="132" spans="1:22" ht="17.25" customHeight="1" x14ac:dyDescent="0.3">
      <c r="A132" s="10">
        <v>131</v>
      </c>
      <c r="B132" s="10">
        <v>182</v>
      </c>
      <c r="C132" s="10" t="s">
        <v>1404</v>
      </c>
      <c r="D132" s="163">
        <v>1056</v>
      </c>
      <c r="E132" s="229" t="s">
        <v>1569</v>
      </c>
      <c r="F132" s="229">
        <v>706</v>
      </c>
      <c r="G132" s="10">
        <v>48</v>
      </c>
      <c r="H132" s="10">
        <v>85</v>
      </c>
      <c r="I132" s="10">
        <v>17</v>
      </c>
      <c r="J132" s="10">
        <v>11</v>
      </c>
      <c r="K132" s="10">
        <v>94</v>
      </c>
      <c r="L132" s="10">
        <v>41</v>
      </c>
      <c r="M132" s="10">
        <v>3</v>
      </c>
      <c r="N132" s="10">
        <v>8</v>
      </c>
      <c r="O132" s="10">
        <v>5</v>
      </c>
      <c r="P132" s="10">
        <v>57</v>
      </c>
      <c r="Q132" s="10">
        <v>1</v>
      </c>
      <c r="R132" s="10">
        <v>4</v>
      </c>
      <c r="S132" s="10">
        <v>0</v>
      </c>
      <c r="T132" s="10">
        <v>0</v>
      </c>
      <c r="U132" s="10">
        <v>8</v>
      </c>
      <c r="V132" s="10">
        <f t="shared" si="2"/>
        <v>382</v>
      </c>
    </row>
    <row r="133" spans="1:22" ht="17.25" customHeight="1" x14ac:dyDescent="0.3">
      <c r="A133" s="10">
        <v>132</v>
      </c>
      <c r="B133" s="10">
        <v>182</v>
      </c>
      <c r="C133" s="10" t="s">
        <v>1404</v>
      </c>
      <c r="D133" s="163">
        <v>1056</v>
      </c>
      <c r="E133" s="229" t="s">
        <v>1571</v>
      </c>
      <c r="F133" s="229">
        <v>705</v>
      </c>
      <c r="G133" s="10">
        <v>38</v>
      </c>
      <c r="H133" s="10">
        <v>64</v>
      </c>
      <c r="I133" s="10">
        <v>20</v>
      </c>
      <c r="J133" s="10">
        <v>17</v>
      </c>
      <c r="K133" s="10">
        <v>102</v>
      </c>
      <c r="L133" s="10">
        <v>26</v>
      </c>
      <c r="M133" s="10">
        <v>5</v>
      </c>
      <c r="N133" s="10">
        <v>7</v>
      </c>
      <c r="O133" s="10">
        <v>4</v>
      </c>
      <c r="P133" s="10">
        <v>62</v>
      </c>
      <c r="Q133" s="10">
        <v>0</v>
      </c>
      <c r="R133" s="10">
        <v>6</v>
      </c>
      <c r="S133" s="10">
        <v>0</v>
      </c>
      <c r="T133" s="10">
        <v>0</v>
      </c>
      <c r="U133" s="10">
        <v>8</v>
      </c>
      <c r="V133" s="10">
        <f t="shared" si="2"/>
        <v>359</v>
      </c>
    </row>
    <row r="134" spans="1:22" ht="17.25" customHeight="1" x14ac:dyDescent="0.3">
      <c r="A134" s="10">
        <v>133</v>
      </c>
      <c r="B134" s="10">
        <v>182</v>
      </c>
      <c r="C134" s="10" t="s">
        <v>1404</v>
      </c>
      <c r="D134" s="163">
        <v>1058</v>
      </c>
      <c r="E134" s="229" t="s">
        <v>42</v>
      </c>
      <c r="F134" s="229">
        <v>644</v>
      </c>
      <c r="G134" s="10">
        <v>81</v>
      </c>
      <c r="H134" s="10">
        <v>66</v>
      </c>
      <c r="I134" s="10">
        <v>35</v>
      </c>
      <c r="J134" s="10">
        <v>6</v>
      </c>
      <c r="K134" s="10">
        <v>141</v>
      </c>
      <c r="L134" s="10">
        <v>24</v>
      </c>
      <c r="M134" s="10">
        <v>1</v>
      </c>
      <c r="N134" s="10">
        <v>3</v>
      </c>
      <c r="O134" s="10">
        <v>2</v>
      </c>
      <c r="P134" s="10">
        <v>55</v>
      </c>
      <c r="Q134" s="10">
        <v>1</v>
      </c>
      <c r="R134" s="10">
        <v>4</v>
      </c>
      <c r="S134" s="10">
        <v>1</v>
      </c>
      <c r="T134" s="10">
        <v>0</v>
      </c>
      <c r="U134" s="10">
        <v>16</v>
      </c>
      <c r="V134" s="10">
        <f t="shared" si="2"/>
        <v>436</v>
      </c>
    </row>
    <row r="135" spans="1:22" ht="17.25" customHeight="1" x14ac:dyDescent="0.3">
      <c r="A135" s="10">
        <v>134</v>
      </c>
      <c r="B135" s="10">
        <v>182</v>
      </c>
      <c r="C135" s="10" t="s">
        <v>1404</v>
      </c>
      <c r="D135" s="163">
        <v>1058</v>
      </c>
      <c r="E135" s="229" t="s">
        <v>1573</v>
      </c>
      <c r="F135" s="229">
        <v>727</v>
      </c>
      <c r="G135" s="10">
        <v>50</v>
      </c>
      <c r="H135" s="10">
        <v>74</v>
      </c>
      <c r="I135" s="10">
        <v>43</v>
      </c>
      <c r="J135" s="10">
        <v>6</v>
      </c>
      <c r="K135" s="10">
        <v>172</v>
      </c>
      <c r="L135" s="10">
        <v>40</v>
      </c>
      <c r="M135" s="10">
        <v>0</v>
      </c>
      <c r="N135" s="10">
        <v>4</v>
      </c>
      <c r="O135" s="10">
        <v>4</v>
      </c>
      <c r="P135" s="10">
        <v>62</v>
      </c>
      <c r="Q135" s="10">
        <v>12</v>
      </c>
      <c r="R135" s="10">
        <v>8</v>
      </c>
      <c r="S135" s="10">
        <v>1</v>
      </c>
      <c r="T135" s="10">
        <v>0</v>
      </c>
      <c r="U135" s="10">
        <v>14</v>
      </c>
      <c r="V135" s="10">
        <f t="shared" si="2"/>
        <v>490</v>
      </c>
    </row>
    <row r="136" spans="1:22" ht="17.25" customHeight="1" x14ac:dyDescent="0.3">
      <c r="A136" s="10">
        <v>135</v>
      </c>
      <c r="B136" s="10">
        <v>182</v>
      </c>
      <c r="C136" s="10" t="s">
        <v>1404</v>
      </c>
      <c r="D136" s="163">
        <v>1059</v>
      </c>
      <c r="E136" s="229" t="s">
        <v>42</v>
      </c>
      <c r="F136" s="229">
        <v>716</v>
      </c>
      <c r="G136" s="10">
        <v>139</v>
      </c>
      <c r="H136" s="10">
        <v>107</v>
      </c>
      <c r="I136" s="10">
        <v>28</v>
      </c>
      <c r="J136" s="10">
        <v>6</v>
      </c>
      <c r="K136" s="10">
        <v>97</v>
      </c>
      <c r="L136" s="10">
        <v>23</v>
      </c>
      <c r="M136" s="10">
        <v>1</v>
      </c>
      <c r="N136" s="10">
        <v>11</v>
      </c>
      <c r="O136" s="10">
        <v>4</v>
      </c>
      <c r="P136" s="10">
        <v>70</v>
      </c>
      <c r="Q136" s="10">
        <v>3</v>
      </c>
      <c r="R136" s="10">
        <v>2</v>
      </c>
      <c r="S136" s="10">
        <v>3</v>
      </c>
      <c r="T136" s="10">
        <v>0</v>
      </c>
      <c r="U136" s="10">
        <v>11</v>
      </c>
      <c r="V136" s="10">
        <f t="shared" si="2"/>
        <v>505</v>
      </c>
    </row>
    <row r="137" spans="1:22" ht="17.25" customHeight="1" x14ac:dyDescent="0.3">
      <c r="A137" s="10">
        <v>136</v>
      </c>
      <c r="B137" s="10">
        <v>182</v>
      </c>
      <c r="C137" s="10" t="s">
        <v>1404</v>
      </c>
      <c r="D137" s="163">
        <v>1060</v>
      </c>
      <c r="E137" s="229" t="s">
        <v>42</v>
      </c>
      <c r="F137" s="229">
        <v>515</v>
      </c>
      <c r="G137" s="10">
        <v>47</v>
      </c>
      <c r="H137" s="10">
        <v>63</v>
      </c>
      <c r="I137" s="10">
        <v>48</v>
      </c>
      <c r="J137" s="10">
        <v>2</v>
      </c>
      <c r="K137" s="10">
        <v>15</v>
      </c>
      <c r="L137" s="10">
        <v>17</v>
      </c>
      <c r="M137" s="10">
        <v>6</v>
      </c>
      <c r="N137" s="10">
        <v>7</v>
      </c>
      <c r="O137" s="10">
        <v>6</v>
      </c>
      <c r="P137" s="10">
        <v>64</v>
      </c>
      <c r="Q137" s="10">
        <v>3</v>
      </c>
      <c r="R137" s="10">
        <v>12</v>
      </c>
      <c r="S137" s="10">
        <v>2</v>
      </c>
      <c r="T137" s="10">
        <v>0</v>
      </c>
      <c r="U137" s="10">
        <v>9</v>
      </c>
      <c r="V137" s="10">
        <f t="shared" si="2"/>
        <v>301</v>
      </c>
    </row>
    <row r="138" spans="1:22" ht="17.25" customHeight="1" x14ac:dyDescent="0.3">
      <c r="A138" s="10">
        <v>137</v>
      </c>
      <c r="B138" s="10">
        <v>182</v>
      </c>
      <c r="C138" s="10" t="s">
        <v>1404</v>
      </c>
      <c r="D138" s="163">
        <v>1060</v>
      </c>
      <c r="E138" s="229" t="s">
        <v>1569</v>
      </c>
      <c r="F138" s="229">
        <v>514</v>
      </c>
      <c r="G138" s="10">
        <v>37</v>
      </c>
      <c r="H138" s="10">
        <v>60</v>
      </c>
      <c r="I138" s="10">
        <v>56</v>
      </c>
      <c r="J138" s="10">
        <v>4</v>
      </c>
      <c r="K138" s="10">
        <v>11</v>
      </c>
      <c r="L138" s="10">
        <v>19</v>
      </c>
      <c r="M138" s="10">
        <v>2</v>
      </c>
      <c r="N138" s="10">
        <v>9</v>
      </c>
      <c r="O138" s="10">
        <v>6</v>
      </c>
      <c r="P138" s="10">
        <v>83</v>
      </c>
      <c r="Q138" s="10">
        <v>7</v>
      </c>
      <c r="R138" s="10">
        <v>10</v>
      </c>
      <c r="S138" s="10">
        <v>1</v>
      </c>
      <c r="T138" s="10">
        <v>0</v>
      </c>
      <c r="U138" s="10">
        <v>15</v>
      </c>
      <c r="V138" s="10">
        <f t="shared" si="2"/>
        <v>320</v>
      </c>
    </row>
    <row r="139" spans="1:22" ht="17.25" customHeight="1" x14ac:dyDescent="0.3">
      <c r="A139" s="10">
        <v>138</v>
      </c>
      <c r="B139" s="10">
        <v>182</v>
      </c>
      <c r="C139" s="10" t="s">
        <v>1404</v>
      </c>
      <c r="D139" s="163">
        <v>1060</v>
      </c>
      <c r="E139" s="229" t="s">
        <v>1571</v>
      </c>
      <c r="F139" s="229">
        <v>514</v>
      </c>
      <c r="G139" s="10">
        <v>46</v>
      </c>
      <c r="H139" s="10">
        <v>103</v>
      </c>
      <c r="I139" s="10">
        <v>46</v>
      </c>
      <c r="J139" s="10">
        <v>3</v>
      </c>
      <c r="K139" s="10">
        <v>20</v>
      </c>
      <c r="L139" s="10">
        <v>11</v>
      </c>
      <c r="M139" s="10">
        <v>2</v>
      </c>
      <c r="N139" s="10">
        <v>0</v>
      </c>
      <c r="O139" s="10">
        <v>8</v>
      </c>
      <c r="P139" s="10">
        <v>56</v>
      </c>
      <c r="Q139" s="10">
        <v>1</v>
      </c>
      <c r="R139" s="10">
        <v>8</v>
      </c>
      <c r="S139" s="10">
        <v>4</v>
      </c>
      <c r="T139" s="10">
        <v>0</v>
      </c>
      <c r="U139" s="10">
        <v>10</v>
      </c>
      <c r="V139" s="10">
        <f t="shared" si="2"/>
        <v>318</v>
      </c>
    </row>
    <row r="140" spans="1:22" ht="17.25" customHeight="1" x14ac:dyDescent="0.3">
      <c r="A140" s="10">
        <v>139</v>
      </c>
      <c r="B140" s="10">
        <v>182</v>
      </c>
      <c r="C140" s="10" t="s">
        <v>1404</v>
      </c>
      <c r="D140" s="163">
        <v>1061</v>
      </c>
      <c r="E140" s="229" t="s">
        <v>42</v>
      </c>
      <c r="F140" s="229">
        <v>486</v>
      </c>
      <c r="G140" s="10">
        <v>45</v>
      </c>
      <c r="H140" s="10">
        <v>36</v>
      </c>
      <c r="I140" s="10">
        <v>30</v>
      </c>
      <c r="J140" s="10">
        <v>3</v>
      </c>
      <c r="K140" s="10">
        <v>21</v>
      </c>
      <c r="L140" s="10">
        <v>24</v>
      </c>
      <c r="M140" s="10">
        <v>3</v>
      </c>
      <c r="N140" s="10">
        <v>7</v>
      </c>
      <c r="O140" s="10">
        <v>44</v>
      </c>
      <c r="P140" s="10">
        <v>86</v>
      </c>
      <c r="Q140" s="10">
        <v>1</v>
      </c>
      <c r="R140" s="10">
        <v>0</v>
      </c>
      <c r="S140" s="10">
        <v>0</v>
      </c>
      <c r="T140" s="10">
        <v>0</v>
      </c>
      <c r="U140" s="10">
        <v>8</v>
      </c>
      <c r="V140" s="10">
        <f t="shared" si="2"/>
        <v>308</v>
      </c>
    </row>
    <row r="141" spans="1:22" ht="17.25" customHeight="1" x14ac:dyDescent="0.3">
      <c r="A141" s="10">
        <v>140</v>
      </c>
      <c r="B141" s="10">
        <v>182</v>
      </c>
      <c r="C141" s="10" t="s">
        <v>1404</v>
      </c>
      <c r="D141" s="163">
        <v>1061</v>
      </c>
      <c r="E141" s="229" t="s">
        <v>1573</v>
      </c>
      <c r="F141" s="229">
        <v>595</v>
      </c>
      <c r="G141" s="10">
        <v>39</v>
      </c>
      <c r="H141" s="10">
        <v>59</v>
      </c>
      <c r="I141" s="10">
        <v>21</v>
      </c>
      <c r="J141" s="10">
        <v>8</v>
      </c>
      <c r="K141" s="10">
        <v>68</v>
      </c>
      <c r="L141" s="10">
        <v>51</v>
      </c>
      <c r="M141" s="10">
        <v>4</v>
      </c>
      <c r="N141" s="10">
        <v>14</v>
      </c>
      <c r="O141" s="10">
        <v>4</v>
      </c>
      <c r="P141" s="10">
        <v>43</v>
      </c>
      <c r="Q141" s="10">
        <v>1</v>
      </c>
      <c r="R141" s="10">
        <v>6</v>
      </c>
      <c r="S141" s="10">
        <v>1</v>
      </c>
      <c r="T141" s="10">
        <v>0</v>
      </c>
      <c r="U141" s="10">
        <v>13</v>
      </c>
      <c r="V141" s="10">
        <f t="shared" si="2"/>
        <v>332</v>
      </c>
    </row>
    <row r="142" spans="1:22" ht="17.25" customHeight="1" x14ac:dyDescent="0.3">
      <c r="A142" s="10">
        <v>141</v>
      </c>
      <c r="B142" s="10">
        <v>182</v>
      </c>
      <c r="C142" s="10" t="s">
        <v>1404</v>
      </c>
      <c r="D142" s="163">
        <v>1062</v>
      </c>
      <c r="E142" s="229" t="s">
        <v>42</v>
      </c>
      <c r="F142" s="229">
        <v>628</v>
      </c>
      <c r="G142" s="10">
        <v>58</v>
      </c>
      <c r="H142" s="10">
        <v>103</v>
      </c>
      <c r="I142" s="10">
        <v>50</v>
      </c>
      <c r="J142" s="10">
        <v>8</v>
      </c>
      <c r="K142" s="10">
        <v>19</v>
      </c>
      <c r="L142" s="10">
        <v>24</v>
      </c>
      <c r="M142" s="10">
        <v>1</v>
      </c>
      <c r="N142" s="10">
        <v>6</v>
      </c>
      <c r="O142" s="10">
        <v>1</v>
      </c>
      <c r="P142" s="10">
        <v>32</v>
      </c>
      <c r="Q142" s="10">
        <v>4</v>
      </c>
      <c r="R142" s="10">
        <v>12</v>
      </c>
      <c r="S142" s="10">
        <v>2</v>
      </c>
      <c r="T142" s="10">
        <v>0</v>
      </c>
      <c r="U142" s="10">
        <v>17</v>
      </c>
      <c r="V142" s="10">
        <f t="shared" si="2"/>
        <v>337</v>
      </c>
    </row>
    <row r="143" spans="1:22" ht="17.25" customHeight="1" x14ac:dyDescent="0.3">
      <c r="A143" s="10">
        <v>142</v>
      </c>
      <c r="B143" s="10">
        <v>182</v>
      </c>
      <c r="C143" s="10" t="s">
        <v>1404</v>
      </c>
      <c r="D143" s="163">
        <v>1062</v>
      </c>
      <c r="E143" s="229" t="s">
        <v>1569</v>
      </c>
      <c r="F143" s="229">
        <v>628</v>
      </c>
      <c r="G143" s="10">
        <v>96</v>
      </c>
      <c r="H143" s="10">
        <v>96</v>
      </c>
      <c r="I143" s="10">
        <v>45</v>
      </c>
      <c r="J143" s="10">
        <v>8</v>
      </c>
      <c r="K143" s="10">
        <v>30</v>
      </c>
      <c r="L143" s="10">
        <v>21</v>
      </c>
      <c r="M143" s="10">
        <v>0</v>
      </c>
      <c r="N143" s="10">
        <v>5</v>
      </c>
      <c r="O143" s="10">
        <v>2</v>
      </c>
      <c r="P143" s="10">
        <v>39</v>
      </c>
      <c r="Q143" s="10">
        <v>3</v>
      </c>
      <c r="R143" s="10">
        <v>10</v>
      </c>
      <c r="S143" s="10">
        <v>3</v>
      </c>
      <c r="T143" s="10">
        <v>0</v>
      </c>
      <c r="U143" s="10">
        <v>17</v>
      </c>
      <c r="V143" s="10">
        <f t="shared" si="2"/>
        <v>375</v>
      </c>
    </row>
    <row r="144" spans="1:22" ht="17.25" customHeight="1" x14ac:dyDescent="0.3">
      <c r="A144" s="10">
        <v>143</v>
      </c>
      <c r="B144" s="10">
        <v>182</v>
      </c>
      <c r="C144" s="10" t="s">
        <v>1404</v>
      </c>
      <c r="D144" s="163">
        <v>1063</v>
      </c>
      <c r="E144" s="229" t="s">
        <v>42</v>
      </c>
      <c r="F144" s="229">
        <v>629</v>
      </c>
      <c r="G144" s="10">
        <v>49</v>
      </c>
      <c r="H144" s="10">
        <v>41</v>
      </c>
      <c r="I144" s="10">
        <v>37</v>
      </c>
      <c r="J144" s="10">
        <v>7</v>
      </c>
      <c r="K144" s="10">
        <v>142</v>
      </c>
      <c r="L144" s="10">
        <v>40</v>
      </c>
      <c r="M144" s="10">
        <v>0</v>
      </c>
      <c r="N144" s="10">
        <v>7</v>
      </c>
      <c r="O144" s="10">
        <v>6</v>
      </c>
      <c r="P144" s="10">
        <v>72</v>
      </c>
      <c r="Q144" s="10">
        <v>3</v>
      </c>
      <c r="R144" s="10">
        <v>6</v>
      </c>
      <c r="S144" s="10">
        <v>0</v>
      </c>
      <c r="T144" s="10">
        <v>0</v>
      </c>
      <c r="U144" s="10">
        <v>24</v>
      </c>
      <c r="V144" s="10">
        <f t="shared" si="2"/>
        <v>434</v>
      </c>
    </row>
    <row r="145" spans="1:22" ht="17.25" customHeight="1" x14ac:dyDescent="0.3">
      <c r="A145" s="10">
        <v>144</v>
      </c>
      <c r="B145" s="10">
        <v>182</v>
      </c>
      <c r="C145" s="10" t="s">
        <v>1404</v>
      </c>
      <c r="D145" s="163">
        <v>1064</v>
      </c>
      <c r="E145" s="229" t="s">
        <v>42</v>
      </c>
      <c r="F145" s="229">
        <v>722</v>
      </c>
      <c r="G145" s="10">
        <v>56</v>
      </c>
      <c r="H145" s="10">
        <v>163</v>
      </c>
      <c r="I145" s="10">
        <v>17</v>
      </c>
      <c r="J145" s="10">
        <v>2</v>
      </c>
      <c r="K145" s="10">
        <v>50</v>
      </c>
      <c r="L145" s="10">
        <v>116</v>
      </c>
      <c r="M145" s="10">
        <v>2</v>
      </c>
      <c r="N145" s="10">
        <v>7</v>
      </c>
      <c r="O145" s="10">
        <v>10</v>
      </c>
      <c r="P145" s="10">
        <v>54</v>
      </c>
      <c r="Q145" s="10">
        <v>1</v>
      </c>
      <c r="R145" s="10">
        <v>4</v>
      </c>
      <c r="S145" s="10">
        <v>1</v>
      </c>
      <c r="T145" s="10">
        <v>0</v>
      </c>
      <c r="U145" s="10">
        <v>6</v>
      </c>
      <c r="V145" s="10">
        <f t="shared" si="2"/>
        <v>489</v>
      </c>
    </row>
    <row r="146" spans="1:22" ht="17.25" customHeight="1" x14ac:dyDescent="0.3">
      <c r="A146" s="10">
        <v>145</v>
      </c>
      <c r="B146" s="10">
        <v>182</v>
      </c>
      <c r="C146" s="10" t="s">
        <v>1404</v>
      </c>
      <c r="D146" s="163">
        <v>1064</v>
      </c>
      <c r="E146" s="229" t="s">
        <v>1573</v>
      </c>
      <c r="F146" s="229">
        <v>456</v>
      </c>
      <c r="G146" s="10">
        <v>61</v>
      </c>
      <c r="H146" s="10">
        <v>93</v>
      </c>
      <c r="I146" s="10">
        <v>78</v>
      </c>
      <c r="J146" s="10">
        <v>2</v>
      </c>
      <c r="K146" s="10">
        <v>17</v>
      </c>
      <c r="L146" s="10">
        <v>19</v>
      </c>
      <c r="M146" s="10">
        <v>0</v>
      </c>
      <c r="N146" s="10">
        <v>4</v>
      </c>
      <c r="O146" s="10">
        <v>4</v>
      </c>
      <c r="P146" s="10">
        <v>52</v>
      </c>
      <c r="Q146" s="10">
        <v>2</v>
      </c>
      <c r="R146" s="10">
        <v>8</v>
      </c>
      <c r="S146" s="10">
        <v>2</v>
      </c>
      <c r="T146" s="10">
        <v>0</v>
      </c>
      <c r="U146" s="10">
        <v>13</v>
      </c>
      <c r="V146" s="10">
        <f t="shared" si="2"/>
        <v>355</v>
      </c>
    </row>
    <row r="147" spans="1:22" ht="17.25" customHeight="1" x14ac:dyDescent="0.3">
      <c r="A147" s="10">
        <v>146</v>
      </c>
      <c r="B147" s="10">
        <v>182</v>
      </c>
      <c r="C147" s="10" t="s">
        <v>1404</v>
      </c>
      <c r="D147" s="163">
        <v>1064</v>
      </c>
      <c r="E147" s="229" t="s">
        <v>1574</v>
      </c>
      <c r="F147" s="229">
        <v>455</v>
      </c>
      <c r="G147" s="10">
        <v>85</v>
      </c>
      <c r="H147" s="10">
        <v>82</v>
      </c>
      <c r="I147" s="10">
        <v>82</v>
      </c>
      <c r="J147" s="10">
        <v>2</v>
      </c>
      <c r="K147" s="10">
        <v>30</v>
      </c>
      <c r="L147" s="10">
        <v>11</v>
      </c>
      <c r="M147" s="10">
        <v>1</v>
      </c>
      <c r="N147" s="10">
        <v>2</v>
      </c>
      <c r="O147" s="10">
        <v>3</v>
      </c>
      <c r="P147" s="10">
        <v>42</v>
      </c>
      <c r="Q147" s="10">
        <v>1</v>
      </c>
      <c r="R147" s="10">
        <v>4</v>
      </c>
      <c r="S147" s="10">
        <v>1</v>
      </c>
      <c r="T147" s="10">
        <v>0</v>
      </c>
      <c r="U147" s="10">
        <v>5</v>
      </c>
      <c r="V147" s="10">
        <f t="shared" si="2"/>
        <v>351</v>
      </c>
    </row>
    <row r="148" spans="1:22" ht="17.25" customHeight="1" x14ac:dyDescent="0.3">
      <c r="A148" s="10">
        <v>147</v>
      </c>
      <c r="B148" s="10">
        <v>182</v>
      </c>
      <c r="C148" s="10" t="s">
        <v>1404</v>
      </c>
      <c r="D148" s="163">
        <v>1064</v>
      </c>
      <c r="E148" s="229" t="s">
        <v>1575</v>
      </c>
      <c r="F148" s="229">
        <v>396</v>
      </c>
      <c r="G148" s="10">
        <v>76</v>
      </c>
      <c r="H148" s="10">
        <v>56</v>
      </c>
      <c r="I148" s="10">
        <v>23</v>
      </c>
      <c r="J148" s="10">
        <v>0</v>
      </c>
      <c r="K148" s="10">
        <v>60</v>
      </c>
      <c r="L148" s="10">
        <v>30</v>
      </c>
      <c r="M148" s="10">
        <v>0</v>
      </c>
      <c r="N148" s="10">
        <v>3</v>
      </c>
      <c r="O148" s="10">
        <v>5</v>
      </c>
      <c r="P148" s="10">
        <v>18</v>
      </c>
      <c r="Q148" s="10">
        <v>7</v>
      </c>
      <c r="R148" s="10">
        <v>6</v>
      </c>
      <c r="S148" s="10">
        <v>1</v>
      </c>
      <c r="T148" s="10">
        <v>0</v>
      </c>
      <c r="U148" s="10">
        <v>11</v>
      </c>
      <c r="V148" s="10">
        <f t="shared" si="2"/>
        <v>296</v>
      </c>
    </row>
    <row r="149" spans="1:22" ht="17.25" customHeight="1" x14ac:dyDescent="0.3">
      <c r="A149" s="10">
        <v>148</v>
      </c>
      <c r="B149" s="10">
        <v>182</v>
      </c>
      <c r="C149" s="10" t="s">
        <v>1404</v>
      </c>
      <c r="D149" s="163">
        <v>1065</v>
      </c>
      <c r="E149" s="229" t="s">
        <v>42</v>
      </c>
      <c r="F149" s="229">
        <v>674</v>
      </c>
      <c r="G149" s="10">
        <v>44</v>
      </c>
      <c r="H149" s="10">
        <v>97</v>
      </c>
      <c r="I149" s="10">
        <v>20</v>
      </c>
      <c r="J149" s="10">
        <v>4</v>
      </c>
      <c r="K149" s="10">
        <v>57</v>
      </c>
      <c r="L149" s="10">
        <v>26</v>
      </c>
      <c r="M149" s="10">
        <v>1</v>
      </c>
      <c r="N149" s="10">
        <v>8</v>
      </c>
      <c r="O149" s="10">
        <v>9</v>
      </c>
      <c r="P149" s="10">
        <v>79</v>
      </c>
      <c r="Q149" s="10">
        <v>4</v>
      </c>
      <c r="R149" s="10">
        <v>13</v>
      </c>
      <c r="S149" s="10">
        <v>0</v>
      </c>
      <c r="T149" s="10">
        <v>0</v>
      </c>
      <c r="U149" s="10">
        <v>16</v>
      </c>
      <c r="V149" s="10">
        <f t="shared" si="2"/>
        <v>378</v>
      </c>
    </row>
    <row r="150" spans="1:22" ht="17.25" customHeight="1" x14ac:dyDescent="0.3">
      <c r="A150" s="10">
        <v>149</v>
      </c>
      <c r="B150" s="10">
        <v>182</v>
      </c>
      <c r="C150" s="10" t="s">
        <v>1404</v>
      </c>
      <c r="D150" s="163">
        <v>1065</v>
      </c>
      <c r="E150" s="229" t="s">
        <v>1569</v>
      </c>
      <c r="F150" s="229">
        <v>673</v>
      </c>
      <c r="G150" s="10">
        <v>51</v>
      </c>
      <c r="H150" s="10">
        <v>136</v>
      </c>
      <c r="I150" s="10">
        <v>22</v>
      </c>
      <c r="J150" s="10">
        <v>5</v>
      </c>
      <c r="K150" s="10">
        <v>49</v>
      </c>
      <c r="L150" s="10">
        <v>35</v>
      </c>
      <c r="M150" s="10">
        <v>1</v>
      </c>
      <c r="N150" s="10">
        <v>9</v>
      </c>
      <c r="O150" s="10">
        <v>19</v>
      </c>
      <c r="P150" s="10">
        <v>77</v>
      </c>
      <c r="Q150" s="10">
        <v>0</v>
      </c>
      <c r="R150" s="10">
        <v>6</v>
      </c>
      <c r="S150" s="10">
        <v>4</v>
      </c>
      <c r="T150" s="10">
        <v>0</v>
      </c>
      <c r="U150" s="10">
        <v>16</v>
      </c>
      <c r="V150" s="10">
        <f t="shared" si="2"/>
        <v>430</v>
      </c>
    </row>
    <row r="151" spans="1:22" ht="17.25" customHeight="1" x14ac:dyDescent="0.3">
      <c r="A151" s="10">
        <v>150</v>
      </c>
      <c r="B151" s="10">
        <v>182</v>
      </c>
      <c r="C151" s="10" t="s">
        <v>1404</v>
      </c>
      <c r="D151" s="163">
        <v>1065</v>
      </c>
      <c r="E151" s="229" t="s">
        <v>1573</v>
      </c>
      <c r="F151" s="229">
        <v>258</v>
      </c>
      <c r="G151" s="10">
        <v>18</v>
      </c>
      <c r="H151" s="10">
        <v>20</v>
      </c>
      <c r="I151" s="10">
        <v>17</v>
      </c>
      <c r="J151" s="10">
        <v>1</v>
      </c>
      <c r="K151" s="10">
        <v>40</v>
      </c>
      <c r="L151" s="10">
        <v>7</v>
      </c>
      <c r="M151" s="10">
        <v>0</v>
      </c>
      <c r="N151" s="10">
        <v>2</v>
      </c>
      <c r="O151" s="10">
        <v>4</v>
      </c>
      <c r="P151" s="10">
        <v>66</v>
      </c>
      <c r="Q151" s="10">
        <v>4</v>
      </c>
      <c r="R151" s="10">
        <v>0</v>
      </c>
      <c r="S151" s="10">
        <v>0</v>
      </c>
      <c r="T151" s="10">
        <v>0</v>
      </c>
      <c r="U151" s="10">
        <v>6</v>
      </c>
      <c r="V151" s="10">
        <f t="shared" si="2"/>
        <v>185</v>
      </c>
    </row>
    <row r="152" spans="1:22" ht="17.25" customHeight="1" x14ac:dyDescent="0.3">
      <c r="A152" s="10">
        <v>151</v>
      </c>
      <c r="B152" s="10">
        <v>182</v>
      </c>
      <c r="C152" s="10" t="s">
        <v>1404</v>
      </c>
      <c r="D152" s="163">
        <v>1066</v>
      </c>
      <c r="E152" s="229" t="s">
        <v>42</v>
      </c>
      <c r="F152" s="229">
        <v>234</v>
      </c>
      <c r="G152" s="10">
        <v>37</v>
      </c>
      <c r="H152" s="10">
        <v>32</v>
      </c>
      <c r="I152" s="10">
        <v>11</v>
      </c>
      <c r="J152" s="10">
        <v>2</v>
      </c>
      <c r="K152" s="10">
        <v>33</v>
      </c>
      <c r="L152" s="10">
        <v>5</v>
      </c>
      <c r="M152" s="10">
        <v>1</v>
      </c>
      <c r="N152" s="10">
        <v>6</v>
      </c>
      <c r="O152" s="10">
        <v>0</v>
      </c>
      <c r="P152" s="10">
        <v>27</v>
      </c>
      <c r="Q152" s="10">
        <v>0</v>
      </c>
      <c r="R152" s="10">
        <v>0</v>
      </c>
      <c r="S152" s="10">
        <v>0</v>
      </c>
      <c r="T152" s="10">
        <v>0</v>
      </c>
      <c r="U152" s="10">
        <v>5</v>
      </c>
      <c r="V152" s="10">
        <f t="shared" si="2"/>
        <v>159</v>
      </c>
    </row>
    <row r="153" spans="1:22" ht="17.25" customHeight="1" x14ac:dyDescent="0.3">
      <c r="A153" s="10">
        <v>152</v>
      </c>
      <c r="B153" s="10">
        <v>182</v>
      </c>
      <c r="C153" s="10" t="s">
        <v>1404</v>
      </c>
      <c r="D153" s="163">
        <v>1066</v>
      </c>
      <c r="E153" s="229" t="s">
        <v>1573</v>
      </c>
      <c r="F153" s="229">
        <v>693</v>
      </c>
      <c r="G153" s="10">
        <v>34</v>
      </c>
      <c r="H153" s="10">
        <v>137</v>
      </c>
      <c r="I153" s="10">
        <v>36</v>
      </c>
      <c r="J153" s="10">
        <v>5</v>
      </c>
      <c r="K153" s="10">
        <v>175</v>
      </c>
      <c r="L153" s="10">
        <v>13</v>
      </c>
      <c r="M153" s="10">
        <v>2</v>
      </c>
      <c r="N153" s="10">
        <v>8</v>
      </c>
      <c r="O153" s="10">
        <v>3</v>
      </c>
      <c r="P153" s="10">
        <v>33</v>
      </c>
      <c r="Q153" s="10">
        <v>0</v>
      </c>
      <c r="R153" s="10">
        <v>2</v>
      </c>
      <c r="S153" s="10">
        <v>3</v>
      </c>
      <c r="T153" s="10">
        <v>0</v>
      </c>
      <c r="U153" s="10">
        <v>8</v>
      </c>
      <c r="V153" s="10">
        <f t="shared" si="2"/>
        <v>459</v>
      </c>
    </row>
    <row r="154" spans="1:22" ht="17.25" customHeight="1" x14ac:dyDescent="0.3">
      <c r="A154" s="10">
        <v>153</v>
      </c>
      <c r="B154" s="10">
        <v>182</v>
      </c>
      <c r="C154" s="10" t="s">
        <v>1404</v>
      </c>
      <c r="D154" s="163">
        <v>1067</v>
      </c>
      <c r="E154" s="229" t="s">
        <v>42</v>
      </c>
      <c r="F154" s="229">
        <v>435</v>
      </c>
      <c r="G154" s="10">
        <v>73</v>
      </c>
      <c r="H154" s="10">
        <v>21</v>
      </c>
      <c r="I154" s="10">
        <v>25</v>
      </c>
      <c r="J154" s="10">
        <v>2</v>
      </c>
      <c r="K154" s="10">
        <v>92</v>
      </c>
      <c r="L154" s="10">
        <v>12</v>
      </c>
      <c r="M154" s="10">
        <v>0</v>
      </c>
      <c r="N154" s="10">
        <v>4</v>
      </c>
      <c r="O154" s="10">
        <v>1</v>
      </c>
      <c r="P154" s="10">
        <v>22</v>
      </c>
      <c r="Q154" s="10">
        <v>0</v>
      </c>
      <c r="R154" s="10">
        <v>3</v>
      </c>
      <c r="S154" s="10">
        <v>0</v>
      </c>
      <c r="T154" s="10">
        <v>0</v>
      </c>
      <c r="U154" s="10">
        <v>6</v>
      </c>
      <c r="V154" s="10">
        <f t="shared" si="2"/>
        <v>261</v>
      </c>
    </row>
    <row r="155" spans="1:22" ht="17.25" customHeight="1" x14ac:dyDescent="0.3">
      <c r="A155" s="10">
        <v>154</v>
      </c>
      <c r="B155" s="10">
        <v>182</v>
      </c>
      <c r="C155" s="10" t="s">
        <v>1404</v>
      </c>
      <c r="D155" s="163">
        <v>1067</v>
      </c>
      <c r="E155" s="229" t="s">
        <v>1569</v>
      </c>
      <c r="F155" s="229">
        <v>434</v>
      </c>
      <c r="G155" s="10">
        <v>134</v>
      </c>
      <c r="H155" s="10">
        <v>16</v>
      </c>
      <c r="I155" s="10">
        <v>39</v>
      </c>
      <c r="J155" s="10">
        <v>2</v>
      </c>
      <c r="K155" s="10">
        <v>78</v>
      </c>
      <c r="L155" s="10">
        <v>4</v>
      </c>
      <c r="M155" s="10">
        <v>4</v>
      </c>
      <c r="N155" s="10">
        <v>5</v>
      </c>
      <c r="O155" s="10">
        <v>2</v>
      </c>
      <c r="P155" s="10">
        <v>31</v>
      </c>
      <c r="Q155" s="10">
        <v>1</v>
      </c>
      <c r="R155" s="10">
        <v>2</v>
      </c>
      <c r="S155" s="10">
        <v>0</v>
      </c>
      <c r="T155" s="10">
        <v>0</v>
      </c>
      <c r="U155" s="10">
        <v>9</v>
      </c>
      <c r="V155" s="10">
        <f t="shared" si="2"/>
        <v>327</v>
      </c>
    </row>
    <row r="156" spans="1:22" ht="17.25" customHeight="1" x14ac:dyDescent="0.3">
      <c r="A156" s="10">
        <v>155</v>
      </c>
      <c r="B156" s="10">
        <v>182</v>
      </c>
      <c r="C156" s="10" t="s">
        <v>1404</v>
      </c>
      <c r="D156" s="163">
        <v>1068</v>
      </c>
      <c r="E156" s="229" t="s">
        <v>42</v>
      </c>
      <c r="F156" s="229">
        <v>572</v>
      </c>
      <c r="G156" s="10">
        <v>18</v>
      </c>
      <c r="H156" s="10">
        <v>38</v>
      </c>
      <c r="I156" s="10">
        <v>38</v>
      </c>
      <c r="J156" s="10">
        <v>1</v>
      </c>
      <c r="K156" s="10">
        <v>38</v>
      </c>
      <c r="L156" s="10">
        <v>73</v>
      </c>
      <c r="M156" s="10">
        <v>2</v>
      </c>
      <c r="N156" s="10">
        <v>4</v>
      </c>
      <c r="O156" s="10">
        <v>3</v>
      </c>
      <c r="P156" s="10">
        <v>64</v>
      </c>
      <c r="Q156" s="10">
        <v>1</v>
      </c>
      <c r="R156" s="10">
        <v>4</v>
      </c>
      <c r="S156" s="10">
        <v>0</v>
      </c>
      <c r="T156" s="10">
        <v>0</v>
      </c>
      <c r="U156" s="10">
        <v>10</v>
      </c>
      <c r="V156" s="10">
        <f t="shared" si="2"/>
        <v>294</v>
      </c>
    </row>
    <row r="157" spans="1:22" ht="17.25" customHeight="1" x14ac:dyDescent="0.3">
      <c r="A157" s="10">
        <v>156</v>
      </c>
      <c r="B157" s="10">
        <v>182</v>
      </c>
      <c r="C157" s="10" t="s">
        <v>1404</v>
      </c>
      <c r="D157" s="163">
        <v>1068</v>
      </c>
      <c r="E157" s="229" t="s">
        <v>1569</v>
      </c>
      <c r="F157" s="229">
        <v>571</v>
      </c>
      <c r="G157" s="10">
        <v>34</v>
      </c>
      <c r="H157" s="10">
        <v>42</v>
      </c>
      <c r="I157" s="10">
        <v>21</v>
      </c>
      <c r="J157" s="10">
        <v>1</v>
      </c>
      <c r="K157" s="10">
        <v>39</v>
      </c>
      <c r="L157" s="10">
        <v>76</v>
      </c>
      <c r="M157" s="10">
        <v>1</v>
      </c>
      <c r="N157" s="10">
        <v>8</v>
      </c>
      <c r="O157" s="10">
        <v>0</v>
      </c>
      <c r="P157" s="10">
        <v>62</v>
      </c>
      <c r="Q157" s="10">
        <v>3</v>
      </c>
      <c r="R157" s="10">
        <v>4</v>
      </c>
      <c r="S157" s="10">
        <v>1</v>
      </c>
      <c r="T157" s="10">
        <v>0</v>
      </c>
      <c r="U157" s="10">
        <v>12</v>
      </c>
      <c r="V157" s="10">
        <f t="shared" si="2"/>
        <v>304</v>
      </c>
    </row>
    <row r="158" spans="1:22" ht="17.25" customHeight="1" x14ac:dyDescent="0.3">
      <c r="A158" s="10">
        <v>157</v>
      </c>
      <c r="B158" s="10">
        <v>182</v>
      </c>
      <c r="C158" s="10" t="s">
        <v>1404</v>
      </c>
      <c r="D158" s="163">
        <v>1069</v>
      </c>
      <c r="E158" s="229" t="s">
        <v>42</v>
      </c>
      <c r="F158" s="229">
        <v>626</v>
      </c>
      <c r="G158" s="10">
        <v>53</v>
      </c>
      <c r="H158" s="10">
        <v>36</v>
      </c>
      <c r="I158" s="10">
        <v>26</v>
      </c>
      <c r="J158" s="10">
        <v>2</v>
      </c>
      <c r="K158" s="10">
        <v>60</v>
      </c>
      <c r="L158" s="10">
        <v>39</v>
      </c>
      <c r="M158" s="10">
        <v>1</v>
      </c>
      <c r="N158" s="10">
        <v>4</v>
      </c>
      <c r="O158" s="10">
        <v>6</v>
      </c>
      <c r="P158" s="10">
        <v>58</v>
      </c>
      <c r="Q158" s="10">
        <v>1</v>
      </c>
      <c r="R158" s="10">
        <v>8</v>
      </c>
      <c r="S158" s="10">
        <v>0</v>
      </c>
      <c r="T158" s="10">
        <v>0</v>
      </c>
      <c r="U158" s="10">
        <v>1</v>
      </c>
      <c r="V158" s="10">
        <f t="shared" si="2"/>
        <v>295</v>
      </c>
    </row>
    <row r="159" spans="1:22" ht="17.25" customHeight="1" x14ac:dyDescent="0.3">
      <c r="A159" s="10">
        <v>158</v>
      </c>
      <c r="B159" s="10">
        <v>182</v>
      </c>
      <c r="C159" s="10" t="s">
        <v>1404</v>
      </c>
      <c r="D159" s="163">
        <v>1069</v>
      </c>
      <c r="E159" s="229" t="s">
        <v>1569</v>
      </c>
      <c r="F159" s="229">
        <v>626</v>
      </c>
      <c r="G159" s="10">
        <v>46</v>
      </c>
      <c r="H159" s="10">
        <v>50</v>
      </c>
      <c r="I159" s="10">
        <v>28</v>
      </c>
      <c r="J159" s="10">
        <v>4</v>
      </c>
      <c r="K159" s="10">
        <v>50</v>
      </c>
      <c r="L159" s="10">
        <v>22</v>
      </c>
      <c r="M159" s="10">
        <v>2</v>
      </c>
      <c r="N159" s="10">
        <v>10</v>
      </c>
      <c r="O159" s="10">
        <v>2</v>
      </c>
      <c r="P159" s="10">
        <v>58</v>
      </c>
      <c r="Q159" s="10">
        <v>2</v>
      </c>
      <c r="R159" s="10">
        <v>9</v>
      </c>
      <c r="S159" s="10">
        <v>0</v>
      </c>
      <c r="T159" s="10">
        <v>0</v>
      </c>
      <c r="U159" s="10">
        <v>13</v>
      </c>
      <c r="V159" s="10">
        <f t="shared" si="2"/>
        <v>296</v>
      </c>
    </row>
    <row r="160" spans="1:22" ht="17.25" customHeight="1" x14ac:dyDescent="0.3">
      <c r="A160" s="10">
        <v>159</v>
      </c>
      <c r="B160" s="10">
        <v>182</v>
      </c>
      <c r="C160" s="10" t="s">
        <v>1404</v>
      </c>
      <c r="D160" s="163">
        <v>1069</v>
      </c>
      <c r="E160" s="229" t="s">
        <v>1571</v>
      </c>
      <c r="F160" s="229">
        <v>626</v>
      </c>
      <c r="G160" s="10">
        <v>32</v>
      </c>
      <c r="H160" s="10">
        <v>46</v>
      </c>
      <c r="I160" s="10">
        <v>20</v>
      </c>
      <c r="J160" s="10">
        <v>1</v>
      </c>
      <c r="K160" s="10">
        <v>44</v>
      </c>
      <c r="L160" s="10">
        <v>35</v>
      </c>
      <c r="M160" s="10">
        <v>2</v>
      </c>
      <c r="N160" s="10">
        <v>13</v>
      </c>
      <c r="O160" s="10">
        <v>2</v>
      </c>
      <c r="P160" s="10">
        <v>51</v>
      </c>
      <c r="Q160" s="10">
        <v>2</v>
      </c>
      <c r="R160" s="10">
        <v>8</v>
      </c>
      <c r="S160" s="10">
        <v>1</v>
      </c>
      <c r="T160" s="10">
        <v>1</v>
      </c>
      <c r="U160" s="10">
        <v>8</v>
      </c>
      <c r="V160" s="10">
        <f t="shared" si="2"/>
        <v>266</v>
      </c>
    </row>
    <row r="161" spans="1:22" ht="17.25" customHeight="1" x14ac:dyDescent="0.3">
      <c r="A161" s="10">
        <v>160</v>
      </c>
      <c r="B161" s="10">
        <v>182</v>
      </c>
      <c r="C161" s="10" t="s">
        <v>1404</v>
      </c>
      <c r="D161" s="163">
        <v>1069</v>
      </c>
      <c r="E161" s="229" t="s">
        <v>1578</v>
      </c>
      <c r="F161" s="229">
        <v>625</v>
      </c>
      <c r="G161" s="10">
        <v>45</v>
      </c>
      <c r="H161" s="10">
        <v>37</v>
      </c>
      <c r="I161" s="10">
        <v>32</v>
      </c>
      <c r="J161" s="10">
        <v>7</v>
      </c>
      <c r="K161" s="10">
        <v>70</v>
      </c>
      <c r="L161" s="10">
        <v>19</v>
      </c>
      <c r="M161" s="10">
        <v>1</v>
      </c>
      <c r="N161" s="10">
        <v>7</v>
      </c>
      <c r="O161" s="10">
        <v>3</v>
      </c>
      <c r="P161" s="10">
        <v>67</v>
      </c>
      <c r="Q161" s="10">
        <v>1</v>
      </c>
      <c r="R161" s="10">
        <v>5</v>
      </c>
      <c r="S161" s="10">
        <v>2</v>
      </c>
      <c r="T161" s="10">
        <v>0</v>
      </c>
      <c r="U161" s="10">
        <v>8</v>
      </c>
      <c r="V161" s="10">
        <f t="shared" si="2"/>
        <v>304</v>
      </c>
    </row>
    <row r="162" spans="1:22" ht="17.25" customHeight="1" x14ac:dyDescent="0.3">
      <c r="A162" s="10">
        <v>161</v>
      </c>
      <c r="B162" s="10">
        <v>182</v>
      </c>
      <c r="C162" s="10" t="s">
        <v>1404</v>
      </c>
      <c r="D162" s="163">
        <v>1069</v>
      </c>
      <c r="E162" s="229" t="s">
        <v>1582</v>
      </c>
      <c r="F162" s="229">
        <v>625</v>
      </c>
      <c r="G162" s="10">
        <v>39</v>
      </c>
      <c r="H162" s="10">
        <v>54</v>
      </c>
      <c r="I162" s="10">
        <v>25</v>
      </c>
      <c r="J162" s="10">
        <v>6</v>
      </c>
      <c r="K162" s="10">
        <v>62</v>
      </c>
      <c r="L162" s="10">
        <v>29</v>
      </c>
      <c r="M162" s="10">
        <v>2</v>
      </c>
      <c r="N162" s="10">
        <v>10</v>
      </c>
      <c r="O162" s="10">
        <v>0</v>
      </c>
      <c r="P162" s="10">
        <v>77</v>
      </c>
      <c r="Q162" s="10">
        <v>1</v>
      </c>
      <c r="R162" s="10">
        <v>2</v>
      </c>
      <c r="S162" s="10">
        <v>3</v>
      </c>
      <c r="T162" s="10">
        <v>0</v>
      </c>
      <c r="U162" s="10">
        <v>7</v>
      </c>
      <c r="V162" s="10">
        <f t="shared" si="2"/>
        <v>317</v>
      </c>
    </row>
    <row r="163" spans="1:22" ht="17.25" customHeight="1" x14ac:dyDescent="0.3">
      <c r="A163" s="10">
        <v>162</v>
      </c>
      <c r="B163" s="10">
        <v>182</v>
      </c>
      <c r="C163" s="10" t="s">
        <v>1404</v>
      </c>
      <c r="D163" s="163">
        <v>1070</v>
      </c>
      <c r="E163" s="229" t="s">
        <v>42</v>
      </c>
      <c r="F163" s="229">
        <v>563</v>
      </c>
      <c r="G163" s="10">
        <v>79</v>
      </c>
      <c r="H163" s="10">
        <v>105</v>
      </c>
      <c r="I163" s="10">
        <v>94</v>
      </c>
      <c r="J163" s="10">
        <v>0</v>
      </c>
      <c r="K163" s="10">
        <v>52</v>
      </c>
      <c r="L163" s="10">
        <v>18</v>
      </c>
      <c r="M163" s="10">
        <v>2</v>
      </c>
      <c r="N163" s="10">
        <v>4</v>
      </c>
      <c r="O163" s="10">
        <v>1</v>
      </c>
      <c r="P163" s="10">
        <v>62</v>
      </c>
      <c r="Q163" s="10">
        <v>2</v>
      </c>
      <c r="R163" s="10">
        <v>7</v>
      </c>
      <c r="S163" s="10">
        <v>3</v>
      </c>
      <c r="T163" s="10">
        <v>0</v>
      </c>
      <c r="U163" s="10">
        <v>16</v>
      </c>
      <c r="V163" s="10">
        <f t="shared" si="2"/>
        <v>445</v>
      </c>
    </row>
    <row r="164" spans="1:22" ht="17.25" customHeight="1" x14ac:dyDescent="0.3">
      <c r="A164" s="10">
        <v>163</v>
      </c>
      <c r="B164" s="10">
        <v>182</v>
      </c>
      <c r="C164" s="10" t="s">
        <v>1404</v>
      </c>
      <c r="D164" s="163">
        <v>1070</v>
      </c>
      <c r="E164" s="229" t="s">
        <v>1573</v>
      </c>
      <c r="F164" s="229">
        <v>380</v>
      </c>
      <c r="G164" s="10">
        <v>32</v>
      </c>
      <c r="H164" s="10">
        <v>71</v>
      </c>
      <c r="I164" s="10">
        <v>14</v>
      </c>
      <c r="J164" s="10">
        <v>3</v>
      </c>
      <c r="K164" s="10">
        <v>57</v>
      </c>
      <c r="L164" s="10">
        <v>3</v>
      </c>
      <c r="M164" s="10">
        <v>1</v>
      </c>
      <c r="N164" s="10">
        <v>5</v>
      </c>
      <c r="O164" s="10">
        <v>2</v>
      </c>
      <c r="P164" s="10">
        <v>59</v>
      </c>
      <c r="Q164" s="10">
        <v>0</v>
      </c>
      <c r="R164" s="10">
        <v>4</v>
      </c>
      <c r="S164" s="10">
        <v>0</v>
      </c>
      <c r="T164" s="10">
        <v>0</v>
      </c>
      <c r="U164" s="10">
        <v>9</v>
      </c>
      <c r="V164" s="10">
        <f t="shared" si="2"/>
        <v>260</v>
      </c>
    </row>
    <row r="165" spans="1:22" ht="17.25" customHeight="1" x14ac:dyDescent="0.3">
      <c r="A165" s="10">
        <v>164</v>
      </c>
      <c r="B165" s="10">
        <v>182</v>
      </c>
      <c r="C165" s="10" t="s">
        <v>1404</v>
      </c>
      <c r="D165" s="163">
        <v>1070</v>
      </c>
      <c r="E165" s="229" t="s">
        <v>1574</v>
      </c>
      <c r="F165" s="229">
        <v>380</v>
      </c>
      <c r="G165" s="10">
        <v>39</v>
      </c>
      <c r="H165" s="10">
        <v>69</v>
      </c>
      <c r="I165" s="10">
        <v>10</v>
      </c>
      <c r="J165" s="10">
        <v>6</v>
      </c>
      <c r="K165" s="10">
        <v>65</v>
      </c>
      <c r="L165" s="10">
        <v>5</v>
      </c>
      <c r="M165" s="10">
        <v>1</v>
      </c>
      <c r="N165" s="10">
        <v>3</v>
      </c>
      <c r="O165" s="10">
        <v>1</v>
      </c>
      <c r="P165" s="10">
        <v>44</v>
      </c>
      <c r="Q165" s="10">
        <v>0</v>
      </c>
      <c r="R165" s="10">
        <v>0</v>
      </c>
      <c r="S165" s="10">
        <v>1</v>
      </c>
      <c r="T165" s="10">
        <v>0</v>
      </c>
      <c r="U165" s="10">
        <v>5</v>
      </c>
      <c r="V165" s="10">
        <f t="shared" si="2"/>
        <v>249</v>
      </c>
    </row>
    <row r="166" spans="1:22" ht="17.25" customHeight="1" x14ac:dyDescent="0.3">
      <c r="A166" s="10">
        <v>165</v>
      </c>
      <c r="B166" s="10">
        <v>182</v>
      </c>
      <c r="C166" s="10" t="s">
        <v>1404</v>
      </c>
      <c r="D166" s="163">
        <v>1071</v>
      </c>
      <c r="E166" s="229" t="s">
        <v>42</v>
      </c>
      <c r="F166" s="229">
        <v>565</v>
      </c>
      <c r="G166" s="10">
        <v>71</v>
      </c>
      <c r="H166" s="10">
        <v>82</v>
      </c>
      <c r="I166" s="10">
        <v>61</v>
      </c>
      <c r="J166" s="10">
        <v>12</v>
      </c>
      <c r="K166" s="10">
        <v>66</v>
      </c>
      <c r="L166" s="10">
        <v>5</v>
      </c>
      <c r="M166" s="10">
        <v>1</v>
      </c>
      <c r="N166" s="10">
        <v>5</v>
      </c>
      <c r="O166" s="10">
        <v>3</v>
      </c>
      <c r="P166" s="10">
        <v>55</v>
      </c>
      <c r="Q166" s="10">
        <v>4</v>
      </c>
      <c r="R166" s="10">
        <v>12</v>
      </c>
      <c r="S166" s="10">
        <v>0</v>
      </c>
      <c r="T166" s="10">
        <v>0</v>
      </c>
      <c r="U166" s="10">
        <v>11</v>
      </c>
      <c r="V166" s="10">
        <f t="shared" si="2"/>
        <v>388</v>
      </c>
    </row>
    <row r="167" spans="1:22" ht="17.25" customHeight="1" x14ac:dyDescent="0.3">
      <c r="A167" s="10">
        <v>166</v>
      </c>
      <c r="B167" s="10">
        <v>182</v>
      </c>
      <c r="C167" s="10" t="s">
        <v>1404</v>
      </c>
      <c r="D167" s="163">
        <v>1072</v>
      </c>
      <c r="E167" s="229" t="s">
        <v>42</v>
      </c>
      <c r="F167" s="229">
        <v>530</v>
      </c>
      <c r="G167" s="10">
        <v>31</v>
      </c>
      <c r="H167" s="10">
        <v>92</v>
      </c>
      <c r="I167" s="10">
        <v>39</v>
      </c>
      <c r="J167" s="10">
        <v>7</v>
      </c>
      <c r="K167" s="10">
        <v>38</v>
      </c>
      <c r="L167" s="10">
        <v>16</v>
      </c>
      <c r="M167" s="10">
        <v>4</v>
      </c>
      <c r="N167" s="10">
        <v>6</v>
      </c>
      <c r="O167" s="10">
        <v>7</v>
      </c>
      <c r="P167" s="10">
        <v>72</v>
      </c>
      <c r="Q167" s="10">
        <v>3</v>
      </c>
      <c r="R167" s="10">
        <v>7</v>
      </c>
      <c r="S167" s="10">
        <v>4</v>
      </c>
      <c r="T167" s="10">
        <v>1</v>
      </c>
      <c r="U167" s="10">
        <v>15</v>
      </c>
      <c r="V167" s="10">
        <f t="shared" si="2"/>
        <v>342</v>
      </c>
    </row>
    <row r="168" spans="1:22" ht="17.25" customHeight="1" x14ac:dyDescent="0.3">
      <c r="A168" s="10">
        <v>167</v>
      </c>
      <c r="B168" s="10">
        <v>182</v>
      </c>
      <c r="C168" s="10" t="s">
        <v>1404</v>
      </c>
      <c r="D168" s="163">
        <v>1072</v>
      </c>
      <c r="E168" s="229" t="s">
        <v>1569</v>
      </c>
      <c r="F168" s="229">
        <v>530</v>
      </c>
      <c r="G168" s="10">
        <v>32</v>
      </c>
      <c r="H168" s="10">
        <v>100</v>
      </c>
      <c r="I168" s="10">
        <v>26</v>
      </c>
      <c r="J168" s="10">
        <v>7</v>
      </c>
      <c r="K168" s="10">
        <v>35</v>
      </c>
      <c r="L168" s="10">
        <v>30</v>
      </c>
      <c r="M168" s="10">
        <v>1</v>
      </c>
      <c r="N168" s="10">
        <v>3</v>
      </c>
      <c r="O168" s="10">
        <v>3</v>
      </c>
      <c r="P168" s="10">
        <v>56</v>
      </c>
      <c r="Q168" s="10">
        <v>0</v>
      </c>
      <c r="R168" s="10">
        <v>3</v>
      </c>
      <c r="S168" s="10">
        <v>4</v>
      </c>
      <c r="T168" s="10">
        <v>0</v>
      </c>
      <c r="U168" s="10">
        <v>12</v>
      </c>
      <c r="V168" s="10">
        <f t="shared" si="2"/>
        <v>312</v>
      </c>
    </row>
    <row r="169" spans="1:22" ht="17.25" customHeight="1" x14ac:dyDescent="0.3">
      <c r="A169" s="10">
        <v>168</v>
      </c>
      <c r="B169" s="10">
        <v>182</v>
      </c>
      <c r="C169" s="10" t="s">
        <v>1404</v>
      </c>
      <c r="D169" s="163">
        <v>1072</v>
      </c>
      <c r="E169" s="229" t="s">
        <v>1571</v>
      </c>
      <c r="F169" s="229">
        <v>530</v>
      </c>
      <c r="G169" s="10">
        <v>31</v>
      </c>
      <c r="H169" s="10">
        <v>79</v>
      </c>
      <c r="I169" s="10">
        <v>45</v>
      </c>
      <c r="J169" s="10">
        <v>5</v>
      </c>
      <c r="K169" s="10">
        <v>21</v>
      </c>
      <c r="L169" s="10">
        <v>22</v>
      </c>
      <c r="M169" s="10">
        <v>1</v>
      </c>
      <c r="N169" s="10">
        <v>4</v>
      </c>
      <c r="O169" s="10">
        <v>2</v>
      </c>
      <c r="P169" s="10">
        <v>63</v>
      </c>
      <c r="Q169" s="10">
        <v>3</v>
      </c>
      <c r="R169" s="10">
        <v>3</v>
      </c>
      <c r="S169" s="10">
        <v>2</v>
      </c>
      <c r="T169" s="10">
        <v>0</v>
      </c>
      <c r="U169" s="10">
        <v>8</v>
      </c>
      <c r="V169" s="10">
        <f t="shared" si="2"/>
        <v>289</v>
      </c>
    </row>
    <row r="170" spans="1:22" ht="17.25" customHeight="1" x14ac:dyDescent="0.3">
      <c r="A170" s="10">
        <v>169</v>
      </c>
      <c r="B170" s="10">
        <v>182</v>
      </c>
      <c r="C170" s="10" t="s">
        <v>1404</v>
      </c>
      <c r="D170" s="163">
        <v>1073</v>
      </c>
      <c r="E170" s="229" t="s">
        <v>42</v>
      </c>
      <c r="F170" s="229">
        <v>494</v>
      </c>
      <c r="G170" s="10">
        <v>31</v>
      </c>
      <c r="H170" s="10">
        <v>54</v>
      </c>
      <c r="I170" s="10">
        <v>51</v>
      </c>
      <c r="J170" s="10">
        <v>4</v>
      </c>
      <c r="K170" s="10">
        <v>41</v>
      </c>
      <c r="L170" s="10">
        <v>21</v>
      </c>
      <c r="M170" s="10">
        <v>6</v>
      </c>
      <c r="N170" s="10">
        <v>2</v>
      </c>
      <c r="O170" s="10">
        <v>2</v>
      </c>
      <c r="P170" s="10">
        <v>75</v>
      </c>
      <c r="Q170" s="10">
        <v>1</v>
      </c>
      <c r="R170" s="10">
        <v>3</v>
      </c>
      <c r="S170" s="10">
        <v>3</v>
      </c>
      <c r="T170" s="10">
        <v>0</v>
      </c>
      <c r="U170" s="10">
        <v>12</v>
      </c>
      <c r="V170" s="10">
        <f t="shared" si="2"/>
        <v>306</v>
      </c>
    </row>
    <row r="171" spans="1:22" ht="17.25" customHeight="1" x14ac:dyDescent="0.3">
      <c r="A171" s="10">
        <v>170</v>
      </c>
      <c r="B171" s="10">
        <v>182</v>
      </c>
      <c r="C171" s="10" t="s">
        <v>1404</v>
      </c>
      <c r="D171" s="163">
        <v>1073</v>
      </c>
      <c r="E171" s="229" t="s">
        <v>1569</v>
      </c>
      <c r="F171" s="229">
        <v>493</v>
      </c>
      <c r="G171" s="10">
        <v>29</v>
      </c>
      <c r="H171" s="10">
        <v>66</v>
      </c>
      <c r="I171" s="10">
        <v>41</v>
      </c>
      <c r="J171" s="10">
        <v>2</v>
      </c>
      <c r="K171" s="10">
        <v>31</v>
      </c>
      <c r="L171" s="10">
        <v>17</v>
      </c>
      <c r="M171" s="10">
        <v>1</v>
      </c>
      <c r="N171" s="10">
        <v>8</v>
      </c>
      <c r="O171" s="10">
        <v>2</v>
      </c>
      <c r="P171" s="10">
        <v>93</v>
      </c>
      <c r="Q171" s="10">
        <v>2</v>
      </c>
      <c r="R171" s="10">
        <v>10</v>
      </c>
      <c r="S171" s="10">
        <v>0</v>
      </c>
      <c r="T171" s="10">
        <v>0</v>
      </c>
      <c r="U171" s="10">
        <v>9</v>
      </c>
      <c r="V171" s="10">
        <f t="shared" si="2"/>
        <v>311</v>
      </c>
    </row>
    <row r="172" spans="1:22" ht="17.25" customHeight="1" x14ac:dyDescent="0.3">
      <c r="A172" s="10">
        <v>171</v>
      </c>
      <c r="B172" s="10">
        <v>182</v>
      </c>
      <c r="C172" s="10" t="s">
        <v>1404</v>
      </c>
      <c r="D172" s="163">
        <v>1073</v>
      </c>
      <c r="E172" s="229" t="s">
        <v>1573</v>
      </c>
      <c r="F172" s="229">
        <v>340</v>
      </c>
      <c r="G172" s="10">
        <v>12</v>
      </c>
      <c r="H172" s="10">
        <v>80</v>
      </c>
      <c r="I172" s="10">
        <v>26</v>
      </c>
      <c r="J172" s="10">
        <v>4</v>
      </c>
      <c r="K172" s="10">
        <v>24</v>
      </c>
      <c r="L172" s="10">
        <v>54</v>
      </c>
      <c r="M172" s="10">
        <v>0</v>
      </c>
      <c r="N172" s="10">
        <v>7</v>
      </c>
      <c r="O172" s="10">
        <v>3</v>
      </c>
      <c r="P172" s="10">
        <v>28</v>
      </c>
      <c r="Q172" s="10">
        <v>1</v>
      </c>
      <c r="R172" s="10">
        <v>1</v>
      </c>
      <c r="S172" s="10">
        <v>1</v>
      </c>
      <c r="T172" s="10">
        <v>0</v>
      </c>
      <c r="U172" s="10">
        <v>6</v>
      </c>
      <c r="V172" s="10">
        <f t="shared" si="2"/>
        <v>247</v>
      </c>
    </row>
    <row r="173" spans="1:22" ht="17.25" customHeight="1" x14ac:dyDescent="0.3">
      <c r="A173" s="10">
        <v>172</v>
      </c>
      <c r="B173" s="10">
        <v>182</v>
      </c>
      <c r="C173" s="10" t="s">
        <v>1404</v>
      </c>
      <c r="D173" s="163">
        <v>1074</v>
      </c>
      <c r="E173" s="229" t="s">
        <v>42</v>
      </c>
      <c r="F173" s="229">
        <v>519</v>
      </c>
      <c r="G173" s="10">
        <v>19</v>
      </c>
      <c r="H173" s="10">
        <v>74</v>
      </c>
      <c r="I173" s="10">
        <v>41</v>
      </c>
      <c r="J173" s="10">
        <v>3</v>
      </c>
      <c r="K173" s="10">
        <v>33</v>
      </c>
      <c r="L173" s="10">
        <v>50</v>
      </c>
      <c r="M173" s="10">
        <v>1</v>
      </c>
      <c r="N173" s="10">
        <v>3</v>
      </c>
      <c r="O173" s="10">
        <v>3</v>
      </c>
      <c r="P173" s="10">
        <v>44</v>
      </c>
      <c r="Q173" s="10">
        <v>1</v>
      </c>
      <c r="R173" s="10">
        <v>6</v>
      </c>
      <c r="S173" s="10">
        <v>0</v>
      </c>
      <c r="T173" s="10">
        <v>0</v>
      </c>
      <c r="U173" s="10">
        <v>13</v>
      </c>
      <c r="V173" s="10">
        <f t="shared" si="2"/>
        <v>291</v>
      </c>
    </row>
    <row r="174" spans="1:22" ht="17.25" customHeight="1" x14ac:dyDescent="0.3">
      <c r="A174" s="10">
        <v>173</v>
      </c>
      <c r="B174" s="10">
        <v>182</v>
      </c>
      <c r="C174" s="10" t="s">
        <v>1404</v>
      </c>
      <c r="D174" s="163">
        <v>1074</v>
      </c>
      <c r="E174" s="229" t="s">
        <v>1569</v>
      </c>
      <c r="F174" s="229">
        <v>519</v>
      </c>
      <c r="G174" s="10">
        <v>33</v>
      </c>
      <c r="H174" s="10">
        <v>81</v>
      </c>
      <c r="I174" s="10">
        <v>34</v>
      </c>
      <c r="J174" s="10">
        <v>4</v>
      </c>
      <c r="K174" s="10">
        <v>29</v>
      </c>
      <c r="L174" s="10">
        <v>69</v>
      </c>
      <c r="M174" s="10">
        <v>5</v>
      </c>
      <c r="N174" s="10">
        <v>8</v>
      </c>
      <c r="O174" s="10">
        <v>1</v>
      </c>
      <c r="P174" s="10">
        <v>46</v>
      </c>
      <c r="Q174" s="10">
        <v>4</v>
      </c>
      <c r="R174" s="10">
        <v>11</v>
      </c>
      <c r="S174" s="10">
        <v>0</v>
      </c>
      <c r="T174" s="10">
        <v>0</v>
      </c>
      <c r="U174" s="10">
        <v>3</v>
      </c>
      <c r="V174" s="10">
        <f t="shared" si="2"/>
        <v>328</v>
      </c>
    </row>
    <row r="175" spans="1:22" ht="17.25" customHeight="1" x14ac:dyDescent="0.3">
      <c r="A175" s="10">
        <v>174</v>
      </c>
      <c r="B175" s="10">
        <v>182</v>
      </c>
      <c r="C175" s="10" t="s">
        <v>1404</v>
      </c>
      <c r="D175" s="163">
        <v>1075</v>
      </c>
      <c r="E175" s="229" t="s">
        <v>42</v>
      </c>
      <c r="F175" s="229">
        <v>571</v>
      </c>
      <c r="G175" s="10">
        <v>49</v>
      </c>
      <c r="H175" s="10">
        <v>103</v>
      </c>
      <c r="I175" s="10">
        <v>53</v>
      </c>
      <c r="J175" s="10">
        <v>12</v>
      </c>
      <c r="K175" s="10">
        <v>121</v>
      </c>
      <c r="L175" s="10">
        <v>28</v>
      </c>
      <c r="M175" s="10">
        <v>0</v>
      </c>
      <c r="N175" s="10">
        <v>5</v>
      </c>
      <c r="O175" s="10">
        <v>5</v>
      </c>
      <c r="P175" s="10">
        <v>17</v>
      </c>
      <c r="Q175" s="10">
        <v>2</v>
      </c>
      <c r="R175" s="10">
        <v>11</v>
      </c>
      <c r="S175" s="10">
        <v>5</v>
      </c>
      <c r="T175" s="10">
        <v>0</v>
      </c>
      <c r="U175" s="10">
        <v>9</v>
      </c>
      <c r="V175" s="10">
        <f t="shared" si="2"/>
        <v>420</v>
      </c>
    </row>
    <row r="176" spans="1:22" ht="17.25" customHeight="1" x14ac:dyDescent="0.3">
      <c r="A176" s="10">
        <v>175</v>
      </c>
      <c r="B176" s="10">
        <v>182</v>
      </c>
      <c r="C176" s="10" t="s">
        <v>1404</v>
      </c>
      <c r="D176" s="163">
        <v>1075</v>
      </c>
      <c r="E176" s="229" t="s">
        <v>1569</v>
      </c>
      <c r="F176" s="229">
        <v>570</v>
      </c>
      <c r="G176" s="10">
        <v>55</v>
      </c>
      <c r="H176" s="10">
        <v>92</v>
      </c>
      <c r="I176" s="10">
        <v>57</v>
      </c>
      <c r="J176" s="10">
        <v>1</v>
      </c>
      <c r="K176" s="10">
        <v>113</v>
      </c>
      <c r="L176" s="10">
        <v>32</v>
      </c>
      <c r="M176" s="10">
        <v>4</v>
      </c>
      <c r="N176" s="10">
        <v>7</v>
      </c>
      <c r="O176" s="10">
        <v>1</v>
      </c>
      <c r="P176" s="10">
        <v>19</v>
      </c>
      <c r="Q176" s="10">
        <v>1</v>
      </c>
      <c r="R176" s="10">
        <v>12</v>
      </c>
      <c r="S176" s="10">
        <v>3</v>
      </c>
      <c r="T176" s="10">
        <v>0</v>
      </c>
      <c r="U176" s="10">
        <v>8</v>
      </c>
      <c r="V176" s="10">
        <f t="shared" si="2"/>
        <v>405</v>
      </c>
    </row>
    <row r="177" spans="1:22" ht="17.25" customHeight="1" x14ac:dyDescent="0.3">
      <c r="A177" s="10">
        <v>176</v>
      </c>
      <c r="B177" s="10">
        <v>182</v>
      </c>
      <c r="C177" s="10" t="s">
        <v>1404</v>
      </c>
      <c r="D177" s="163">
        <v>1076</v>
      </c>
      <c r="E177" s="229" t="s">
        <v>42</v>
      </c>
      <c r="F177" s="229">
        <v>388</v>
      </c>
      <c r="G177" s="10">
        <v>61</v>
      </c>
      <c r="H177" s="10">
        <v>12</v>
      </c>
      <c r="I177" s="10">
        <v>22</v>
      </c>
      <c r="J177" s="10">
        <v>2</v>
      </c>
      <c r="K177" s="10">
        <v>49</v>
      </c>
      <c r="L177" s="10">
        <v>9</v>
      </c>
      <c r="M177" s="10">
        <v>0</v>
      </c>
      <c r="N177" s="10">
        <v>5</v>
      </c>
      <c r="O177" s="10">
        <v>1</v>
      </c>
      <c r="P177" s="10">
        <v>82</v>
      </c>
      <c r="Q177" s="10">
        <v>0</v>
      </c>
      <c r="R177" s="10">
        <v>2</v>
      </c>
      <c r="S177" s="10">
        <v>0</v>
      </c>
      <c r="T177" s="10">
        <v>0</v>
      </c>
      <c r="U177" s="10">
        <v>9</v>
      </c>
      <c r="V177" s="10">
        <f t="shared" si="2"/>
        <v>254</v>
      </c>
    </row>
    <row r="178" spans="1:22" ht="17.25" customHeight="1" x14ac:dyDescent="0.3">
      <c r="A178" s="10">
        <v>177</v>
      </c>
      <c r="B178" s="10">
        <v>182</v>
      </c>
      <c r="C178" s="10" t="s">
        <v>1404</v>
      </c>
      <c r="D178" s="163">
        <v>1076</v>
      </c>
      <c r="E178" s="229" t="s">
        <v>1573</v>
      </c>
      <c r="F178" s="229">
        <v>659</v>
      </c>
      <c r="G178" s="10">
        <v>19</v>
      </c>
      <c r="H178" s="10">
        <v>61</v>
      </c>
      <c r="I178" s="10">
        <v>30</v>
      </c>
      <c r="J178" s="10">
        <v>2</v>
      </c>
      <c r="K178" s="10">
        <v>75</v>
      </c>
      <c r="L178" s="10">
        <v>41</v>
      </c>
      <c r="M178" s="10">
        <v>1</v>
      </c>
      <c r="N178" s="10">
        <v>15</v>
      </c>
      <c r="O178" s="10">
        <v>5</v>
      </c>
      <c r="P178" s="10">
        <v>77</v>
      </c>
      <c r="Q178" s="10">
        <v>0</v>
      </c>
      <c r="R178" s="10">
        <v>3</v>
      </c>
      <c r="S178" s="10">
        <v>0</v>
      </c>
      <c r="T178" s="10">
        <v>0</v>
      </c>
      <c r="U178" s="10">
        <v>16</v>
      </c>
      <c r="V178" s="10">
        <f t="shared" si="2"/>
        <v>345</v>
      </c>
    </row>
    <row r="179" spans="1:22" ht="17.25" customHeight="1" x14ac:dyDescent="0.3">
      <c r="A179" s="10">
        <v>178</v>
      </c>
      <c r="B179" s="10">
        <v>182</v>
      </c>
      <c r="C179" s="10" t="s">
        <v>1404</v>
      </c>
      <c r="D179" s="163">
        <v>1077</v>
      </c>
      <c r="E179" s="229" t="s">
        <v>42</v>
      </c>
      <c r="F179" s="229">
        <v>638</v>
      </c>
      <c r="G179" s="10">
        <v>55</v>
      </c>
      <c r="H179" s="10">
        <v>30</v>
      </c>
      <c r="I179" s="10">
        <v>12</v>
      </c>
      <c r="J179" s="10">
        <v>0</v>
      </c>
      <c r="K179" s="10">
        <v>150</v>
      </c>
      <c r="L179" s="10">
        <v>16</v>
      </c>
      <c r="M179" s="10">
        <v>1</v>
      </c>
      <c r="N179" s="10">
        <v>3</v>
      </c>
      <c r="O179" s="10">
        <v>6</v>
      </c>
      <c r="P179" s="10">
        <v>112</v>
      </c>
      <c r="Q179" s="10">
        <v>0</v>
      </c>
      <c r="R179" s="10">
        <v>5</v>
      </c>
      <c r="S179" s="10">
        <v>0</v>
      </c>
      <c r="T179" s="10">
        <v>4</v>
      </c>
      <c r="U179" s="10">
        <v>7</v>
      </c>
      <c r="V179" s="10">
        <f t="shared" si="2"/>
        <v>401</v>
      </c>
    </row>
    <row r="180" spans="1:22" ht="17.25" customHeight="1" x14ac:dyDescent="0.3">
      <c r="A180" s="10">
        <v>179</v>
      </c>
      <c r="B180" s="10">
        <v>182</v>
      </c>
      <c r="C180" s="10" t="s">
        <v>1404</v>
      </c>
      <c r="D180" s="163">
        <v>1078</v>
      </c>
      <c r="E180" s="229" t="s">
        <v>42</v>
      </c>
      <c r="F180" s="229">
        <v>732</v>
      </c>
      <c r="G180" s="10">
        <v>88</v>
      </c>
      <c r="H180" s="10">
        <v>141</v>
      </c>
      <c r="I180" s="10">
        <v>41</v>
      </c>
      <c r="J180" s="10">
        <v>5</v>
      </c>
      <c r="K180" s="10">
        <v>42</v>
      </c>
      <c r="L180" s="10">
        <v>15</v>
      </c>
      <c r="M180" s="10">
        <v>2</v>
      </c>
      <c r="N180" s="10">
        <v>3</v>
      </c>
      <c r="O180" s="10">
        <v>7</v>
      </c>
      <c r="P180" s="10">
        <v>157</v>
      </c>
      <c r="Q180" s="10">
        <v>3</v>
      </c>
      <c r="R180" s="10">
        <v>7</v>
      </c>
      <c r="S180" s="10">
        <v>2</v>
      </c>
      <c r="T180" s="10">
        <v>0</v>
      </c>
      <c r="U180" s="10">
        <v>16</v>
      </c>
      <c r="V180" s="10">
        <f t="shared" si="2"/>
        <v>529</v>
      </c>
    </row>
    <row r="181" spans="1:22" ht="17.25" customHeight="1" x14ac:dyDescent="0.3">
      <c r="A181" s="10">
        <v>180</v>
      </c>
      <c r="B181" s="10">
        <v>182</v>
      </c>
      <c r="C181" s="10" t="s">
        <v>1404</v>
      </c>
      <c r="D181" s="163">
        <v>1078</v>
      </c>
      <c r="E181" s="229" t="s">
        <v>1573</v>
      </c>
      <c r="F181" s="229">
        <v>653</v>
      </c>
      <c r="G181" s="10">
        <v>47</v>
      </c>
      <c r="H181" s="10">
        <v>58</v>
      </c>
      <c r="I181" s="10">
        <v>46</v>
      </c>
      <c r="J181" s="10">
        <v>9</v>
      </c>
      <c r="K181" s="10">
        <v>18</v>
      </c>
      <c r="L181" s="10">
        <v>77</v>
      </c>
      <c r="M181" s="10">
        <v>3</v>
      </c>
      <c r="N181" s="10">
        <v>10</v>
      </c>
      <c r="O181" s="10">
        <v>7</v>
      </c>
      <c r="P181" s="10">
        <v>141</v>
      </c>
      <c r="Q181" s="10">
        <v>2</v>
      </c>
      <c r="R181" s="10">
        <v>3</v>
      </c>
      <c r="S181" s="10">
        <v>1</v>
      </c>
      <c r="T181" s="10">
        <v>0</v>
      </c>
      <c r="U181" s="10">
        <v>3</v>
      </c>
      <c r="V181" s="10">
        <f t="shared" si="2"/>
        <v>425</v>
      </c>
    </row>
    <row r="182" spans="1:22" ht="17.25" customHeight="1" x14ac:dyDescent="0.3">
      <c r="A182" s="10">
        <v>181</v>
      </c>
      <c r="B182" s="10">
        <v>182</v>
      </c>
      <c r="C182" s="10" t="s">
        <v>1404</v>
      </c>
      <c r="D182" s="163">
        <v>1079</v>
      </c>
      <c r="E182" s="229" t="s">
        <v>42</v>
      </c>
      <c r="F182" s="229">
        <v>567</v>
      </c>
      <c r="G182" s="10">
        <v>20</v>
      </c>
      <c r="H182" s="10">
        <v>81</v>
      </c>
      <c r="I182" s="10">
        <v>14</v>
      </c>
      <c r="J182" s="10">
        <v>41</v>
      </c>
      <c r="K182" s="10">
        <v>47</v>
      </c>
      <c r="L182" s="10">
        <v>26</v>
      </c>
      <c r="M182" s="10">
        <v>19</v>
      </c>
      <c r="N182" s="10">
        <v>6</v>
      </c>
      <c r="O182" s="10">
        <v>0</v>
      </c>
      <c r="P182" s="10">
        <v>27</v>
      </c>
      <c r="Q182" s="10">
        <v>2</v>
      </c>
      <c r="R182" s="10">
        <v>1</v>
      </c>
      <c r="S182" s="10">
        <v>3</v>
      </c>
      <c r="T182" s="10">
        <v>0</v>
      </c>
      <c r="U182" s="10">
        <v>20</v>
      </c>
      <c r="V182" s="10">
        <f t="shared" si="2"/>
        <v>307</v>
      </c>
    </row>
    <row r="183" spans="1:22" ht="17.25" customHeight="1" x14ac:dyDescent="0.3">
      <c r="A183" s="10">
        <v>182</v>
      </c>
      <c r="B183" s="10">
        <v>182</v>
      </c>
      <c r="C183" s="10" t="s">
        <v>1404</v>
      </c>
      <c r="D183" s="163">
        <v>1079</v>
      </c>
      <c r="E183" s="229" t="s">
        <v>1569</v>
      </c>
      <c r="F183" s="229">
        <v>567</v>
      </c>
      <c r="G183" s="10">
        <v>16</v>
      </c>
      <c r="H183" s="10">
        <v>96</v>
      </c>
      <c r="I183" s="10">
        <v>18</v>
      </c>
      <c r="J183" s="10">
        <v>29</v>
      </c>
      <c r="K183" s="10">
        <v>49</v>
      </c>
      <c r="L183" s="10">
        <v>38</v>
      </c>
      <c r="M183" s="10">
        <v>8</v>
      </c>
      <c r="N183" s="10">
        <v>6</v>
      </c>
      <c r="O183" s="10">
        <v>2</v>
      </c>
      <c r="P183" s="10">
        <v>41</v>
      </c>
      <c r="Q183" s="10">
        <v>1</v>
      </c>
      <c r="R183" s="10">
        <v>2</v>
      </c>
      <c r="S183" s="10">
        <v>4</v>
      </c>
      <c r="T183" s="10">
        <v>0</v>
      </c>
      <c r="U183" s="10">
        <v>20</v>
      </c>
      <c r="V183" s="10">
        <f t="shared" si="2"/>
        <v>330</v>
      </c>
    </row>
    <row r="184" spans="1:22" ht="17.25" customHeight="1" x14ac:dyDescent="0.3">
      <c r="A184" s="10">
        <v>183</v>
      </c>
      <c r="B184" s="10">
        <v>182</v>
      </c>
      <c r="C184" s="10" t="s">
        <v>1404</v>
      </c>
      <c r="D184" s="163">
        <v>1079</v>
      </c>
      <c r="E184" s="229" t="s">
        <v>1571</v>
      </c>
      <c r="F184" s="229">
        <v>566</v>
      </c>
      <c r="G184" s="10">
        <v>21</v>
      </c>
      <c r="H184" s="10">
        <v>82</v>
      </c>
      <c r="I184" s="10">
        <v>18</v>
      </c>
      <c r="J184" s="10">
        <v>31</v>
      </c>
      <c r="K184" s="10">
        <v>62</v>
      </c>
      <c r="L184" s="10">
        <v>44</v>
      </c>
      <c r="M184" s="10">
        <v>13</v>
      </c>
      <c r="N184" s="10">
        <v>11</v>
      </c>
      <c r="O184" s="10">
        <v>1</v>
      </c>
      <c r="P184" s="10">
        <v>29</v>
      </c>
      <c r="Q184" s="10">
        <v>4</v>
      </c>
      <c r="R184" s="10">
        <v>3</v>
      </c>
      <c r="S184" s="10">
        <v>3</v>
      </c>
      <c r="T184" s="10">
        <v>0</v>
      </c>
      <c r="U184" s="10">
        <v>22</v>
      </c>
      <c r="V184" s="10">
        <f t="shared" si="2"/>
        <v>344</v>
      </c>
    </row>
    <row r="185" spans="1:22" ht="17.25" customHeight="1" x14ac:dyDescent="0.3">
      <c r="A185" s="10">
        <v>184</v>
      </c>
      <c r="B185" s="10">
        <v>182</v>
      </c>
      <c r="C185" s="10" t="s">
        <v>1404</v>
      </c>
      <c r="D185" s="163">
        <v>1083</v>
      </c>
      <c r="E185" s="229" t="s">
        <v>42</v>
      </c>
      <c r="F185" s="229">
        <v>566</v>
      </c>
      <c r="G185" s="10">
        <v>36</v>
      </c>
      <c r="H185" s="10">
        <v>49</v>
      </c>
      <c r="I185" s="10">
        <v>13</v>
      </c>
      <c r="J185" s="10">
        <v>4</v>
      </c>
      <c r="K185" s="10">
        <v>90</v>
      </c>
      <c r="L185" s="10">
        <v>48</v>
      </c>
      <c r="M185" s="10">
        <v>0</v>
      </c>
      <c r="N185" s="10">
        <v>6</v>
      </c>
      <c r="O185" s="10">
        <v>6</v>
      </c>
      <c r="P185" s="10">
        <v>48</v>
      </c>
      <c r="Q185" s="10">
        <v>0</v>
      </c>
      <c r="R185" s="10">
        <v>4</v>
      </c>
      <c r="S185" s="10">
        <v>0</v>
      </c>
      <c r="T185" s="10">
        <v>0</v>
      </c>
      <c r="U185" s="10">
        <v>10</v>
      </c>
      <c r="V185" s="10">
        <f t="shared" si="2"/>
        <v>314</v>
      </c>
    </row>
    <row r="186" spans="1:22" ht="17.25" customHeight="1" x14ac:dyDescent="0.3">
      <c r="A186" s="10">
        <v>185</v>
      </c>
      <c r="B186" s="10">
        <v>182</v>
      </c>
      <c r="C186" s="10" t="s">
        <v>1404</v>
      </c>
      <c r="D186" s="163">
        <v>1083</v>
      </c>
      <c r="E186" s="229" t="s">
        <v>1569</v>
      </c>
      <c r="F186" s="229">
        <v>566</v>
      </c>
      <c r="G186" s="10">
        <v>53</v>
      </c>
      <c r="H186" s="10">
        <v>45</v>
      </c>
      <c r="I186" s="10">
        <v>21</v>
      </c>
      <c r="J186" s="10">
        <v>3</v>
      </c>
      <c r="K186" s="10">
        <v>76</v>
      </c>
      <c r="L186" s="10">
        <v>47</v>
      </c>
      <c r="M186" s="10">
        <v>1</v>
      </c>
      <c r="N186" s="10">
        <v>3</v>
      </c>
      <c r="O186" s="10">
        <v>4</v>
      </c>
      <c r="P186" s="10">
        <v>56</v>
      </c>
      <c r="Q186" s="10">
        <v>0</v>
      </c>
      <c r="R186" s="10">
        <v>2</v>
      </c>
      <c r="S186" s="10">
        <v>1</v>
      </c>
      <c r="T186" s="10">
        <v>0</v>
      </c>
      <c r="U186" s="10">
        <v>11</v>
      </c>
      <c r="V186" s="10">
        <f t="shared" si="2"/>
        <v>323</v>
      </c>
    </row>
    <row r="187" spans="1:22" ht="17.25" customHeight="1" x14ac:dyDescent="0.3">
      <c r="A187" s="10">
        <v>186</v>
      </c>
      <c r="B187" s="10">
        <v>232</v>
      </c>
      <c r="C187" s="10" t="s">
        <v>1405</v>
      </c>
      <c r="D187" s="163">
        <v>1260</v>
      </c>
      <c r="E187" s="229" t="s">
        <v>42</v>
      </c>
      <c r="F187" s="229">
        <v>625</v>
      </c>
      <c r="G187" s="10">
        <v>209</v>
      </c>
      <c r="H187" s="10">
        <v>39</v>
      </c>
      <c r="I187" s="10">
        <v>4</v>
      </c>
      <c r="J187" s="10">
        <v>3</v>
      </c>
      <c r="K187" s="10">
        <v>13</v>
      </c>
      <c r="L187" s="10">
        <v>56</v>
      </c>
      <c r="M187" s="10">
        <v>0</v>
      </c>
      <c r="N187" s="10">
        <v>12</v>
      </c>
      <c r="O187" s="10">
        <v>2</v>
      </c>
      <c r="P187" s="10">
        <v>150</v>
      </c>
      <c r="Q187" s="10">
        <v>1</v>
      </c>
      <c r="R187" s="10">
        <v>14</v>
      </c>
      <c r="S187" s="10">
        <v>3</v>
      </c>
      <c r="T187" s="10">
        <v>0</v>
      </c>
      <c r="U187" s="10">
        <v>13</v>
      </c>
      <c r="V187" s="10">
        <f t="shared" si="2"/>
        <v>519</v>
      </c>
    </row>
    <row r="188" spans="1:22" ht="17.25" customHeight="1" x14ac:dyDescent="0.3">
      <c r="A188" s="10">
        <v>187</v>
      </c>
      <c r="B188" s="10">
        <v>232</v>
      </c>
      <c r="C188" s="10" t="s">
        <v>1405</v>
      </c>
      <c r="D188" s="163">
        <v>1260</v>
      </c>
      <c r="E188" s="229" t="s">
        <v>1569</v>
      </c>
      <c r="F188" s="229">
        <v>625</v>
      </c>
      <c r="G188" s="10">
        <v>110</v>
      </c>
      <c r="H188" s="10">
        <v>76</v>
      </c>
      <c r="I188" s="10">
        <v>5</v>
      </c>
      <c r="J188" s="10">
        <v>1</v>
      </c>
      <c r="K188" s="10">
        <v>14</v>
      </c>
      <c r="L188" s="10">
        <v>44</v>
      </c>
      <c r="M188" s="10">
        <v>0</v>
      </c>
      <c r="N188" s="10">
        <v>8</v>
      </c>
      <c r="O188" s="10">
        <v>4</v>
      </c>
      <c r="P188" s="10">
        <v>174</v>
      </c>
      <c r="Q188" s="10">
        <v>0</v>
      </c>
      <c r="R188" s="10">
        <v>9</v>
      </c>
      <c r="S188" s="10">
        <v>2</v>
      </c>
      <c r="T188" s="10">
        <v>0</v>
      </c>
      <c r="U188" s="10">
        <v>6</v>
      </c>
      <c r="V188" s="10">
        <f t="shared" si="2"/>
        <v>453</v>
      </c>
    </row>
    <row r="189" spans="1:22" ht="17.25" customHeight="1" x14ac:dyDescent="0.3">
      <c r="A189" s="10"/>
      <c r="B189" s="10"/>
      <c r="C189" s="10"/>
      <c r="D189" s="163"/>
      <c r="E189" s="10"/>
      <c r="F189" s="215">
        <f>SUM(F2:F188)</f>
        <v>108681</v>
      </c>
      <c r="G189" s="215">
        <f>SUM(G3:G188)</f>
        <v>7877</v>
      </c>
      <c r="H189" s="215">
        <f t="shared" ref="H189:U189" si="3">SUM(H3:H188)</f>
        <v>11747</v>
      </c>
      <c r="I189" s="215">
        <f t="shared" si="3"/>
        <v>4456</v>
      </c>
      <c r="J189" s="215">
        <f t="shared" si="3"/>
        <v>897</v>
      </c>
      <c r="K189" s="215">
        <f t="shared" si="3"/>
        <v>11597</v>
      </c>
      <c r="L189" s="215">
        <f t="shared" si="3"/>
        <v>7154</v>
      </c>
      <c r="M189" s="215">
        <f t="shared" si="3"/>
        <v>443</v>
      </c>
      <c r="N189" s="215">
        <f t="shared" si="3"/>
        <v>1468</v>
      </c>
      <c r="O189" s="215">
        <f t="shared" si="3"/>
        <v>976</v>
      </c>
      <c r="P189" s="215">
        <f t="shared" si="3"/>
        <v>12154</v>
      </c>
      <c r="Q189" s="215">
        <f t="shared" si="3"/>
        <v>449</v>
      </c>
      <c r="R189" s="215">
        <f t="shared" si="3"/>
        <v>896</v>
      </c>
      <c r="S189" s="215">
        <f t="shared" si="3"/>
        <v>258</v>
      </c>
      <c r="T189" s="215">
        <f t="shared" si="3"/>
        <v>27</v>
      </c>
      <c r="U189" s="215">
        <f t="shared" si="3"/>
        <v>1865</v>
      </c>
      <c r="V189" s="215">
        <f>SUM(V3:V188)</f>
        <v>62264</v>
      </c>
    </row>
    <row r="190" spans="1:22" ht="17.25" customHeight="1" x14ac:dyDescent="0.3">
      <c r="G190" s="214"/>
      <c r="H190" s="214"/>
      <c r="I190" s="214"/>
      <c r="J190" s="214"/>
      <c r="K190" s="214"/>
      <c r="L190" s="214"/>
      <c r="M190" s="214"/>
      <c r="N190" s="214"/>
      <c r="O190" s="214"/>
      <c r="P190" s="214"/>
      <c r="Q190" s="214"/>
      <c r="R190" s="214"/>
      <c r="S190" s="214"/>
      <c r="T190" s="214"/>
      <c r="U190" s="214"/>
      <c r="V190" s="214"/>
    </row>
    <row r="191" spans="1:22" ht="17.25" customHeight="1" x14ac:dyDescent="0.3">
      <c r="D191" s="1"/>
      <c r="F191" s="212" t="s">
        <v>649</v>
      </c>
      <c r="G191" s="215">
        <v>10</v>
      </c>
      <c r="H191" s="215">
        <v>11</v>
      </c>
      <c r="I191" s="215">
        <v>12</v>
      </c>
      <c r="J191" s="215">
        <v>3</v>
      </c>
      <c r="K191" s="215">
        <v>9</v>
      </c>
      <c r="L191" s="215">
        <v>4</v>
      </c>
      <c r="M191" s="215">
        <v>0</v>
      </c>
      <c r="N191" s="215">
        <v>0</v>
      </c>
      <c r="O191" s="215">
        <v>0</v>
      </c>
      <c r="P191" s="215">
        <v>0</v>
      </c>
      <c r="Q191" s="215">
        <v>5</v>
      </c>
      <c r="R191" s="215">
        <v>0</v>
      </c>
      <c r="S191" s="215">
        <v>9</v>
      </c>
      <c r="T191" s="215">
        <v>1</v>
      </c>
      <c r="U191" s="216">
        <v>0</v>
      </c>
      <c r="V191" s="214"/>
    </row>
    <row r="192" spans="1:22" ht="17.25" customHeight="1" x14ac:dyDescent="0.3">
      <c r="A192" s="1" t="s">
        <v>1715</v>
      </c>
      <c r="G192" s="214"/>
      <c r="H192" s="214"/>
      <c r="I192" s="214"/>
      <c r="J192" s="214"/>
      <c r="K192" s="214"/>
      <c r="L192" s="214"/>
      <c r="M192" s="214"/>
      <c r="N192" s="214"/>
      <c r="O192" s="214"/>
      <c r="P192" s="214"/>
      <c r="Q192" s="214"/>
      <c r="R192" s="214"/>
      <c r="S192" s="214"/>
      <c r="T192" s="214"/>
      <c r="U192" s="214"/>
      <c r="V192" s="214"/>
    </row>
    <row r="193" spans="1:22" s="213" customFormat="1" ht="17.25" customHeight="1" x14ac:dyDescent="0.25">
      <c r="A193" s="460" t="s">
        <v>1537</v>
      </c>
      <c r="B193" s="461"/>
      <c r="C193" s="461"/>
      <c r="D193" s="461"/>
      <c r="E193" s="462"/>
      <c r="F193" s="352">
        <f>F189</f>
        <v>108681</v>
      </c>
      <c r="G193" s="225">
        <f>SUM(G189:G192)</f>
        <v>7887</v>
      </c>
      <c r="H193" s="225">
        <f t="shared" ref="H193:U193" si="4">SUM(H189:H192)</f>
        <v>11758</v>
      </c>
      <c r="I193" s="225">
        <f t="shared" si="4"/>
        <v>4468</v>
      </c>
      <c r="J193" s="225">
        <f t="shared" si="4"/>
        <v>900</v>
      </c>
      <c r="K193" s="225">
        <f t="shared" si="4"/>
        <v>11606</v>
      </c>
      <c r="L193" s="225">
        <f t="shared" si="4"/>
        <v>7158</v>
      </c>
      <c r="M193" s="225">
        <f t="shared" si="4"/>
        <v>443</v>
      </c>
      <c r="N193" s="225">
        <f t="shared" si="4"/>
        <v>1468</v>
      </c>
      <c r="O193" s="225">
        <f t="shared" si="4"/>
        <v>976</v>
      </c>
      <c r="P193" s="225">
        <f t="shared" si="4"/>
        <v>12154</v>
      </c>
      <c r="Q193" s="225">
        <f t="shared" si="4"/>
        <v>454</v>
      </c>
      <c r="R193" s="225">
        <f t="shared" si="4"/>
        <v>896</v>
      </c>
      <c r="S193" s="225">
        <f t="shared" si="4"/>
        <v>267</v>
      </c>
      <c r="T193" s="225">
        <f t="shared" si="4"/>
        <v>28</v>
      </c>
      <c r="U193" s="225">
        <f t="shared" si="4"/>
        <v>1865</v>
      </c>
      <c r="V193" s="225">
        <f>SUM(G193:U193)</f>
        <v>62328</v>
      </c>
    </row>
    <row r="194" spans="1:22" ht="17.25" customHeight="1" x14ac:dyDescent="0.3">
      <c r="G194" s="214"/>
      <c r="H194" s="214"/>
      <c r="I194" s="214"/>
      <c r="J194" s="214"/>
      <c r="K194" s="214"/>
      <c r="L194" s="214"/>
      <c r="M194" s="214"/>
      <c r="N194" s="214"/>
      <c r="O194" s="214"/>
      <c r="P194" s="214"/>
      <c r="Q194" s="214"/>
      <c r="R194" s="214"/>
      <c r="S194" s="214"/>
      <c r="T194" s="214"/>
      <c r="U194" s="214"/>
      <c r="V194" s="214"/>
    </row>
    <row r="195" spans="1:22" ht="17.25" customHeight="1" x14ac:dyDescent="0.3">
      <c r="A195" s="463" t="s">
        <v>1538</v>
      </c>
      <c r="B195" s="464"/>
      <c r="C195" s="464"/>
      <c r="D195" s="464"/>
      <c r="E195" s="465"/>
      <c r="F195" s="230" t="s">
        <v>2</v>
      </c>
      <c r="G195" s="218" t="s">
        <v>3</v>
      </c>
      <c r="H195" s="218" t="s">
        <v>4</v>
      </c>
      <c r="I195" s="218" t="s">
        <v>5</v>
      </c>
      <c r="J195" s="218" t="s">
        <v>6</v>
      </c>
      <c r="K195" s="218" t="s">
        <v>7</v>
      </c>
      <c r="L195" s="218" t="s">
        <v>8</v>
      </c>
      <c r="M195" s="218" t="s">
        <v>9</v>
      </c>
      <c r="N195" s="218" t="s">
        <v>10</v>
      </c>
      <c r="O195" s="218" t="s">
        <v>11</v>
      </c>
      <c r="P195" s="218" t="s">
        <v>12</v>
      </c>
      <c r="Q195" s="218" t="s">
        <v>13</v>
      </c>
      <c r="R195" s="219" t="s">
        <v>16</v>
      </c>
      <c r="S195" s="219" t="s">
        <v>47</v>
      </c>
      <c r="T195" s="219" t="s">
        <v>841</v>
      </c>
      <c r="U195" s="214"/>
      <c r="V195" s="214"/>
    </row>
    <row r="196" spans="1:22" ht="17.25" customHeight="1" x14ac:dyDescent="0.3">
      <c r="A196" s="466"/>
      <c r="B196" s="467"/>
      <c r="C196" s="467"/>
      <c r="D196" s="467"/>
      <c r="E196" s="468"/>
      <c r="F196" s="353">
        <f>F193</f>
        <v>108681</v>
      </c>
      <c r="G196" s="220">
        <f>G193+448</f>
        <v>8335</v>
      </c>
      <c r="H196" s="220">
        <f>H193+134</f>
        <v>11892</v>
      </c>
      <c r="I196" s="220">
        <f>I193+448</f>
        <v>4916</v>
      </c>
      <c r="J196" s="220">
        <f>J193+133</f>
        <v>1033</v>
      </c>
      <c r="K196" s="220">
        <f>K193</f>
        <v>11606</v>
      </c>
      <c r="L196" s="220">
        <f t="shared" ref="L196:Q196" si="5">L193</f>
        <v>7158</v>
      </c>
      <c r="M196" s="220">
        <f t="shared" si="5"/>
        <v>443</v>
      </c>
      <c r="N196" s="220">
        <f t="shared" si="5"/>
        <v>1468</v>
      </c>
      <c r="O196" s="220">
        <f t="shared" si="5"/>
        <v>976</v>
      </c>
      <c r="P196" s="220">
        <f t="shared" si="5"/>
        <v>12154</v>
      </c>
      <c r="Q196" s="220">
        <f t="shared" si="5"/>
        <v>454</v>
      </c>
      <c r="R196" s="221">
        <f>T193</f>
        <v>28</v>
      </c>
      <c r="S196" s="221">
        <f>U193</f>
        <v>1865</v>
      </c>
      <c r="T196" s="222">
        <f>SUM(G196:S196)</f>
        <v>62328</v>
      </c>
      <c r="U196" s="214"/>
      <c r="V196" s="214"/>
    </row>
    <row r="197" spans="1:22" ht="17.25" customHeight="1" x14ac:dyDescent="0.3">
      <c r="G197" s="223"/>
      <c r="H197" s="223"/>
      <c r="I197" s="223"/>
      <c r="J197" s="223"/>
      <c r="K197" s="223"/>
      <c r="L197" s="223"/>
      <c r="M197" s="223"/>
      <c r="N197" s="223"/>
      <c r="O197" s="223"/>
      <c r="P197" s="223"/>
      <c r="Q197" s="223"/>
      <c r="R197" s="214"/>
      <c r="S197" s="214"/>
      <c r="T197" s="214"/>
      <c r="U197" s="214"/>
      <c r="V197" s="214"/>
    </row>
    <row r="198" spans="1:22" ht="17.25" customHeight="1" x14ac:dyDescent="0.3">
      <c r="A198" s="463" t="s">
        <v>1539</v>
      </c>
      <c r="B198" s="464"/>
      <c r="C198" s="464"/>
      <c r="D198" s="464"/>
      <c r="E198" s="465"/>
      <c r="F198" s="230" t="s">
        <v>2</v>
      </c>
      <c r="G198" s="472" t="s">
        <v>14</v>
      </c>
      <c r="H198" s="472"/>
      <c r="I198" s="458" t="s">
        <v>15</v>
      </c>
      <c r="J198" s="458"/>
      <c r="K198" s="218" t="s">
        <v>7</v>
      </c>
      <c r="L198" s="218" t="s">
        <v>8</v>
      </c>
      <c r="M198" s="218" t="s">
        <v>9</v>
      </c>
      <c r="N198" s="218" t="s">
        <v>10</v>
      </c>
      <c r="O198" s="218" t="s">
        <v>11</v>
      </c>
      <c r="P198" s="218" t="s">
        <v>12</v>
      </c>
      <c r="Q198" s="218" t="s">
        <v>13</v>
      </c>
      <c r="R198" s="219" t="s">
        <v>16</v>
      </c>
      <c r="S198" s="219" t="s">
        <v>47</v>
      </c>
      <c r="T198" s="224" t="s">
        <v>841</v>
      </c>
      <c r="U198" s="214"/>
      <c r="V198" s="214"/>
    </row>
    <row r="199" spans="1:22" ht="17.25" customHeight="1" x14ac:dyDescent="0.3">
      <c r="A199" s="466"/>
      <c r="B199" s="467"/>
      <c r="C199" s="467"/>
      <c r="D199" s="467"/>
      <c r="E199" s="468"/>
      <c r="F199" s="353">
        <f>F196</f>
        <v>108681</v>
      </c>
      <c r="G199" s="459">
        <f>G196+I196</f>
        <v>13251</v>
      </c>
      <c r="H199" s="459"/>
      <c r="I199" s="459">
        <f>H196+J196</f>
        <v>12925</v>
      </c>
      <c r="J199" s="459"/>
      <c r="K199" s="222">
        <f>K196</f>
        <v>11606</v>
      </c>
      <c r="L199" s="222">
        <f t="shared" ref="L199:S199" si="6">L196</f>
        <v>7158</v>
      </c>
      <c r="M199" s="222">
        <f t="shared" si="6"/>
        <v>443</v>
      </c>
      <c r="N199" s="222">
        <f t="shared" si="6"/>
        <v>1468</v>
      </c>
      <c r="O199" s="222">
        <f t="shared" si="6"/>
        <v>976</v>
      </c>
      <c r="P199" s="222">
        <f t="shared" si="6"/>
        <v>12154</v>
      </c>
      <c r="Q199" s="222">
        <f t="shared" si="6"/>
        <v>454</v>
      </c>
      <c r="R199" s="222">
        <f t="shared" si="6"/>
        <v>28</v>
      </c>
      <c r="S199" s="222">
        <f t="shared" si="6"/>
        <v>1865</v>
      </c>
      <c r="T199" s="222">
        <f>SUM(G199:S199)</f>
        <v>62328</v>
      </c>
      <c r="U199" s="214"/>
      <c r="V199" s="214"/>
    </row>
    <row r="200" spans="1:22" ht="17.25" customHeight="1" x14ac:dyDescent="0.3">
      <c r="G200" s="214"/>
      <c r="H200" s="214"/>
      <c r="I200" s="214"/>
      <c r="J200" s="214"/>
      <c r="K200" s="214"/>
      <c r="L200" s="214"/>
      <c r="M200" s="214"/>
      <c r="N200" s="214"/>
      <c r="O200" s="214"/>
      <c r="P200" s="214"/>
      <c r="Q200" s="214"/>
      <c r="R200" s="214"/>
      <c r="S200" s="214"/>
      <c r="T200" s="214"/>
      <c r="U200" s="214"/>
      <c r="V200" s="214"/>
    </row>
    <row r="201" spans="1:22" ht="17.25" customHeight="1" x14ac:dyDescent="0.3">
      <c r="A201" s="1" t="s">
        <v>1540</v>
      </c>
      <c r="G201" s="214"/>
      <c r="H201" s="214"/>
      <c r="I201" s="214"/>
      <c r="J201" s="214"/>
      <c r="K201" s="214"/>
      <c r="L201" s="214"/>
      <c r="M201" s="214"/>
      <c r="N201" s="214"/>
      <c r="O201" s="214"/>
      <c r="P201" s="214"/>
      <c r="Q201" s="214"/>
      <c r="R201" s="214"/>
      <c r="S201" s="214"/>
      <c r="T201" s="214"/>
      <c r="U201" s="214"/>
      <c r="V201" s="214"/>
    </row>
    <row r="202" spans="1:22" s="5" customFormat="1" ht="17.25" customHeight="1" x14ac:dyDescent="0.3">
      <c r="A202" s="163"/>
      <c r="B202" s="174"/>
      <c r="C202" s="174"/>
      <c r="D202" s="163" t="s">
        <v>65</v>
      </c>
      <c r="E202" s="163" t="s">
        <v>521</v>
      </c>
      <c r="F202" s="174"/>
      <c r="G202" s="231" t="s">
        <v>3</v>
      </c>
      <c r="H202" s="231" t="s">
        <v>4</v>
      </c>
      <c r="I202" s="231" t="s">
        <v>5</v>
      </c>
      <c r="J202" s="231" t="s">
        <v>6</v>
      </c>
      <c r="K202" s="231" t="s">
        <v>7</v>
      </c>
      <c r="L202" s="231" t="s">
        <v>8</v>
      </c>
      <c r="M202" s="231" t="s">
        <v>9</v>
      </c>
      <c r="N202" s="231" t="s">
        <v>10</v>
      </c>
      <c r="O202" s="231" t="s">
        <v>11</v>
      </c>
      <c r="P202" s="231" t="s">
        <v>12</v>
      </c>
      <c r="Q202" s="231" t="s">
        <v>13</v>
      </c>
      <c r="R202" s="226" t="s">
        <v>16</v>
      </c>
      <c r="S202" s="231" t="s">
        <v>17</v>
      </c>
      <c r="T202" s="231" t="s">
        <v>18</v>
      </c>
      <c r="U202" s="232"/>
      <c r="V202" s="232"/>
    </row>
    <row r="203" spans="1:22" ht="17.25" customHeight="1" x14ac:dyDescent="0.3">
      <c r="A203" s="10"/>
      <c r="B203" s="10"/>
      <c r="C203" s="10"/>
      <c r="D203" s="163">
        <v>1020</v>
      </c>
      <c r="E203" s="163" t="s">
        <v>1572</v>
      </c>
      <c r="F203" s="174"/>
      <c r="G203" s="215">
        <v>15</v>
      </c>
      <c r="H203" s="215">
        <v>22</v>
      </c>
      <c r="I203" s="215">
        <v>8</v>
      </c>
      <c r="J203" s="215">
        <v>2</v>
      </c>
      <c r="K203" s="215">
        <v>10</v>
      </c>
      <c r="L203" s="215">
        <v>11</v>
      </c>
      <c r="M203" s="215">
        <v>1</v>
      </c>
      <c r="N203" s="215">
        <v>7</v>
      </c>
      <c r="O203" s="215">
        <v>1</v>
      </c>
      <c r="P203" s="215">
        <v>38</v>
      </c>
      <c r="Q203" s="215">
        <v>1</v>
      </c>
      <c r="R203" s="215">
        <v>0</v>
      </c>
      <c r="S203" s="215">
        <v>6</v>
      </c>
      <c r="T203" s="215">
        <f>SUM(G203:S203)</f>
        <v>122</v>
      </c>
      <c r="U203" s="214"/>
      <c r="V203" s="214"/>
    </row>
    <row r="204" spans="1:22" ht="17.25" customHeight="1" x14ac:dyDescent="0.3">
      <c r="A204" s="10"/>
      <c r="B204" s="10"/>
      <c r="C204" s="10"/>
      <c r="D204" s="163">
        <v>1030</v>
      </c>
      <c r="E204" s="163" t="s">
        <v>1572</v>
      </c>
      <c r="F204" s="174"/>
      <c r="G204" s="215">
        <v>44</v>
      </c>
      <c r="H204" s="215">
        <v>78</v>
      </c>
      <c r="I204" s="215">
        <v>45</v>
      </c>
      <c r="J204" s="215">
        <v>7</v>
      </c>
      <c r="K204" s="215">
        <v>57</v>
      </c>
      <c r="L204" s="215">
        <v>23</v>
      </c>
      <c r="M204" s="215">
        <v>18</v>
      </c>
      <c r="N204" s="215">
        <v>6</v>
      </c>
      <c r="O204" s="215">
        <v>5</v>
      </c>
      <c r="P204" s="215">
        <v>229</v>
      </c>
      <c r="Q204" s="215">
        <v>3</v>
      </c>
      <c r="R204" s="215">
        <v>0</v>
      </c>
      <c r="S204" s="215">
        <v>23</v>
      </c>
      <c r="T204" s="215">
        <f>SUM(G204:S204)</f>
        <v>538</v>
      </c>
      <c r="U204" s="214"/>
      <c r="V204" s="214"/>
    </row>
    <row r="205" spans="1:22" ht="17.25" customHeight="1" x14ac:dyDescent="0.3">
      <c r="A205" s="469" t="s">
        <v>1541</v>
      </c>
      <c r="B205" s="470"/>
      <c r="C205" s="470"/>
      <c r="D205" s="470"/>
      <c r="E205" s="471"/>
      <c r="F205" s="233"/>
      <c r="G205" s="215">
        <f>G204+G203</f>
        <v>59</v>
      </c>
      <c r="H205" s="215">
        <f t="shared" ref="H205:T205" si="7">H204+H203</f>
        <v>100</v>
      </c>
      <c r="I205" s="215">
        <f t="shared" si="7"/>
        <v>53</v>
      </c>
      <c r="J205" s="215">
        <f t="shared" si="7"/>
        <v>9</v>
      </c>
      <c r="K205" s="215">
        <f t="shared" si="7"/>
        <v>67</v>
      </c>
      <c r="L205" s="215">
        <f t="shared" si="7"/>
        <v>34</v>
      </c>
      <c r="M205" s="215">
        <f t="shared" si="7"/>
        <v>19</v>
      </c>
      <c r="N205" s="215">
        <f t="shared" si="7"/>
        <v>13</v>
      </c>
      <c r="O205" s="215">
        <f t="shared" si="7"/>
        <v>6</v>
      </c>
      <c r="P205" s="215">
        <f t="shared" si="7"/>
        <v>267</v>
      </c>
      <c r="Q205" s="215">
        <f t="shared" si="7"/>
        <v>4</v>
      </c>
      <c r="R205" s="215">
        <f t="shared" si="7"/>
        <v>0</v>
      </c>
      <c r="S205" s="215">
        <f t="shared" si="7"/>
        <v>29</v>
      </c>
      <c r="T205" s="215">
        <f t="shared" si="7"/>
        <v>660</v>
      </c>
      <c r="U205" s="214"/>
      <c r="V205" s="214"/>
    </row>
    <row r="206" spans="1:22" ht="17.25" customHeight="1" x14ac:dyDescent="0.3">
      <c r="G206" s="214"/>
      <c r="H206" s="214"/>
      <c r="I206" s="214"/>
      <c r="J206" s="214"/>
      <c r="K206" s="214"/>
      <c r="L206" s="214"/>
      <c r="M206" s="214"/>
      <c r="N206" s="214"/>
      <c r="O206" s="214"/>
      <c r="P206" s="214"/>
      <c r="Q206" s="214"/>
      <c r="R206" s="214"/>
      <c r="S206" s="214"/>
      <c r="T206" s="214"/>
      <c r="U206" s="214"/>
      <c r="V206" s="214"/>
    </row>
    <row r="207" spans="1:22" ht="17.25" customHeight="1" x14ac:dyDescent="0.3">
      <c r="E207" s="10" t="s">
        <v>536</v>
      </c>
      <c r="F207" s="10"/>
      <c r="G207" s="215">
        <f>G205+G196</f>
        <v>8394</v>
      </c>
      <c r="H207" s="215">
        <f t="shared" ref="H207:T207" si="8">H205+H196</f>
        <v>11992</v>
      </c>
      <c r="I207" s="215">
        <f t="shared" si="8"/>
        <v>4969</v>
      </c>
      <c r="J207" s="215">
        <f t="shared" si="8"/>
        <v>1042</v>
      </c>
      <c r="K207" s="215">
        <f t="shared" si="8"/>
        <v>11673</v>
      </c>
      <c r="L207" s="215">
        <f t="shared" si="8"/>
        <v>7192</v>
      </c>
      <c r="M207" s="215">
        <f t="shared" si="8"/>
        <v>462</v>
      </c>
      <c r="N207" s="215">
        <f t="shared" si="8"/>
        <v>1481</v>
      </c>
      <c r="O207" s="215">
        <f t="shared" si="8"/>
        <v>982</v>
      </c>
      <c r="P207" s="215">
        <f t="shared" si="8"/>
        <v>12421</v>
      </c>
      <c r="Q207" s="215">
        <f t="shared" si="8"/>
        <v>458</v>
      </c>
      <c r="R207" s="215">
        <f t="shared" si="8"/>
        <v>28</v>
      </c>
      <c r="S207" s="215">
        <f t="shared" si="8"/>
        <v>1894</v>
      </c>
      <c r="T207" s="215">
        <f t="shared" si="8"/>
        <v>62988</v>
      </c>
      <c r="U207" s="214"/>
      <c r="V207" s="214"/>
    </row>
  </sheetData>
  <mergeCells count="8">
    <mergeCell ref="A205:E205"/>
    <mergeCell ref="G198:H198"/>
    <mergeCell ref="I198:J198"/>
    <mergeCell ref="G199:H199"/>
    <mergeCell ref="I199:J199"/>
    <mergeCell ref="A193:E193"/>
    <mergeCell ref="A195:E196"/>
    <mergeCell ref="A198:E199"/>
  </mergeCells>
  <pageMargins left="0.7" right="0.7" top="0.75" bottom="0.75" header="0.3" footer="0.3"/>
  <pageSetup paperSize="5" scale="67" fitToHeight="0"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213"/>
  <sheetViews>
    <sheetView zoomScaleNormal="100" workbookViewId="0">
      <pane ySplit="1" topLeftCell="A194" activePane="bottomLeft" state="frozen"/>
      <selection activeCell="N31" sqref="N31"/>
      <selection pane="bottomLeft" activeCell="D197" sqref="D197:H197"/>
    </sheetView>
  </sheetViews>
  <sheetFormatPr baseColWidth="10" defaultRowHeight="16.5" x14ac:dyDescent="0.3"/>
  <cols>
    <col min="1" max="1" width="4" style="1" bestFit="1" customWidth="1"/>
    <col min="2" max="2" width="5.140625" style="1" bestFit="1" customWidth="1"/>
    <col min="3" max="3" width="4.28515625" style="1" bestFit="1" customWidth="1"/>
    <col min="4" max="4" width="34.28515625" style="1" bestFit="1" customWidth="1"/>
    <col min="5" max="5" width="25.28515625" style="1" bestFit="1" customWidth="1"/>
    <col min="6" max="6" width="8.42578125" style="347" bestFit="1" customWidth="1"/>
    <col min="7" max="7" width="9.42578125" style="347" bestFit="1" customWidth="1"/>
    <col min="8" max="8" width="21" style="1" bestFit="1" customWidth="1"/>
    <col min="9" max="9" width="10.42578125" style="1" bestFit="1" customWidth="1"/>
    <col min="10" max="11" width="9.28515625" style="1" customWidth="1"/>
    <col min="12" max="12" width="7.140625" style="1" customWidth="1"/>
    <col min="13" max="13" width="6" style="1" customWidth="1"/>
    <col min="14" max="14" width="5.42578125" style="1" bestFit="1" customWidth="1"/>
    <col min="15" max="15" width="4.85546875" style="1" bestFit="1" customWidth="1"/>
    <col min="16" max="16" width="5.42578125" style="1" bestFit="1" customWidth="1"/>
    <col min="17" max="17" width="4.7109375" style="1" bestFit="1" customWidth="1"/>
    <col min="18" max="18" width="4.42578125" style="1" bestFit="1" customWidth="1"/>
    <col min="19" max="19" width="8.28515625" style="1" bestFit="1" customWidth="1"/>
    <col min="20" max="20" width="4.28515625" style="1" bestFit="1" customWidth="1"/>
    <col min="21" max="21" width="4.42578125" style="1" bestFit="1" customWidth="1"/>
    <col min="22" max="22" width="8.5703125" style="1" bestFit="1" customWidth="1"/>
    <col min="23" max="23" width="8.85546875" style="1" bestFit="1" customWidth="1"/>
    <col min="24" max="24" width="10.140625" style="1" bestFit="1" customWidth="1"/>
    <col min="25" max="25" width="6.85546875" style="1" bestFit="1" customWidth="1"/>
    <col min="26" max="26" width="10" style="1" customWidth="1"/>
    <col min="27" max="27" width="4.85546875" style="1" bestFit="1" customWidth="1"/>
    <col min="28" max="28" width="6.85546875" style="1" bestFit="1" customWidth="1"/>
    <col min="29" max="29" width="10.140625" style="1" bestFit="1" customWidth="1"/>
    <col min="30" max="16384" width="11.42578125" style="1"/>
  </cols>
  <sheetData>
    <row r="1" spans="1:29" s="29" customFormat="1" ht="15.75" customHeight="1" x14ac:dyDescent="0.25">
      <c r="A1" s="22" t="s">
        <v>0</v>
      </c>
      <c r="B1" s="23" t="s">
        <v>61</v>
      </c>
      <c r="C1" s="24" t="s">
        <v>62</v>
      </c>
      <c r="D1" s="22" t="s">
        <v>63</v>
      </c>
      <c r="E1" s="22" t="s">
        <v>64</v>
      </c>
      <c r="F1" s="25" t="s">
        <v>65</v>
      </c>
      <c r="G1" s="25" t="s">
        <v>66</v>
      </c>
      <c r="H1" s="25" t="s">
        <v>67</v>
      </c>
      <c r="I1" s="25" t="s">
        <v>44</v>
      </c>
      <c r="J1" s="26" t="s">
        <v>3</v>
      </c>
      <c r="K1" s="26" t="s">
        <v>4</v>
      </c>
      <c r="L1" s="26" t="s">
        <v>5</v>
      </c>
      <c r="M1" s="26" t="s">
        <v>6</v>
      </c>
      <c r="N1" s="26" t="s">
        <v>7</v>
      </c>
      <c r="O1" s="26" t="s">
        <v>45</v>
      </c>
      <c r="P1" s="26" t="s">
        <v>9</v>
      </c>
      <c r="Q1" s="26" t="s">
        <v>46</v>
      </c>
      <c r="R1" s="26" t="s">
        <v>11</v>
      </c>
      <c r="S1" s="26" t="s">
        <v>12</v>
      </c>
      <c r="T1" s="26" t="s">
        <v>68</v>
      </c>
      <c r="U1" s="26" t="s">
        <v>13</v>
      </c>
      <c r="V1" s="28" t="s">
        <v>14</v>
      </c>
      <c r="W1" s="28" t="s">
        <v>15</v>
      </c>
      <c r="X1" s="28" t="s">
        <v>69</v>
      </c>
      <c r="Y1" s="26" t="s">
        <v>70</v>
      </c>
      <c r="Z1" s="26" t="s">
        <v>71</v>
      </c>
      <c r="AA1" s="26" t="s">
        <v>16</v>
      </c>
      <c r="AB1" s="26" t="s">
        <v>47</v>
      </c>
      <c r="AC1" s="26" t="s">
        <v>48</v>
      </c>
    </row>
    <row r="2" spans="1:29" x14ac:dyDescent="0.3">
      <c r="A2" s="343">
        <v>1</v>
      </c>
      <c r="B2" s="15">
        <v>20</v>
      </c>
      <c r="C2" s="30">
        <v>30</v>
      </c>
      <c r="D2" s="8" t="s">
        <v>492</v>
      </c>
      <c r="E2" s="8" t="s">
        <v>492</v>
      </c>
      <c r="F2" s="429">
        <v>180</v>
      </c>
      <c r="G2" s="15" t="s">
        <v>73</v>
      </c>
      <c r="H2" s="430" t="s">
        <v>19</v>
      </c>
      <c r="I2" s="32">
        <v>440</v>
      </c>
      <c r="J2" s="431">
        <v>3</v>
      </c>
      <c r="K2" s="431">
        <v>65</v>
      </c>
      <c r="L2" s="431">
        <v>33</v>
      </c>
      <c r="M2" s="431">
        <v>2</v>
      </c>
      <c r="N2" s="431">
        <v>40</v>
      </c>
      <c r="O2" s="431">
        <v>1</v>
      </c>
      <c r="P2" s="431">
        <v>29</v>
      </c>
      <c r="Q2" s="431">
        <v>3</v>
      </c>
      <c r="R2" s="431">
        <v>2</v>
      </c>
      <c r="S2" s="431">
        <v>151</v>
      </c>
      <c r="T2" s="330"/>
      <c r="U2" s="431">
        <v>2</v>
      </c>
      <c r="V2" s="432">
        <v>0</v>
      </c>
      <c r="W2" s="432">
        <v>4</v>
      </c>
      <c r="X2" s="70"/>
      <c r="Y2" s="330"/>
      <c r="Z2" s="330"/>
      <c r="AA2" s="431">
        <v>0</v>
      </c>
      <c r="AB2" s="431">
        <v>14</v>
      </c>
      <c r="AC2" s="71">
        <f>SUM(J2:AB2)</f>
        <v>349</v>
      </c>
    </row>
    <row r="3" spans="1:29" x14ac:dyDescent="0.3">
      <c r="A3" s="343">
        <v>2</v>
      </c>
      <c r="B3" s="15">
        <v>20</v>
      </c>
      <c r="C3" s="30">
        <v>30</v>
      </c>
      <c r="D3" s="8" t="s">
        <v>492</v>
      </c>
      <c r="E3" s="8" t="s">
        <v>492</v>
      </c>
      <c r="F3" s="344">
        <v>180</v>
      </c>
      <c r="G3" s="15" t="s">
        <v>73</v>
      </c>
      <c r="H3" s="336" t="s">
        <v>20</v>
      </c>
      <c r="I3" s="32">
        <v>440</v>
      </c>
      <c r="J3" s="330">
        <v>3</v>
      </c>
      <c r="K3" s="330">
        <v>50</v>
      </c>
      <c r="L3" s="330">
        <v>19</v>
      </c>
      <c r="M3" s="330">
        <v>3</v>
      </c>
      <c r="N3" s="330">
        <v>38</v>
      </c>
      <c r="O3" s="330">
        <v>2</v>
      </c>
      <c r="P3" s="330">
        <v>32</v>
      </c>
      <c r="Q3" s="330">
        <v>2</v>
      </c>
      <c r="R3" s="330">
        <v>3</v>
      </c>
      <c r="S3" s="330">
        <v>174</v>
      </c>
      <c r="T3" s="330"/>
      <c r="U3" s="330">
        <v>2</v>
      </c>
      <c r="V3" s="70">
        <v>0</v>
      </c>
      <c r="W3" s="70">
        <v>0</v>
      </c>
      <c r="X3" s="70"/>
      <c r="Y3" s="330"/>
      <c r="Z3" s="330"/>
      <c r="AA3" s="330">
        <v>0</v>
      </c>
      <c r="AB3" s="330">
        <v>24</v>
      </c>
      <c r="AC3" s="71">
        <f t="shared" ref="AC3:AC70" si="0">SUM(J3:AB3)</f>
        <v>352</v>
      </c>
    </row>
    <row r="4" spans="1:29" x14ac:dyDescent="0.3">
      <c r="A4" s="343">
        <v>3</v>
      </c>
      <c r="B4" s="15">
        <v>20</v>
      </c>
      <c r="C4" s="30">
        <v>30</v>
      </c>
      <c r="D4" s="8" t="s">
        <v>492</v>
      </c>
      <c r="E4" s="8" t="s">
        <v>492</v>
      </c>
      <c r="F4" s="344">
        <v>181</v>
      </c>
      <c r="G4" s="15" t="s">
        <v>73</v>
      </c>
      <c r="H4" s="336" t="s">
        <v>19</v>
      </c>
      <c r="I4" s="32">
        <v>435</v>
      </c>
      <c r="J4" s="330">
        <v>3</v>
      </c>
      <c r="K4" s="330">
        <v>92</v>
      </c>
      <c r="L4" s="330">
        <v>30</v>
      </c>
      <c r="M4" s="330">
        <v>5</v>
      </c>
      <c r="N4" s="330">
        <v>33</v>
      </c>
      <c r="O4" s="330">
        <v>1</v>
      </c>
      <c r="P4" s="330">
        <v>24</v>
      </c>
      <c r="Q4" s="330">
        <v>1</v>
      </c>
      <c r="R4" s="330">
        <v>1</v>
      </c>
      <c r="S4" s="330">
        <v>146</v>
      </c>
      <c r="T4" s="330"/>
      <c r="U4" s="330">
        <v>0</v>
      </c>
      <c r="V4" s="70">
        <v>1</v>
      </c>
      <c r="W4" s="70">
        <v>2</v>
      </c>
      <c r="X4" s="70"/>
      <c r="Y4" s="330"/>
      <c r="Z4" s="330"/>
      <c r="AA4" s="330">
        <v>0</v>
      </c>
      <c r="AB4" s="330">
        <v>12</v>
      </c>
      <c r="AC4" s="71">
        <f t="shared" si="0"/>
        <v>351</v>
      </c>
    </row>
    <row r="5" spans="1:29" x14ac:dyDescent="0.3">
      <c r="A5" s="343">
        <v>4</v>
      </c>
      <c r="B5" s="15">
        <v>20</v>
      </c>
      <c r="C5" s="30">
        <v>30</v>
      </c>
      <c r="D5" s="8" t="s">
        <v>492</v>
      </c>
      <c r="E5" s="8" t="s">
        <v>492</v>
      </c>
      <c r="F5" s="344">
        <v>181</v>
      </c>
      <c r="G5" s="15" t="s">
        <v>73</v>
      </c>
      <c r="H5" s="336" t="s">
        <v>20</v>
      </c>
      <c r="I5" s="32">
        <v>435</v>
      </c>
      <c r="J5" s="330">
        <v>3</v>
      </c>
      <c r="K5" s="330">
        <v>131</v>
      </c>
      <c r="L5" s="330">
        <v>17</v>
      </c>
      <c r="M5" s="330">
        <v>2</v>
      </c>
      <c r="N5" s="330">
        <v>32</v>
      </c>
      <c r="O5" s="330">
        <v>1</v>
      </c>
      <c r="P5" s="330">
        <v>29</v>
      </c>
      <c r="Q5" s="330">
        <v>4</v>
      </c>
      <c r="R5" s="330">
        <v>1</v>
      </c>
      <c r="S5" s="330">
        <v>114</v>
      </c>
      <c r="T5" s="330"/>
      <c r="U5" s="330">
        <v>1</v>
      </c>
      <c r="V5" s="70">
        <v>0</v>
      </c>
      <c r="W5" s="70">
        <v>0</v>
      </c>
      <c r="X5" s="70"/>
      <c r="Y5" s="330"/>
      <c r="Z5" s="330"/>
      <c r="AA5" s="330">
        <v>0</v>
      </c>
      <c r="AB5" s="330">
        <v>18</v>
      </c>
      <c r="AC5" s="71">
        <f t="shared" si="0"/>
        <v>353</v>
      </c>
    </row>
    <row r="6" spans="1:29" x14ac:dyDescent="0.3">
      <c r="A6" s="343">
        <v>5</v>
      </c>
      <c r="B6" s="15">
        <v>20</v>
      </c>
      <c r="C6" s="30">
        <v>30</v>
      </c>
      <c r="D6" s="8" t="s">
        <v>492</v>
      </c>
      <c r="E6" s="8" t="s">
        <v>492</v>
      </c>
      <c r="F6" s="344">
        <v>182</v>
      </c>
      <c r="G6" s="15" t="s">
        <v>73</v>
      </c>
      <c r="H6" s="336" t="s">
        <v>19</v>
      </c>
      <c r="I6" s="32">
        <v>468</v>
      </c>
      <c r="J6" s="330">
        <v>11</v>
      </c>
      <c r="K6" s="330">
        <v>93</v>
      </c>
      <c r="L6" s="330">
        <v>54</v>
      </c>
      <c r="M6" s="330">
        <v>4</v>
      </c>
      <c r="N6" s="330">
        <v>25</v>
      </c>
      <c r="O6" s="330">
        <v>1</v>
      </c>
      <c r="P6" s="330">
        <v>39</v>
      </c>
      <c r="Q6" s="330">
        <v>2</v>
      </c>
      <c r="R6" s="330">
        <v>1</v>
      </c>
      <c r="S6" s="330">
        <v>139</v>
      </c>
      <c r="T6" s="330"/>
      <c r="U6" s="330">
        <v>3</v>
      </c>
      <c r="V6" s="70">
        <v>1</v>
      </c>
      <c r="W6" s="70">
        <v>4</v>
      </c>
      <c r="X6" s="70"/>
      <c r="Y6" s="330"/>
      <c r="Z6" s="330"/>
      <c r="AA6" s="330">
        <v>0</v>
      </c>
      <c r="AB6" s="330">
        <v>18</v>
      </c>
      <c r="AC6" s="71">
        <f t="shared" si="0"/>
        <v>395</v>
      </c>
    </row>
    <row r="7" spans="1:29" x14ac:dyDescent="0.3">
      <c r="A7" s="343">
        <v>6</v>
      </c>
      <c r="B7" s="15">
        <v>20</v>
      </c>
      <c r="C7" s="30">
        <v>30</v>
      </c>
      <c r="D7" s="8" t="s">
        <v>492</v>
      </c>
      <c r="E7" s="8" t="s">
        <v>492</v>
      </c>
      <c r="F7" s="344">
        <v>182</v>
      </c>
      <c r="G7" s="15" t="s">
        <v>73</v>
      </c>
      <c r="H7" s="336" t="s">
        <v>20</v>
      </c>
      <c r="I7" s="32">
        <v>468</v>
      </c>
      <c r="J7" s="330">
        <v>5</v>
      </c>
      <c r="K7" s="330">
        <v>98</v>
      </c>
      <c r="L7" s="330">
        <v>47</v>
      </c>
      <c r="M7" s="330">
        <v>11</v>
      </c>
      <c r="N7" s="330">
        <v>28</v>
      </c>
      <c r="O7" s="330">
        <v>1</v>
      </c>
      <c r="P7" s="330">
        <v>41</v>
      </c>
      <c r="Q7" s="330">
        <v>1</v>
      </c>
      <c r="R7" s="330">
        <v>5</v>
      </c>
      <c r="S7" s="330">
        <v>137</v>
      </c>
      <c r="T7" s="330"/>
      <c r="U7" s="330">
        <v>3</v>
      </c>
      <c r="V7" s="70">
        <v>0</v>
      </c>
      <c r="W7" s="70">
        <v>4</v>
      </c>
      <c r="X7" s="70"/>
      <c r="Y7" s="330"/>
      <c r="Z7" s="330"/>
      <c r="AA7" s="330">
        <v>1</v>
      </c>
      <c r="AB7" s="330">
        <v>15</v>
      </c>
      <c r="AC7" s="71">
        <f t="shared" si="0"/>
        <v>397</v>
      </c>
    </row>
    <row r="8" spans="1:29" x14ac:dyDescent="0.3">
      <c r="A8" s="343">
        <v>7</v>
      </c>
      <c r="B8" s="15">
        <v>20</v>
      </c>
      <c r="C8" s="30">
        <v>30</v>
      </c>
      <c r="D8" s="8" t="s">
        <v>492</v>
      </c>
      <c r="E8" s="8" t="s">
        <v>492</v>
      </c>
      <c r="F8" s="429">
        <v>183</v>
      </c>
      <c r="G8" s="15" t="s">
        <v>73</v>
      </c>
      <c r="H8" s="430" t="s">
        <v>19</v>
      </c>
      <c r="I8" s="32">
        <v>576</v>
      </c>
      <c r="J8" s="431">
        <v>10</v>
      </c>
      <c r="K8" s="431">
        <v>99</v>
      </c>
      <c r="L8" s="431">
        <v>80</v>
      </c>
      <c r="M8" s="431">
        <v>6</v>
      </c>
      <c r="N8" s="431">
        <v>17</v>
      </c>
      <c r="O8" s="431">
        <v>5</v>
      </c>
      <c r="P8" s="431">
        <v>47</v>
      </c>
      <c r="Q8" s="431">
        <v>14</v>
      </c>
      <c r="R8" s="431">
        <v>2</v>
      </c>
      <c r="S8" s="431">
        <v>110</v>
      </c>
      <c r="T8" s="330"/>
      <c r="U8" s="431">
        <v>3</v>
      </c>
      <c r="V8" s="432">
        <v>2</v>
      </c>
      <c r="W8" s="432">
        <v>1</v>
      </c>
      <c r="X8" s="70"/>
      <c r="Y8" s="330"/>
      <c r="Z8" s="330"/>
      <c r="AA8" s="431">
        <v>0</v>
      </c>
      <c r="AB8" s="431">
        <v>24</v>
      </c>
      <c r="AC8" s="71">
        <f t="shared" si="0"/>
        <v>420</v>
      </c>
    </row>
    <row r="9" spans="1:29" x14ac:dyDescent="0.3">
      <c r="A9" s="343">
        <v>8</v>
      </c>
      <c r="B9" s="15">
        <v>20</v>
      </c>
      <c r="C9" s="30">
        <v>30</v>
      </c>
      <c r="D9" s="8" t="s">
        <v>492</v>
      </c>
      <c r="E9" s="8" t="s">
        <v>492</v>
      </c>
      <c r="F9" s="344">
        <v>183</v>
      </c>
      <c r="G9" s="15" t="s">
        <v>73</v>
      </c>
      <c r="H9" s="336" t="s">
        <v>20</v>
      </c>
      <c r="I9" s="32">
        <v>575</v>
      </c>
      <c r="J9" s="330">
        <v>6</v>
      </c>
      <c r="K9" s="330">
        <v>86</v>
      </c>
      <c r="L9" s="330">
        <v>53</v>
      </c>
      <c r="M9" s="330">
        <v>7</v>
      </c>
      <c r="N9" s="330">
        <v>24</v>
      </c>
      <c r="O9" s="330">
        <v>4</v>
      </c>
      <c r="P9" s="330">
        <v>60</v>
      </c>
      <c r="Q9" s="330">
        <v>8</v>
      </c>
      <c r="R9" s="330">
        <v>2</v>
      </c>
      <c r="S9" s="330">
        <v>165</v>
      </c>
      <c r="T9" s="330"/>
      <c r="U9" s="330">
        <v>2</v>
      </c>
      <c r="V9" s="70">
        <v>1</v>
      </c>
      <c r="W9" s="70">
        <v>3</v>
      </c>
      <c r="X9" s="70"/>
      <c r="Y9" s="330"/>
      <c r="Z9" s="330"/>
      <c r="AA9" s="330">
        <v>1</v>
      </c>
      <c r="AB9" s="330">
        <v>14</v>
      </c>
      <c r="AC9" s="71">
        <f t="shared" si="0"/>
        <v>436</v>
      </c>
    </row>
    <row r="10" spans="1:29" x14ac:dyDescent="0.3">
      <c r="A10" s="343">
        <v>9</v>
      </c>
      <c r="B10" s="15">
        <v>20</v>
      </c>
      <c r="C10" s="30">
        <v>30</v>
      </c>
      <c r="D10" s="8" t="s">
        <v>492</v>
      </c>
      <c r="E10" s="8" t="s">
        <v>492</v>
      </c>
      <c r="F10" s="344">
        <v>184</v>
      </c>
      <c r="G10" s="15" t="s">
        <v>73</v>
      </c>
      <c r="H10" s="336" t="s">
        <v>19</v>
      </c>
      <c r="I10" s="32">
        <v>504</v>
      </c>
      <c r="J10" s="330">
        <v>10</v>
      </c>
      <c r="K10" s="330">
        <v>73</v>
      </c>
      <c r="L10" s="330">
        <v>39</v>
      </c>
      <c r="M10" s="330">
        <v>7</v>
      </c>
      <c r="N10" s="330">
        <v>25</v>
      </c>
      <c r="O10" s="330">
        <v>1</v>
      </c>
      <c r="P10" s="330">
        <v>46</v>
      </c>
      <c r="Q10" s="330">
        <v>3</v>
      </c>
      <c r="R10" s="330">
        <v>2</v>
      </c>
      <c r="S10" s="330">
        <v>150</v>
      </c>
      <c r="T10" s="330"/>
      <c r="U10" s="330">
        <v>2</v>
      </c>
      <c r="V10" s="70">
        <v>2</v>
      </c>
      <c r="W10" s="70">
        <v>0</v>
      </c>
      <c r="X10" s="70"/>
      <c r="Y10" s="330"/>
      <c r="Z10" s="330"/>
      <c r="AA10" s="330">
        <v>0</v>
      </c>
      <c r="AB10" s="330">
        <v>22</v>
      </c>
      <c r="AC10" s="71">
        <f t="shared" si="0"/>
        <v>382</v>
      </c>
    </row>
    <row r="11" spans="1:29" x14ac:dyDescent="0.3">
      <c r="A11" s="343">
        <v>10</v>
      </c>
      <c r="B11" s="15">
        <v>20</v>
      </c>
      <c r="C11" s="30">
        <v>30</v>
      </c>
      <c r="D11" s="8" t="s">
        <v>492</v>
      </c>
      <c r="E11" s="8" t="s">
        <v>492</v>
      </c>
      <c r="F11" s="344">
        <v>184</v>
      </c>
      <c r="G11" s="15" t="s">
        <v>73</v>
      </c>
      <c r="H11" s="336" t="s">
        <v>20</v>
      </c>
      <c r="I11" s="32">
        <v>504</v>
      </c>
      <c r="J11" s="330">
        <v>6</v>
      </c>
      <c r="K11" s="330">
        <v>77</v>
      </c>
      <c r="L11" s="330">
        <v>29</v>
      </c>
      <c r="M11" s="330">
        <v>9</v>
      </c>
      <c r="N11" s="330">
        <v>28</v>
      </c>
      <c r="O11" s="330">
        <v>3</v>
      </c>
      <c r="P11" s="330">
        <v>37</v>
      </c>
      <c r="Q11" s="330">
        <v>4</v>
      </c>
      <c r="R11" s="330">
        <v>4</v>
      </c>
      <c r="S11" s="330">
        <v>173</v>
      </c>
      <c r="T11" s="330"/>
      <c r="U11" s="330">
        <v>0</v>
      </c>
      <c r="V11" s="70">
        <v>0</v>
      </c>
      <c r="W11" s="70">
        <v>0</v>
      </c>
      <c r="X11" s="70"/>
      <c r="Y11" s="330"/>
      <c r="Z11" s="330"/>
      <c r="AA11" s="330">
        <v>0</v>
      </c>
      <c r="AB11" s="330">
        <v>13</v>
      </c>
      <c r="AC11" s="71">
        <f t="shared" si="0"/>
        <v>383</v>
      </c>
    </row>
    <row r="12" spans="1:29" x14ac:dyDescent="0.3">
      <c r="A12" s="343">
        <v>11</v>
      </c>
      <c r="B12" s="15">
        <v>20</v>
      </c>
      <c r="C12" s="30">
        <v>30</v>
      </c>
      <c r="D12" s="8" t="s">
        <v>492</v>
      </c>
      <c r="E12" s="8" t="s">
        <v>492</v>
      </c>
      <c r="F12" s="344">
        <v>185</v>
      </c>
      <c r="G12" s="15" t="s">
        <v>73</v>
      </c>
      <c r="H12" s="336" t="s">
        <v>19</v>
      </c>
      <c r="I12" s="32">
        <v>400</v>
      </c>
      <c r="J12" s="330">
        <v>5</v>
      </c>
      <c r="K12" s="330">
        <v>79</v>
      </c>
      <c r="L12" s="330">
        <v>37</v>
      </c>
      <c r="M12" s="330">
        <v>3</v>
      </c>
      <c r="N12" s="330">
        <v>33</v>
      </c>
      <c r="O12" s="330">
        <v>1</v>
      </c>
      <c r="P12" s="330">
        <v>20</v>
      </c>
      <c r="Q12" s="330">
        <v>1</v>
      </c>
      <c r="R12" s="330">
        <v>1</v>
      </c>
      <c r="S12" s="330">
        <v>115</v>
      </c>
      <c r="T12" s="330"/>
      <c r="U12" s="330">
        <v>0</v>
      </c>
      <c r="V12" s="70">
        <v>4</v>
      </c>
      <c r="W12" s="70">
        <v>2</v>
      </c>
      <c r="X12" s="70"/>
      <c r="Y12" s="330"/>
      <c r="Z12" s="330"/>
      <c r="AA12" s="330">
        <v>0</v>
      </c>
      <c r="AB12" s="330">
        <v>18</v>
      </c>
      <c r="AC12" s="71">
        <f t="shared" si="0"/>
        <v>319</v>
      </c>
    </row>
    <row r="13" spans="1:29" x14ac:dyDescent="0.3">
      <c r="A13" s="343">
        <v>12</v>
      </c>
      <c r="B13" s="15">
        <v>20</v>
      </c>
      <c r="C13" s="30">
        <v>30</v>
      </c>
      <c r="D13" s="8" t="s">
        <v>492</v>
      </c>
      <c r="E13" s="8" t="s">
        <v>492</v>
      </c>
      <c r="F13" s="344">
        <v>185</v>
      </c>
      <c r="G13" s="15" t="s">
        <v>73</v>
      </c>
      <c r="H13" s="336" t="s">
        <v>20</v>
      </c>
      <c r="I13" s="32">
        <v>400</v>
      </c>
      <c r="J13" s="330">
        <v>4</v>
      </c>
      <c r="K13" s="330">
        <v>88</v>
      </c>
      <c r="L13" s="330">
        <v>30</v>
      </c>
      <c r="M13" s="330">
        <v>3</v>
      </c>
      <c r="N13" s="330">
        <v>15</v>
      </c>
      <c r="O13" s="330">
        <v>2</v>
      </c>
      <c r="P13" s="330">
        <v>14</v>
      </c>
      <c r="Q13" s="330">
        <v>2</v>
      </c>
      <c r="R13" s="330">
        <v>2</v>
      </c>
      <c r="S13" s="330">
        <v>127</v>
      </c>
      <c r="T13" s="330"/>
      <c r="U13" s="330">
        <v>1</v>
      </c>
      <c r="V13" s="70">
        <v>0</v>
      </c>
      <c r="W13" s="70">
        <v>4</v>
      </c>
      <c r="X13" s="70"/>
      <c r="Y13" s="330"/>
      <c r="Z13" s="330"/>
      <c r="AA13" s="330">
        <v>0</v>
      </c>
      <c r="AB13" s="330">
        <v>15</v>
      </c>
      <c r="AC13" s="71">
        <f t="shared" si="0"/>
        <v>307</v>
      </c>
    </row>
    <row r="14" spans="1:29" x14ac:dyDescent="0.3">
      <c r="A14" s="343">
        <v>13</v>
      </c>
      <c r="B14" s="15">
        <v>20</v>
      </c>
      <c r="C14" s="30">
        <v>30</v>
      </c>
      <c r="D14" s="8" t="s">
        <v>492</v>
      </c>
      <c r="E14" s="8" t="s">
        <v>492</v>
      </c>
      <c r="F14" s="344">
        <v>186</v>
      </c>
      <c r="G14" s="15" t="s">
        <v>73</v>
      </c>
      <c r="H14" s="336" t="s">
        <v>19</v>
      </c>
      <c r="I14" s="32">
        <v>476</v>
      </c>
      <c r="J14" s="330">
        <v>5</v>
      </c>
      <c r="K14" s="330">
        <v>85</v>
      </c>
      <c r="L14" s="330">
        <v>31</v>
      </c>
      <c r="M14" s="330">
        <v>0</v>
      </c>
      <c r="N14" s="330">
        <v>30</v>
      </c>
      <c r="O14" s="330">
        <v>0</v>
      </c>
      <c r="P14" s="330">
        <v>42</v>
      </c>
      <c r="Q14" s="330">
        <v>4</v>
      </c>
      <c r="R14" s="330">
        <v>1</v>
      </c>
      <c r="S14" s="330">
        <v>138</v>
      </c>
      <c r="T14" s="330"/>
      <c r="U14" s="330">
        <v>1</v>
      </c>
      <c r="V14" s="70">
        <v>1</v>
      </c>
      <c r="W14" s="70">
        <v>2</v>
      </c>
      <c r="X14" s="70"/>
      <c r="Y14" s="330"/>
      <c r="Z14" s="330"/>
      <c r="AA14" s="330">
        <v>0</v>
      </c>
      <c r="AB14" s="330">
        <v>21</v>
      </c>
      <c r="AC14" s="71">
        <f t="shared" si="0"/>
        <v>361</v>
      </c>
    </row>
    <row r="15" spans="1:29" x14ac:dyDescent="0.3">
      <c r="A15" s="343">
        <v>14</v>
      </c>
      <c r="B15" s="15">
        <v>20</v>
      </c>
      <c r="C15" s="30">
        <v>30</v>
      </c>
      <c r="D15" s="8" t="s">
        <v>492</v>
      </c>
      <c r="E15" s="8" t="s">
        <v>492</v>
      </c>
      <c r="F15" s="344">
        <v>186</v>
      </c>
      <c r="G15" s="15" t="s">
        <v>73</v>
      </c>
      <c r="H15" s="336" t="s">
        <v>20</v>
      </c>
      <c r="I15" s="32">
        <v>475</v>
      </c>
      <c r="J15" s="330">
        <v>3</v>
      </c>
      <c r="K15" s="330">
        <v>101</v>
      </c>
      <c r="L15" s="330">
        <v>44</v>
      </c>
      <c r="M15" s="330">
        <v>4</v>
      </c>
      <c r="N15" s="330">
        <v>18</v>
      </c>
      <c r="O15" s="330">
        <v>5</v>
      </c>
      <c r="P15" s="330">
        <v>25</v>
      </c>
      <c r="Q15" s="330">
        <v>1</v>
      </c>
      <c r="R15" s="330">
        <v>2</v>
      </c>
      <c r="S15" s="330">
        <v>150</v>
      </c>
      <c r="T15" s="330"/>
      <c r="U15" s="330">
        <v>1</v>
      </c>
      <c r="V15" s="70">
        <v>1</v>
      </c>
      <c r="W15" s="70">
        <v>2</v>
      </c>
      <c r="X15" s="70"/>
      <c r="Y15" s="330"/>
      <c r="Z15" s="330"/>
      <c r="AA15" s="330">
        <v>0</v>
      </c>
      <c r="AB15" s="330">
        <v>17</v>
      </c>
      <c r="AC15" s="71">
        <f t="shared" si="0"/>
        <v>374</v>
      </c>
    </row>
    <row r="16" spans="1:29" x14ac:dyDescent="0.3">
      <c r="A16" s="343">
        <v>15</v>
      </c>
      <c r="B16" s="15">
        <v>20</v>
      </c>
      <c r="C16" s="346">
        <v>43</v>
      </c>
      <c r="D16" s="72" t="s">
        <v>493</v>
      </c>
      <c r="E16" s="8" t="s">
        <v>494</v>
      </c>
      <c r="F16" s="344">
        <v>283</v>
      </c>
      <c r="G16" s="15" t="s">
        <v>73</v>
      </c>
      <c r="H16" s="336" t="s">
        <v>19</v>
      </c>
      <c r="I16" s="32">
        <v>539</v>
      </c>
      <c r="J16" s="330">
        <v>15</v>
      </c>
      <c r="K16" s="330">
        <v>132</v>
      </c>
      <c r="L16" s="330">
        <v>44</v>
      </c>
      <c r="M16" s="330">
        <v>10</v>
      </c>
      <c r="N16" s="330">
        <v>18</v>
      </c>
      <c r="O16" s="330">
        <v>5</v>
      </c>
      <c r="P16" s="330">
        <v>2</v>
      </c>
      <c r="Q16" s="330">
        <v>3</v>
      </c>
      <c r="R16" s="330">
        <v>5</v>
      </c>
      <c r="S16" s="330">
        <v>46</v>
      </c>
      <c r="T16" s="330"/>
      <c r="U16" s="330">
        <v>6</v>
      </c>
      <c r="V16" s="70">
        <v>0</v>
      </c>
      <c r="W16" s="70">
        <v>2</v>
      </c>
      <c r="X16" s="70"/>
      <c r="Y16" s="330"/>
      <c r="Z16" s="330"/>
      <c r="AA16" s="330">
        <v>0</v>
      </c>
      <c r="AB16" s="330">
        <v>19</v>
      </c>
      <c r="AC16" s="71">
        <f t="shared" si="0"/>
        <v>307</v>
      </c>
    </row>
    <row r="17" spans="1:29" x14ac:dyDescent="0.3">
      <c r="A17" s="343">
        <v>16</v>
      </c>
      <c r="B17" s="15">
        <v>20</v>
      </c>
      <c r="C17" s="346">
        <v>43</v>
      </c>
      <c r="D17" s="72" t="s">
        <v>493</v>
      </c>
      <c r="E17" s="8" t="s">
        <v>494</v>
      </c>
      <c r="F17" s="344">
        <v>283</v>
      </c>
      <c r="G17" s="15" t="s">
        <v>73</v>
      </c>
      <c r="H17" s="336" t="s">
        <v>20</v>
      </c>
      <c r="I17" s="32">
        <v>539</v>
      </c>
      <c r="J17" s="330">
        <v>15</v>
      </c>
      <c r="K17" s="330">
        <v>100</v>
      </c>
      <c r="L17" s="330">
        <v>48</v>
      </c>
      <c r="M17" s="330">
        <v>5</v>
      </c>
      <c r="N17" s="330">
        <v>15</v>
      </c>
      <c r="O17" s="330">
        <v>6</v>
      </c>
      <c r="P17" s="330">
        <v>5</v>
      </c>
      <c r="Q17" s="330">
        <v>7</v>
      </c>
      <c r="R17" s="330">
        <v>7</v>
      </c>
      <c r="S17" s="330">
        <v>46</v>
      </c>
      <c r="T17" s="330"/>
      <c r="U17" s="330">
        <v>4</v>
      </c>
      <c r="V17" s="70">
        <v>1</v>
      </c>
      <c r="W17" s="70">
        <v>0</v>
      </c>
      <c r="X17" s="70"/>
      <c r="Y17" s="330"/>
      <c r="Z17" s="330"/>
      <c r="AA17" s="330">
        <v>1</v>
      </c>
      <c r="AB17" s="330">
        <v>23</v>
      </c>
      <c r="AC17" s="71">
        <f t="shared" si="0"/>
        <v>283</v>
      </c>
    </row>
    <row r="18" spans="1:29" x14ac:dyDescent="0.3">
      <c r="A18" s="343">
        <v>17</v>
      </c>
      <c r="B18" s="15">
        <v>20</v>
      </c>
      <c r="C18" s="346">
        <v>43</v>
      </c>
      <c r="D18" s="72" t="s">
        <v>493</v>
      </c>
      <c r="E18" s="8" t="s">
        <v>494</v>
      </c>
      <c r="F18" s="344">
        <v>283</v>
      </c>
      <c r="G18" s="15" t="s">
        <v>73</v>
      </c>
      <c r="H18" s="336" t="s">
        <v>22</v>
      </c>
      <c r="I18" s="32">
        <v>539</v>
      </c>
      <c r="J18" s="330">
        <v>16</v>
      </c>
      <c r="K18" s="330">
        <v>93</v>
      </c>
      <c r="L18" s="330">
        <v>55</v>
      </c>
      <c r="M18" s="330">
        <v>11</v>
      </c>
      <c r="N18" s="330">
        <v>16</v>
      </c>
      <c r="O18" s="330">
        <v>8</v>
      </c>
      <c r="P18" s="330">
        <v>3</v>
      </c>
      <c r="Q18" s="330">
        <v>8</v>
      </c>
      <c r="R18" s="330">
        <v>7</v>
      </c>
      <c r="S18" s="330">
        <v>54</v>
      </c>
      <c r="T18" s="330"/>
      <c r="U18" s="330">
        <v>8</v>
      </c>
      <c r="V18" s="70">
        <v>3</v>
      </c>
      <c r="W18" s="70">
        <v>0</v>
      </c>
      <c r="X18" s="70"/>
      <c r="Y18" s="330"/>
      <c r="Z18" s="330"/>
      <c r="AA18" s="330">
        <v>0</v>
      </c>
      <c r="AB18" s="330">
        <v>30</v>
      </c>
      <c r="AC18" s="71">
        <f t="shared" si="0"/>
        <v>312</v>
      </c>
    </row>
    <row r="19" spans="1:29" x14ac:dyDescent="0.3">
      <c r="A19" s="343">
        <v>18</v>
      </c>
      <c r="B19" s="15">
        <v>20</v>
      </c>
      <c r="C19" s="346">
        <v>43</v>
      </c>
      <c r="D19" s="72" t="s">
        <v>493</v>
      </c>
      <c r="E19" s="8" t="s">
        <v>494</v>
      </c>
      <c r="F19" s="429">
        <v>284</v>
      </c>
      <c r="G19" s="15" t="s">
        <v>73</v>
      </c>
      <c r="H19" s="430" t="s">
        <v>19</v>
      </c>
      <c r="I19" s="32">
        <v>676</v>
      </c>
      <c r="J19" s="431">
        <v>7</v>
      </c>
      <c r="K19" s="431">
        <v>77</v>
      </c>
      <c r="L19" s="431">
        <v>108</v>
      </c>
      <c r="M19" s="431">
        <v>3</v>
      </c>
      <c r="N19" s="431">
        <v>42</v>
      </c>
      <c r="O19" s="431">
        <v>5</v>
      </c>
      <c r="P19" s="431">
        <v>5</v>
      </c>
      <c r="Q19" s="431">
        <v>8</v>
      </c>
      <c r="R19" s="431">
        <v>5</v>
      </c>
      <c r="S19" s="431">
        <v>107</v>
      </c>
      <c r="T19" s="330"/>
      <c r="U19" s="431">
        <v>6</v>
      </c>
      <c r="V19" s="432">
        <v>1</v>
      </c>
      <c r="W19" s="432">
        <v>2</v>
      </c>
      <c r="X19" s="70"/>
      <c r="Y19" s="330"/>
      <c r="Z19" s="330"/>
      <c r="AA19" s="431">
        <v>0</v>
      </c>
      <c r="AB19" s="431">
        <v>2</v>
      </c>
      <c r="AC19" s="71">
        <f t="shared" si="0"/>
        <v>378</v>
      </c>
    </row>
    <row r="20" spans="1:29" x14ac:dyDescent="0.3">
      <c r="A20" s="343">
        <v>19</v>
      </c>
      <c r="B20" s="15">
        <v>20</v>
      </c>
      <c r="C20" s="346">
        <v>43</v>
      </c>
      <c r="D20" s="72" t="s">
        <v>493</v>
      </c>
      <c r="E20" s="8" t="s">
        <v>494</v>
      </c>
      <c r="F20" s="344">
        <v>284</v>
      </c>
      <c r="G20" s="15" t="s">
        <v>73</v>
      </c>
      <c r="H20" s="336" t="s">
        <v>20</v>
      </c>
      <c r="I20" s="32">
        <v>676</v>
      </c>
      <c r="J20" s="330">
        <v>10</v>
      </c>
      <c r="K20" s="330">
        <v>73</v>
      </c>
      <c r="L20" s="330">
        <v>79</v>
      </c>
      <c r="M20" s="330">
        <v>8</v>
      </c>
      <c r="N20" s="330">
        <v>43</v>
      </c>
      <c r="O20" s="330">
        <v>4</v>
      </c>
      <c r="P20" s="330">
        <v>3</v>
      </c>
      <c r="Q20" s="330">
        <v>7</v>
      </c>
      <c r="R20" s="330">
        <v>7</v>
      </c>
      <c r="S20" s="330">
        <v>87</v>
      </c>
      <c r="T20" s="330"/>
      <c r="U20" s="330">
        <v>2</v>
      </c>
      <c r="V20" s="70">
        <v>1</v>
      </c>
      <c r="W20" s="70">
        <v>2</v>
      </c>
      <c r="X20" s="70"/>
      <c r="Y20" s="330"/>
      <c r="Z20" s="330"/>
      <c r="AA20" s="330">
        <v>0</v>
      </c>
      <c r="AB20" s="330">
        <v>23</v>
      </c>
      <c r="AC20" s="71">
        <f t="shared" si="0"/>
        <v>349</v>
      </c>
    </row>
    <row r="21" spans="1:29" x14ac:dyDescent="0.3">
      <c r="A21" s="343">
        <v>20</v>
      </c>
      <c r="B21" s="15">
        <v>20</v>
      </c>
      <c r="C21" s="346">
        <v>43</v>
      </c>
      <c r="D21" s="72" t="s">
        <v>493</v>
      </c>
      <c r="E21" s="8" t="s">
        <v>494</v>
      </c>
      <c r="F21" s="344">
        <v>284</v>
      </c>
      <c r="G21" s="15" t="s">
        <v>73</v>
      </c>
      <c r="H21" s="336" t="s">
        <v>22</v>
      </c>
      <c r="I21" s="32">
        <v>675</v>
      </c>
      <c r="J21" s="330">
        <v>10</v>
      </c>
      <c r="K21" s="330">
        <v>68</v>
      </c>
      <c r="L21" s="330">
        <v>89</v>
      </c>
      <c r="M21" s="330">
        <v>4</v>
      </c>
      <c r="N21" s="330">
        <v>35</v>
      </c>
      <c r="O21" s="330">
        <v>5</v>
      </c>
      <c r="P21" s="330">
        <v>6</v>
      </c>
      <c r="Q21" s="330">
        <v>4</v>
      </c>
      <c r="R21" s="330">
        <v>7</v>
      </c>
      <c r="S21" s="330">
        <v>94</v>
      </c>
      <c r="T21" s="330"/>
      <c r="U21" s="330">
        <v>2</v>
      </c>
      <c r="V21" s="70">
        <v>0</v>
      </c>
      <c r="W21" s="70">
        <v>1</v>
      </c>
      <c r="X21" s="70"/>
      <c r="Y21" s="330"/>
      <c r="Z21" s="330"/>
      <c r="AA21" s="330">
        <v>0</v>
      </c>
      <c r="AB21" s="330">
        <v>28</v>
      </c>
      <c r="AC21" s="71">
        <f t="shared" si="0"/>
        <v>353</v>
      </c>
    </row>
    <row r="22" spans="1:29" x14ac:dyDescent="0.3">
      <c r="A22" s="343">
        <v>21</v>
      </c>
      <c r="B22" s="15">
        <v>20</v>
      </c>
      <c r="C22" s="346">
        <v>43</v>
      </c>
      <c r="D22" s="72" t="s">
        <v>493</v>
      </c>
      <c r="E22" s="8" t="s">
        <v>494</v>
      </c>
      <c r="F22" s="344">
        <v>284</v>
      </c>
      <c r="G22" s="15" t="s">
        <v>73</v>
      </c>
      <c r="H22" s="336" t="s">
        <v>24</v>
      </c>
      <c r="I22" s="32">
        <v>675</v>
      </c>
      <c r="J22" s="330">
        <v>9</v>
      </c>
      <c r="K22" s="330">
        <v>67</v>
      </c>
      <c r="L22" s="330">
        <v>89</v>
      </c>
      <c r="M22" s="330">
        <v>11</v>
      </c>
      <c r="N22" s="330">
        <v>54</v>
      </c>
      <c r="O22" s="330">
        <v>9</v>
      </c>
      <c r="P22" s="330">
        <v>4</v>
      </c>
      <c r="Q22" s="330">
        <v>3</v>
      </c>
      <c r="R22" s="330">
        <v>5</v>
      </c>
      <c r="S22" s="330">
        <v>85</v>
      </c>
      <c r="T22" s="330"/>
      <c r="U22" s="330">
        <v>3</v>
      </c>
      <c r="V22" s="70">
        <v>2</v>
      </c>
      <c r="W22" s="70">
        <v>0</v>
      </c>
      <c r="X22" s="70"/>
      <c r="Y22" s="330"/>
      <c r="Z22" s="330"/>
      <c r="AA22" s="330">
        <v>0</v>
      </c>
      <c r="AB22" s="330">
        <v>31</v>
      </c>
      <c r="AC22" s="71">
        <f t="shared" si="0"/>
        <v>372</v>
      </c>
    </row>
    <row r="23" spans="1:29" x14ac:dyDescent="0.3">
      <c r="A23" s="343">
        <v>22</v>
      </c>
      <c r="B23" s="15">
        <v>20</v>
      </c>
      <c r="C23" s="346">
        <v>43</v>
      </c>
      <c r="D23" s="72" t="s">
        <v>493</v>
      </c>
      <c r="E23" s="8" t="s">
        <v>494</v>
      </c>
      <c r="F23" s="344">
        <v>284</v>
      </c>
      <c r="G23" s="15" t="s">
        <v>73</v>
      </c>
      <c r="H23" s="336" t="s">
        <v>25</v>
      </c>
      <c r="I23" s="32">
        <v>675</v>
      </c>
      <c r="J23" s="330">
        <v>14</v>
      </c>
      <c r="K23" s="330">
        <v>68</v>
      </c>
      <c r="L23" s="330">
        <v>128</v>
      </c>
      <c r="M23" s="330">
        <v>4</v>
      </c>
      <c r="N23" s="330">
        <v>38</v>
      </c>
      <c r="O23" s="330">
        <v>6</v>
      </c>
      <c r="P23" s="330">
        <v>3</v>
      </c>
      <c r="Q23" s="330">
        <v>3</v>
      </c>
      <c r="R23" s="330">
        <v>8</v>
      </c>
      <c r="S23" s="330">
        <v>83</v>
      </c>
      <c r="T23" s="330"/>
      <c r="U23" s="330">
        <v>2</v>
      </c>
      <c r="V23" s="70">
        <v>1</v>
      </c>
      <c r="W23" s="70">
        <v>0</v>
      </c>
      <c r="X23" s="70"/>
      <c r="Y23" s="330"/>
      <c r="Z23" s="330"/>
      <c r="AA23" s="330">
        <v>0</v>
      </c>
      <c r="AB23" s="330">
        <v>20</v>
      </c>
      <c r="AC23" s="71">
        <f t="shared" si="0"/>
        <v>378</v>
      </c>
    </row>
    <row r="24" spans="1:29" x14ac:dyDescent="0.3">
      <c r="A24" s="343">
        <v>23</v>
      </c>
      <c r="B24" s="15">
        <v>20</v>
      </c>
      <c r="C24" s="346">
        <v>43</v>
      </c>
      <c r="D24" s="72" t="s">
        <v>493</v>
      </c>
      <c r="E24" s="8" t="s">
        <v>494</v>
      </c>
      <c r="F24" s="344">
        <v>284</v>
      </c>
      <c r="G24" s="15" t="s">
        <v>73</v>
      </c>
      <c r="H24" s="336" t="s">
        <v>26</v>
      </c>
      <c r="I24" s="32">
        <v>675</v>
      </c>
      <c r="J24" s="330">
        <v>9</v>
      </c>
      <c r="K24" s="330">
        <v>67</v>
      </c>
      <c r="L24" s="330">
        <v>89</v>
      </c>
      <c r="M24" s="330">
        <v>11</v>
      </c>
      <c r="N24" s="330">
        <v>54</v>
      </c>
      <c r="O24" s="330">
        <v>9</v>
      </c>
      <c r="P24" s="330">
        <v>4</v>
      </c>
      <c r="Q24" s="330">
        <v>3</v>
      </c>
      <c r="R24" s="330">
        <v>5</v>
      </c>
      <c r="S24" s="330">
        <v>85</v>
      </c>
      <c r="T24" s="330"/>
      <c r="U24" s="330">
        <v>3</v>
      </c>
      <c r="V24" s="70">
        <v>2</v>
      </c>
      <c r="W24" s="70">
        <v>0</v>
      </c>
      <c r="X24" s="70"/>
      <c r="Y24" s="330"/>
      <c r="Z24" s="330"/>
      <c r="AA24" s="330">
        <v>0</v>
      </c>
      <c r="AB24" s="330">
        <v>31</v>
      </c>
      <c r="AC24" s="71">
        <f t="shared" si="0"/>
        <v>372</v>
      </c>
    </row>
    <row r="25" spans="1:29" x14ac:dyDescent="0.3">
      <c r="A25" s="343">
        <v>24</v>
      </c>
      <c r="B25" s="15">
        <v>20</v>
      </c>
      <c r="C25" s="346">
        <v>43</v>
      </c>
      <c r="D25" s="72" t="s">
        <v>493</v>
      </c>
      <c r="E25" s="8" t="s">
        <v>494</v>
      </c>
      <c r="F25" s="344">
        <v>284</v>
      </c>
      <c r="G25" s="15" t="s">
        <v>73</v>
      </c>
      <c r="H25" s="336" t="s">
        <v>28</v>
      </c>
      <c r="I25" s="32">
        <v>675</v>
      </c>
      <c r="J25" s="330">
        <v>8</v>
      </c>
      <c r="K25" s="330">
        <v>65</v>
      </c>
      <c r="L25" s="330">
        <v>99</v>
      </c>
      <c r="M25" s="330">
        <v>4</v>
      </c>
      <c r="N25" s="330">
        <v>31</v>
      </c>
      <c r="O25" s="330">
        <v>6</v>
      </c>
      <c r="P25" s="330">
        <v>5</v>
      </c>
      <c r="Q25" s="330">
        <v>3</v>
      </c>
      <c r="R25" s="330">
        <v>8</v>
      </c>
      <c r="S25" s="330">
        <v>86</v>
      </c>
      <c r="T25" s="330"/>
      <c r="U25" s="330">
        <v>3</v>
      </c>
      <c r="V25" s="70">
        <v>0</v>
      </c>
      <c r="W25" s="70">
        <v>0</v>
      </c>
      <c r="X25" s="70"/>
      <c r="Y25" s="330"/>
      <c r="Z25" s="330"/>
      <c r="AA25" s="330">
        <v>0</v>
      </c>
      <c r="AB25" s="330">
        <v>39</v>
      </c>
      <c r="AC25" s="71">
        <f t="shared" si="0"/>
        <v>357</v>
      </c>
    </row>
    <row r="26" spans="1:29" x14ac:dyDescent="0.3">
      <c r="A26" s="343">
        <v>25</v>
      </c>
      <c r="B26" s="15">
        <v>20</v>
      </c>
      <c r="C26" s="346">
        <v>43</v>
      </c>
      <c r="D26" s="72" t="s">
        <v>493</v>
      </c>
      <c r="E26" s="8" t="s">
        <v>494</v>
      </c>
      <c r="F26" s="344">
        <v>285</v>
      </c>
      <c r="G26" s="15" t="s">
        <v>73</v>
      </c>
      <c r="H26" s="336" t="s">
        <v>19</v>
      </c>
      <c r="I26" s="32">
        <v>584</v>
      </c>
      <c r="J26" s="330">
        <v>8</v>
      </c>
      <c r="K26" s="330">
        <v>165</v>
      </c>
      <c r="L26" s="330">
        <v>43</v>
      </c>
      <c r="M26" s="330">
        <v>16</v>
      </c>
      <c r="N26" s="330">
        <v>23</v>
      </c>
      <c r="O26" s="330">
        <v>2</v>
      </c>
      <c r="P26" s="330">
        <v>1</v>
      </c>
      <c r="Q26" s="330">
        <v>6</v>
      </c>
      <c r="R26" s="330">
        <v>3</v>
      </c>
      <c r="S26" s="330">
        <v>29</v>
      </c>
      <c r="T26" s="330"/>
      <c r="U26" s="330">
        <v>4</v>
      </c>
      <c r="V26" s="70">
        <v>2</v>
      </c>
      <c r="W26" s="70">
        <v>8</v>
      </c>
      <c r="X26" s="70"/>
      <c r="Y26" s="330"/>
      <c r="Z26" s="330"/>
      <c r="AA26" s="330">
        <v>0</v>
      </c>
      <c r="AB26" s="330">
        <v>26</v>
      </c>
      <c r="AC26" s="71">
        <f t="shared" si="0"/>
        <v>336</v>
      </c>
    </row>
    <row r="27" spans="1:29" x14ac:dyDescent="0.3">
      <c r="A27" s="343">
        <v>26</v>
      </c>
      <c r="B27" s="15">
        <v>20</v>
      </c>
      <c r="C27" s="346">
        <v>43</v>
      </c>
      <c r="D27" s="72" t="s">
        <v>493</v>
      </c>
      <c r="E27" s="8" t="s">
        <v>494</v>
      </c>
      <c r="F27" s="344">
        <v>285</v>
      </c>
      <c r="G27" s="15" t="s">
        <v>73</v>
      </c>
      <c r="H27" s="336" t="s">
        <v>20</v>
      </c>
      <c r="I27" s="32">
        <v>584</v>
      </c>
      <c r="J27" s="330">
        <v>7</v>
      </c>
      <c r="K27" s="330">
        <v>153</v>
      </c>
      <c r="L27" s="330">
        <v>45</v>
      </c>
      <c r="M27" s="330">
        <v>20</v>
      </c>
      <c r="N27" s="330">
        <v>35</v>
      </c>
      <c r="O27" s="330">
        <v>1</v>
      </c>
      <c r="P27" s="330">
        <v>1</v>
      </c>
      <c r="Q27" s="330">
        <v>6</v>
      </c>
      <c r="R27" s="330">
        <v>6</v>
      </c>
      <c r="S27" s="330">
        <v>29</v>
      </c>
      <c r="T27" s="330"/>
      <c r="U27" s="330">
        <v>1</v>
      </c>
      <c r="V27" s="70">
        <v>5</v>
      </c>
      <c r="W27" s="70">
        <v>9</v>
      </c>
      <c r="X27" s="70"/>
      <c r="Y27" s="330"/>
      <c r="Z27" s="330"/>
      <c r="AA27" s="330">
        <v>2</v>
      </c>
      <c r="AB27" s="330">
        <v>16</v>
      </c>
      <c r="AC27" s="71">
        <f t="shared" si="0"/>
        <v>336</v>
      </c>
    </row>
    <row r="28" spans="1:29" x14ac:dyDescent="0.3">
      <c r="A28" s="343">
        <v>27</v>
      </c>
      <c r="B28" s="15">
        <v>20</v>
      </c>
      <c r="C28" s="346">
        <v>43</v>
      </c>
      <c r="D28" s="72" t="s">
        <v>493</v>
      </c>
      <c r="E28" s="8" t="s">
        <v>494</v>
      </c>
      <c r="F28" s="344">
        <v>285</v>
      </c>
      <c r="G28" s="15" t="s">
        <v>73</v>
      </c>
      <c r="H28" s="336" t="s">
        <v>22</v>
      </c>
      <c r="I28" s="32">
        <v>584</v>
      </c>
      <c r="J28" s="330">
        <v>10</v>
      </c>
      <c r="K28" s="330">
        <v>147</v>
      </c>
      <c r="L28" s="330">
        <v>40</v>
      </c>
      <c r="M28" s="330">
        <v>11</v>
      </c>
      <c r="N28" s="330">
        <v>19</v>
      </c>
      <c r="O28" s="330">
        <v>3</v>
      </c>
      <c r="P28" s="330">
        <v>3</v>
      </c>
      <c r="Q28" s="330">
        <v>5</v>
      </c>
      <c r="R28" s="330">
        <v>3</v>
      </c>
      <c r="S28" s="330">
        <v>33</v>
      </c>
      <c r="T28" s="330"/>
      <c r="U28" s="330">
        <v>4</v>
      </c>
      <c r="V28" s="70">
        <v>1</v>
      </c>
      <c r="W28" s="70">
        <v>6</v>
      </c>
      <c r="X28" s="70"/>
      <c r="Y28" s="330"/>
      <c r="Z28" s="330"/>
      <c r="AA28" s="330">
        <v>0</v>
      </c>
      <c r="AB28" s="330">
        <v>19</v>
      </c>
      <c r="AC28" s="71">
        <f t="shared" si="0"/>
        <v>304</v>
      </c>
    </row>
    <row r="29" spans="1:29" x14ac:dyDescent="0.3">
      <c r="A29" s="343">
        <v>28</v>
      </c>
      <c r="B29" s="15">
        <v>20</v>
      </c>
      <c r="C29" s="346">
        <v>43</v>
      </c>
      <c r="D29" s="72" t="s">
        <v>493</v>
      </c>
      <c r="E29" s="8" t="s">
        <v>494</v>
      </c>
      <c r="F29" s="429">
        <v>285</v>
      </c>
      <c r="G29" s="15" t="s">
        <v>73</v>
      </c>
      <c r="H29" s="430" t="s">
        <v>24</v>
      </c>
      <c r="I29" s="32">
        <v>583</v>
      </c>
      <c r="J29" s="431">
        <v>7</v>
      </c>
      <c r="K29" s="431">
        <v>160</v>
      </c>
      <c r="L29" s="431">
        <v>44</v>
      </c>
      <c r="M29" s="431">
        <v>13</v>
      </c>
      <c r="N29" s="431">
        <v>18</v>
      </c>
      <c r="O29" s="431">
        <v>2</v>
      </c>
      <c r="P29" s="431">
        <v>0</v>
      </c>
      <c r="Q29" s="431">
        <v>4</v>
      </c>
      <c r="R29" s="431">
        <v>3</v>
      </c>
      <c r="S29" s="431">
        <v>26</v>
      </c>
      <c r="T29" s="330"/>
      <c r="U29" s="431">
        <v>1</v>
      </c>
      <c r="V29" s="432">
        <v>1</v>
      </c>
      <c r="W29" s="432">
        <v>6</v>
      </c>
      <c r="X29" s="70"/>
      <c r="Y29" s="330"/>
      <c r="Z29" s="330"/>
      <c r="AA29" s="431">
        <v>0</v>
      </c>
      <c r="AB29" s="431">
        <v>14</v>
      </c>
      <c r="AC29" s="71">
        <f t="shared" si="0"/>
        <v>299</v>
      </c>
    </row>
    <row r="30" spans="1:29" x14ac:dyDescent="0.3">
      <c r="A30" s="343">
        <v>29</v>
      </c>
      <c r="B30" s="15">
        <v>20</v>
      </c>
      <c r="C30" s="346">
        <v>43</v>
      </c>
      <c r="D30" s="72" t="s">
        <v>493</v>
      </c>
      <c r="E30" s="8" t="s">
        <v>494</v>
      </c>
      <c r="F30" s="344">
        <v>286</v>
      </c>
      <c r="G30" s="15" t="s">
        <v>73</v>
      </c>
      <c r="H30" s="336" t="s">
        <v>19</v>
      </c>
      <c r="I30" s="32">
        <v>633</v>
      </c>
      <c r="J30" s="330">
        <v>14</v>
      </c>
      <c r="K30" s="330">
        <v>82</v>
      </c>
      <c r="L30" s="330">
        <v>118</v>
      </c>
      <c r="M30" s="330">
        <v>8</v>
      </c>
      <c r="N30" s="330">
        <v>17</v>
      </c>
      <c r="O30" s="330">
        <v>2</v>
      </c>
      <c r="P30" s="330">
        <v>1</v>
      </c>
      <c r="Q30" s="330">
        <v>4</v>
      </c>
      <c r="R30" s="330">
        <v>5</v>
      </c>
      <c r="S30" s="330">
        <v>60</v>
      </c>
      <c r="T30" s="330"/>
      <c r="U30" s="330">
        <v>2</v>
      </c>
      <c r="V30" s="70">
        <v>12</v>
      </c>
      <c r="W30" s="70">
        <v>2</v>
      </c>
      <c r="X30" s="70"/>
      <c r="Y30" s="330"/>
      <c r="Z30" s="330"/>
      <c r="AA30" s="330">
        <v>0</v>
      </c>
      <c r="AB30" s="330">
        <v>26</v>
      </c>
      <c r="AC30" s="71">
        <f t="shared" si="0"/>
        <v>353</v>
      </c>
    </row>
    <row r="31" spans="1:29" x14ac:dyDescent="0.3">
      <c r="A31" s="343">
        <v>30</v>
      </c>
      <c r="B31" s="15">
        <v>20</v>
      </c>
      <c r="C31" s="346">
        <v>43</v>
      </c>
      <c r="D31" s="72" t="s">
        <v>493</v>
      </c>
      <c r="E31" s="8" t="s">
        <v>494</v>
      </c>
      <c r="F31" s="344">
        <v>286</v>
      </c>
      <c r="G31" s="15" t="s">
        <v>73</v>
      </c>
      <c r="H31" s="336" t="s">
        <v>20</v>
      </c>
      <c r="I31" s="32">
        <v>632</v>
      </c>
      <c r="J31" s="330">
        <v>16</v>
      </c>
      <c r="K31" s="330">
        <v>107</v>
      </c>
      <c r="L31" s="330">
        <v>121</v>
      </c>
      <c r="M31" s="330">
        <v>6</v>
      </c>
      <c r="N31" s="330">
        <v>6</v>
      </c>
      <c r="O31" s="330">
        <v>3</v>
      </c>
      <c r="P31" s="330">
        <v>2</v>
      </c>
      <c r="Q31" s="330">
        <v>4</v>
      </c>
      <c r="R31" s="330">
        <v>7</v>
      </c>
      <c r="S31" s="330">
        <v>55</v>
      </c>
      <c r="T31" s="330"/>
      <c r="U31" s="330">
        <v>4</v>
      </c>
      <c r="V31" s="70">
        <v>7</v>
      </c>
      <c r="W31" s="70">
        <v>1</v>
      </c>
      <c r="X31" s="70"/>
      <c r="Y31" s="330"/>
      <c r="Z31" s="330"/>
      <c r="AA31" s="330">
        <v>0</v>
      </c>
      <c r="AB31" s="330">
        <v>26</v>
      </c>
      <c r="AC31" s="71">
        <f t="shared" si="0"/>
        <v>365</v>
      </c>
    </row>
    <row r="32" spans="1:29" x14ac:dyDescent="0.3">
      <c r="A32" s="343">
        <v>31</v>
      </c>
      <c r="B32" s="15">
        <v>20</v>
      </c>
      <c r="C32" s="346">
        <v>43</v>
      </c>
      <c r="D32" s="72" t="s">
        <v>493</v>
      </c>
      <c r="E32" s="8" t="s">
        <v>494</v>
      </c>
      <c r="F32" s="344">
        <v>287</v>
      </c>
      <c r="G32" s="15" t="s">
        <v>73</v>
      </c>
      <c r="H32" s="336" t="s">
        <v>19</v>
      </c>
      <c r="I32" s="32">
        <v>689</v>
      </c>
      <c r="J32" s="330">
        <v>25</v>
      </c>
      <c r="K32" s="330">
        <v>114</v>
      </c>
      <c r="L32" s="330">
        <v>95</v>
      </c>
      <c r="M32" s="330">
        <v>8</v>
      </c>
      <c r="N32" s="330">
        <v>27</v>
      </c>
      <c r="O32" s="330">
        <v>2</v>
      </c>
      <c r="P32" s="330">
        <v>9</v>
      </c>
      <c r="Q32" s="330">
        <v>5</v>
      </c>
      <c r="R32" s="330">
        <v>14</v>
      </c>
      <c r="S32" s="330">
        <v>65</v>
      </c>
      <c r="T32" s="330"/>
      <c r="U32" s="330">
        <v>4</v>
      </c>
      <c r="V32" s="70">
        <v>2</v>
      </c>
      <c r="W32" s="70">
        <v>0</v>
      </c>
      <c r="X32" s="70"/>
      <c r="Y32" s="330"/>
      <c r="Z32" s="330"/>
      <c r="AA32" s="330">
        <v>0</v>
      </c>
      <c r="AB32" s="330">
        <v>12</v>
      </c>
      <c r="AC32" s="71">
        <f t="shared" si="0"/>
        <v>382</v>
      </c>
    </row>
    <row r="33" spans="1:29" x14ac:dyDescent="0.3">
      <c r="A33" s="343">
        <v>32</v>
      </c>
      <c r="B33" s="15">
        <v>20</v>
      </c>
      <c r="C33" s="346">
        <v>43</v>
      </c>
      <c r="D33" s="72" t="s">
        <v>493</v>
      </c>
      <c r="E33" s="8" t="s">
        <v>494</v>
      </c>
      <c r="F33" s="344">
        <v>287</v>
      </c>
      <c r="G33" s="15" t="s">
        <v>73</v>
      </c>
      <c r="H33" s="336" t="s">
        <v>20</v>
      </c>
      <c r="I33" s="32">
        <v>688</v>
      </c>
      <c r="J33" s="330">
        <v>19</v>
      </c>
      <c r="K33" s="330">
        <v>103</v>
      </c>
      <c r="L33" s="330">
        <v>121</v>
      </c>
      <c r="M33" s="330">
        <v>7</v>
      </c>
      <c r="N33" s="330">
        <v>18</v>
      </c>
      <c r="O33" s="330">
        <v>8</v>
      </c>
      <c r="P33" s="330">
        <v>4</v>
      </c>
      <c r="Q33" s="330">
        <v>9</v>
      </c>
      <c r="R33" s="330">
        <v>15</v>
      </c>
      <c r="S33" s="330">
        <v>57</v>
      </c>
      <c r="T33" s="330"/>
      <c r="U33" s="330">
        <v>8</v>
      </c>
      <c r="V33" s="70">
        <v>5</v>
      </c>
      <c r="W33" s="70">
        <v>1</v>
      </c>
      <c r="X33" s="70"/>
      <c r="Y33" s="330"/>
      <c r="Z33" s="330"/>
      <c r="AA33" s="330">
        <v>0</v>
      </c>
      <c r="AB33" s="330">
        <v>21</v>
      </c>
      <c r="AC33" s="71">
        <f t="shared" si="0"/>
        <v>396</v>
      </c>
    </row>
    <row r="34" spans="1:29" x14ac:dyDescent="0.3">
      <c r="A34" s="343">
        <v>33</v>
      </c>
      <c r="B34" s="15">
        <v>20</v>
      </c>
      <c r="C34" s="346">
        <v>43</v>
      </c>
      <c r="D34" s="72" t="s">
        <v>493</v>
      </c>
      <c r="E34" s="8" t="s">
        <v>494</v>
      </c>
      <c r="F34" s="344">
        <v>288</v>
      </c>
      <c r="G34" s="15" t="s">
        <v>73</v>
      </c>
      <c r="H34" s="336" t="s">
        <v>19</v>
      </c>
      <c r="I34" s="32">
        <v>643</v>
      </c>
      <c r="J34" s="330">
        <v>11</v>
      </c>
      <c r="K34" s="330">
        <v>104</v>
      </c>
      <c r="L34" s="330">
        <v>96</v>
      </c>
      <c r="M34" s="330">
        <v>7</v>
      </c>
      <c r="N34" s="330">
        <v>18</v>
      </c>
      <c r="O34" s="330">
        <v>3</v>
      </c>
      <c r="P34" s="330">
        <v>3</v>
      </c>
      <c r="Q34" s="330">
        <v>8</v>
      </c>
      <c r="R34" s="330">
        <v>21</v>
      </c>
      <c r="S34" s="330">
        <v>69</v>
      </c>
      <c r="T34" s="330"/>
      <c r="U34" s="330">
        <v>2</v>
      </c>
      <c r="V34" s="70">
        <v>2</v>
      </c>
      <c r="W34" s="70">
        <v>2</v>
      </c>
      <c r="X34" s="70"/>
      <c r="Y34" s="330"/>
      <c r="Z34" s="330"/>
      <c r="AA34" s="330">
        <v>0</v>
      </c>
      <c r="AB34" s="330">
        <v>15</v>
      </c>
      <c r="AC34" s="71">
        <f t="shared" si="0"/>
        <v>361</v>
      </c>
    </row>
    <row r="35" spans="1:29" x14ac:dyDescent="0.3">
      <c r="A35" s="343">
        <v>34</v>
      </c>
      <c r="B35" s="15">
        <v>20</v>
      </c>
      <c r="C35" s="346">
        <v>43</v>
      </c>
      <c r="D35" s="72" t="s">
        <v>493</v>
      </c>
      <c r="E35" s="8" t="s">
        <v>494</v>
      </c>
      <c r="F35" s="429">
        <v>288</v>
      </c>
      <c r="G35" s="15" t="s">
        <v>73</v>
      </c>
      <c r="H35" s="430" t="s">
        <v>20</v>
      </c>
      <c r="I35" s="32">
        <v>642</v>
      </c>
      <c r="J35" s="431">
        <v>19</v>
      </c>
      <c r="K35" s="431">
        <v>120</v>
      </c>
      <c r="L35" s="431">
        <v>102</v>
      </c>
      <c r="M35" s="431">
        <v>15</v>
      </c>
      <c r="N35" s="431">
        <v>24</v>
      </c>
      <c r="O35" s="431">
        <v>6</v>
      </c>
      <c r="P35" s="431">
        <v>4</v>
      </c>
      <c r="Q35" s="431">
        <v>5</v>
      </c>
      <c r="R35" s="431">
        <v>14</v>
      </c>
      <c r="S35" s="431">
        <v>54</v>
      </c>
      <c r="T35" s="330"/>
      <c r="U35" s="431">
        <v>7</v>
      </c>
      <c r="V35" s="432">
        <v>1</v>
      </c>
      <c r="W35" s="432">
        <v>1</v>
      </c>
      <c r="X35" s="70"/>
      <c r="Y35" s="330"/>
      <c r="Z35" s="330"/>
      <c r="AA35" s="431">
        <v>0</v>
      </c>
      <c r="AB35" s="431">
        <v>20</v>
      </c>
      <c r="AC35" s="71">
        <f t="shared" si="0"/>
        <v>392</v>
      </c>
    </row>
    <row r="36" spans="1:29" x14ac:dyDescent="0.3">
      <c r="A36" s="343">
        <v>35</v>
      </c>
      <c r="B36" s="15">
        <v>20</v>
      </c>
      <c r="C36" s="346">
        <v>43</v>
      </c>
      <c r="D36" s="72" t="s">
        <v>493</v>
      </c>
      <c r="E36" s="8" t="s">
        <v>494</v>
      </c>
      <c r="F36" s="344">
        <v>289</v>
      </c>
      <c r="G36" s="15" t="s">
        <v>73</v>
      </c>
      <c r="H36" s="336" t="s">
        <v>19</v>
      </c>
      <c r="I36" s="32">
        <v>671</v>
      </c>
      <c r="J36" s="330">
        <v>13</v>
      </c>
      <c r="K36" s="330">
        <v>104</v>
      </c>
      <c r="L36" s="330">
        <v>85</v>
      </c>
      <c r="M36" s="330">
        <v>7</v>
      </c>
      <c r="N36" s="330">
        <v>25</v>
      </c>
      <c r="O36" s="330">
        <v>3</v>
      </c>
      <c r="P36" s="330">
        <v>3</v>
      </c>
      <c r="Q36" s="330">
        <v>7</v>
      </c>
      <c r="R36" s="330">
        <v>7</v>
      </c>
      <c r="S36" s="330">
        <v>110</v>
      </c>
      <c r="T36" s="330"/>
      <c r="U36" s="330">
        <v>4</v>
      </c>
      <c r="V36" s="70">
        <v>2</v>
      </c>
      <c r="W36" s="70">
        <v>3</v>
      </c>
      <c r="X36" s="70"/>
      <c r="Y36" s="330"/>
      <c r="Z36" s="330"/>
      <c r="AA36" s="330">
        <v>0</v>
      </c>
      <c r="AB36" s="330">
        <v>19</v>
      </c>
      <c r="AC36" s="71">
        <f t="shared" si="0"/>
        <v>392</v>
      </c>
    </row>
    <row r="37" spans="1:29" x14ac:dyDescent="0.3">
      <c r="A37" s="343">
        <v>36</v>
      </c>
      <c r="B37" s="15">
        <v>20</v>
      </c>
      <c r="C37" s="346">
        <v>43</v>
      </c>
      <c r="D37" s="72" t="s">
        <v>493</v>
      </c>
      <c r="E37" s="8" t="s">
        <v>494</v>
      </c>
      <c r="F37" s="344">
        <v>289</v>
      </c>
      <c r="G37" s="15" t="s">
        <v>73</v>
      </c>
      <c r="H37" s="336" t="s">
        <v>20</v>
      </c>
      <c r="I37" s="32">
        <v>670</v>
      </c>
      <c r="J37" s="330">
        <v>9</v>
      </c>
      <c r="K37" s="330">
        <v>117</v>
      </c>
      <c r="L37" s="330">
        <v>59</v>
      </c>
      <c r="M37" s="330">
        <v>9</v>
      </c>
      <c r="N37" s="330">
        <v>16</v>
      </c>
      <c r="O37" s="330">
        <v>3</v>
      </c>
      <c r="P37" s="330">
        <v>5</v>
      </c>
      <c r="Q37" s="330">
        <v>8</v>
      </c>
      <c r="R37" s="330">
        <v>11</v>
      </c>
      <c r="S37" s="330">
        <v>92</v>
      </c>
      <c r="T37" s="330"/>
      <c r="U37" s="330">
        <v>6</v>
      </c>
      <c r="V37" s="70">
        <v>2</v>
      </c>
      <c r="W37" s="70">
        <v>2</v>
      </c>
      <c r="X37" s="70"/>
      <c r="Y37" s="330"/>
      <c r="Z37" s="330"/>
      <c r="AA37" s="330">
        <v>0</v>
      </c>
      <c r="AB37" s="330">
        <v>29</v>
      </c>
      <c r="AC37" s="71">
        <f t="shared" si="0"/>
        <v>368</v>
      </c>
    </row>
    <row r="38" spans="1:29" x14ac:dyDescent="0.3">
      <c r="A38" s="343">
        <v>37</v>
      </c>
      <c r="B38" s="15">
        <v>20</v>
      </c>
      <c r="C38" s="346">
        <v>43</v>
      </c>
      <c r="D38" s="72" t="s">
        <v>493</v>
      </c>
      <c r="E38" s="8" t="s">
        <v>494</v>
      </c>
      <c r="F38" s="344">
        <v>289</v>
      </c>
      <c r="G38" s="15" t="s">
        <v>73</v>
      </c>
      <c r="H38" s="336" t="s">
        <v>27</v>
      </c>
      <c r="I38" s="32"/>
      <c r="J38" s="330">
        <v>5</v>
      </c>
      <c r="K38" s="330">
        <v>50</v>
      </c>
      <c r="L38" s="330">
        <v>15</v>
      </c>
      <c r="M38" s="330">
        <v>4</v>
      </c>
      <c r="N38" s="330">
        <v>4</v>
      </c>
      <c r="O38" s="330">
        <v>5</v>
      </c>
      <c r="P38" s="330">
        <v>2</v>
      </c>
      <c r="Q38" s="330">
        <v>1</v>
      </c>
      <c r="R38" s="330">
        <v>3</v>
      </c>
      <c r="S38" s="330">
        <v>26</v>
      </c>
      <c r="T38" s="330"/>
      <c r="U38" s="330">
        <v>1</v>
      </c>
      <c r="V38" s="70">
        <v>0</v>
      </c>
      <c r="W38" s="70">
        <v>2</v>
      </c>
      <c r="X38" s="70"/>
      <c r="Y38" s="330"/>
      <c r="Z38" s="330"/>
      <c r="AA38" s="330">
        <v>0</v>
      </c>
      <c r="AB38" s="330">
        <v>9</v>
      </c>
      <c r="AC38" s="71">
        <f t="shared" si="0"/>
        <v>127</v>
      </c>
    </row>
    <row r="39" spans="1:29" x14ac:dyDescent="0.3">
      <c r="A39" s="343">
        <v>38</v>
      </c>
      <c r="B39" s="15">
        <v>20</v>
      </c>
      <c r="C39" s="346">
        <v>43</v>
      </c>
      <c r="D39" s="72" t="s">
        <v>493</v>
      </c>
      <c r="E39" s="8" t="s">
        <v>494</v>
      </c>
      <c r="F39" s="344">
        <v>289</v>
      </c>
      <c r="G39" s="15" t="s">
        <v>73</v>
      </c>
      <c r="H39" s="336" t="s">
        <v>194</v>
      </c>
      <c r="I39" s="32"/>
      <c r="J39" s="330">
        <v>21</v>
      </c>
      <c r="K39" s="330">
        <v>106</v>
      </c>
      <c r="L39" s="330">
        <v>52</v>
      </c>
      <c r="M39" s="330">
        <v>5</v>
      </c>
      <c r="N39" s="330">
        <v>22</v>
      </c>
      <c r="O39" s="330">
        <v>7</v>
      </c>
      <c r="P39" s="330">
        <v>8</v>
      </c>
      <c r="Q39" s="330">
        <v>10</v>
      </c>
      <c r="R39" s="330">
        <v>7</v>
      </c>
      <c r="S39" s="330">
        <v>157</v>
      </c>
      <c r="T39" s="330"/>
      <c r="U39" s="330">
        <v>2</v>
      </c>
      <c r="V39" s="70">
        <v>4</v>
      </c>
      <c r="W39" s="70">
        <v>1</v>
      </c>
      <c r="X39" s="70"/>
      <c r="Y39" s="330"/>
      <c r="Z39" s="330"/>
      <c r="AA39" s="330">
        <v>0</v>
      </c>
      <c r="AB39" s="330">
        <v>26</v>
      </c>
      <c r="AC39" s="71">
        <f t="shared" si="0"/>
        <v>428</v>
      </c>
    </row>
    <row r="40" spans="1:29" x14ac:dyDescent="0.3">
      <c r="A40" s="343">
        <v>39</v>
      </c>
      <c r="B40" s="15">
        <v>20</v>
      </c>
      <c r="C40" s="346">
        <v>43</v>
      </c>
      <c r="D40" s="72" t="s">
        <v>493</v>
      </c>
      <c r="E40" s="8" t="s">
        <v>494</v>
      </c>
      <c r="F40" s="344">
        <v>289</v>
      </c>
      <c r="G40" s="15" t="s">
        <v>73</v>
      </c>
      <c r="H40" s="336" t="s">
        <v>495</v>
      </c>
      <c r="I40" s="32"/>
      <c r="J40" s="330">
        <v>4</v>
      </c>
      <c r="K40" s="330">
        <v>45</v>
      </c>
      <c r="L40" s="330">
        <v>22</v>
      </c>
      <c r="M40" s="330">
        <v>2</v>
      </c>
      <c r="N40" s="330">
        <v>4</v>
      </c>
      <c r="O40" s="330">
        <v>2</v>
      </c>
      <c r="P40" s="330">
        <v>0</v>
      </c>
      <c r="Q40" s="330">
        <v>1</v>
      </c>
      <c r="R40" s="330">
        <v>1</v>
      </c>
      <c r="S40" s="330">
        <v>21</v>
      </c>
      <c r="T40" s="330"/>
      <c r="U40" s="330">
        <v>4</v>
      </c>
      <c r="V40" s="70">
        <v>0</v>
      </c>
      <c r="W40" s="70">
        <v>2</v>
      </c>
      <c r="X40" s="70"/>
      <c r="Y40" s="330"/>
      <c r="Z40" s="330"/>
      <c r="AA40" s="330">
        <v>0</v>
      </c>
      <c r="AB40" s="330">
        <v>5</v>
      </c>
      <c r="AC40" s="71">
        <f t="shared" si="0"/>
        <v>113</v>
      </c>
    </row>
    <row r="41" spans="1:29" x14ac:dyDescent="0.3">
      <c r="A41" s="343">
        <v>40</v>
      </c>
      <c r="B41" s="15">
        <v>20</v>
      </c>
      <c r="C41" s="346">
        <v>43</v>
      </c>
      <c r="D41" s="72" t="s">
        <v>493</v>
      </c>
      <c r="E41" s="8" t="s">
        <v>494</v>
      </c>
      <c r="F41" s="344">
        <v>290</v>
      </c>
      <c r="G41" s="15" t="s">
        <v>73</v>
      </c>
      <c r="H41" s="336" t="s">
        <v>19</v>
      </c>
      <c r="I41" s="32">
        <v>732</v>
      </c>
      <c r="J41" s="338">
        <v>8</v>
      </c>
      <c r="K41" s="338">
        <v>82</v>
      </c>
      <c r="L41" s="338">
        <v>136</v>
      </c>
      <c r="M41" s="338">
        <v>5</v>
      </c>
      <c r="N41" s="338">
        <v>11</v>
      </c>
      <c r="O41" s="338">
        <v>5</v>
      </c>
      <c r="P41" s="338">
        <v>0</v>
      </c>
      <c r="Q41" s="338">
        <v>7</v>
      </c>
      <c r="R41" s="338">
        <v>6</v>
      </c>
      <c r="S41" s="338">
        <v>120</v>
      </c>
      <c r="T41" s="330"/>
      <c r="U41" s="338">
        <v>3</v>
      </c>
      <c r="V41" s="433">
        <v>3</v>
      </c>
      <c r="W41" s="433">
        <v>0</v>
      </c>
      <c r="X41" s="70"/>
      <c r="Y41" s="330"/>
      <c r="Z41" s="330"/>
      <c r="AA41" s="338">
        <v>0</v>
      </c>
      <c r="AB41" s="338">
        <v>37</v>
      </c>
      <c r="AC41" s="71">
        <f t="shared" si="0"/>
        <v>423</v>
      </c>
    </row>
    <row r="42" spans="1:29" x14ac:dyDescent="0.3">
      <c r="A42" s="343">
        <v>41</v>
      </c>
      <c r="B42" s="15">
        <v>20</v>
      </c>
      <c r="C42" s="346">
        <v>43</v>
      </c>
      <c r="D42" s="72" t="s">
        <v>493</v>
      </c>
      <c r="E42" s="8" t="s">
        <v>494</v>
      </c>
      <c r="F42" s="344">
        <v>290</v>
      </c>
      <c r="G42" s="15" t="s">
        <v>73</v>
      </c>
      <c r="H42" s="336" t="s">
        <v>20</v>
      </c>
      <c r="I42" s="32">
        <v>732</v>
      </c>
      <c r="J42" s="330">
        <v>16</v>
      </c>
      <c r="K42" s="330">
        <v>62</v>
      </c>
      <c r="L42" s="330">
        <v>145</v>
      </c>
      <c r="M42" s="330">
        <v>5</v>
      </c>
      <c r="N42" s="330">
        <v>19</v>
      </c>
      <c r="O42" s="330">
        <v>3</v>
      </c>
      <c r="P42" s="330">
        <v>1</v>
      </c>
      <c r="Q42" s="330">
        <v>1</v>
      </c>
      <c r="R42" s="330">
        <v>6</v>
      </c>
      <c r="S42" s="330">
        <v>112</v>
      </c>
      <c r="T42" s="330"/>
      <c r="U42" s="330">
        <v>12</v>
      </c>
      <c r="V42" s="70">
        <v>6</v>
      </c>
      <c r="W42" s="70">
        <v>1</v>
      </c>
      <c r="X42" s="70"/>
      <c r="Y42" s="330"/>
      <c r="Z42" s="330"/>
      <c r="AA42" s="330">
        <v>0</v>
      </c>
      <c r="AB42" s="330">
        <v>32</v>
      </c>
      <c r="AC42" s="71">
        <f t="shared" si="0"/>
        <v>421</v>
      </c>
    </row>
    <row r="43" spans="1:29" x14ac:dyDescent="0.3">
      <c r="A43" s="343">
        <v>42</v>
      </c>
      <c r="B43" s="15">
        <v>20</v>
      </c>
      <c r="C43" s="346">
        <v>43</v>
      </c>
      <c r="D43" s="72" t="s">
        <v>493</v>
      </c>
      <c r="E43" s="8" t="s">
        <v>494</v>
      </c>
      <c r="F43" s="344">
        <v>290</v>
      </c>
      <c r="G43" s="15" t="s">
        <v>73</v>
      </c>
      <c r="H43" s="336" t="s">
        <v>22</v>
      </c>
      <c r="I43" s="32">
        <v>732</v>
      </c>
      <c r="J43" s="330">
        <v>14</v>
      </c>
      <c r="K43" s="330">
        <v>87</v>
      </c>
      <c r="L43" s="330">
        <v>133</v>
      </c>
      <c r="M43" s="330">
        <v>8</v>
      </c>
      <c r="N43" s="330">
        <v>21</v>
      </c>
      <c r="O43" s="330">
        <v>6</v>
      </c>
      <c r="P43" s="330">
        <v>3</v>
      </c>
      <c r="Q43" s="330">
        <v>2</v>
      </c>
      <c r="R43" s="330">
        <v>3</v>
      </c>
      <c r="S43" s="330">
        <v>139</v>
      </c>
      <c r="T43" s="330"/>
      <c r="U43" s="330">
        <v>6</v>
      </c>
      <c r="V43" s="70">
        <v>4</v>
      </c>
      <c r="W43" s="70">
        <v>3</v>
      </c>
      <c r="X43" s="70"/>
      <c r="Y43" s="330"/>
      <c r="Z43" s="330"/>
      <c r="AA43" s="330">
        <v>0</v>
      </c>
      <c r="AB43" s="330">
        <v>31</v>
      </c>
      <c r="AC43" s="71">
        <f t="shared" si="0"/>
        <v>460</v>
      </c>
    </row>
    <row r="44" spans="1:29" x14ac:dyDescent="0.3">
      <c r="A44" s="343">
        <v>43</v>
      </c>
      <c r="B44" s="15">
        <v>20</v>
      </c>
      <c r="C44" s="346">
        <v>43</v>
      </c>
      <c r="D44" s="72" t="s">
        <v>493</v>
      </c>
      <c r="E44" s="8" t="s">
        <v>494</v>
      </c>
      <c r="F44" s="344">
        <v>290</v>
      </c>
      <c r="G44" s="15" t="s">
        <v>73</v>
      </c>
      <c r="H44" s="336" t="s">
        <v>24</v>
      </c>
      <c r="I44" s="32">
        <v>731</v>
      </c>
      <c r="J44" s="330">
        <v>17</v>
      </c>
      <c r="K44" s="330">
        <v>71</v>
      </c>
      <c r="L44" s="330">
        <v>137</v>
      </c>
      <c r="M44" s="330">
        <v>7</v>
      </c>
      <c r="N44" s="330">
        <v>17</v>
      </c>
      <c r="O44" s="330">
        <v>8</v>
      </c>
      <c r="P44" s="330">
        <v>3</v>
      </c>
      <c r="Q44" s="330">
        <v>3</v>
      </c>
      <c r="R44" s="330">
        <v>3</v>
      </c>
      <c r="S44" s="330">
        <v>122</v>
      </c>
      <c r="T44" s="330"/>
      <c r="U44" s="330">
        <v>10</v>
      </c>
      <c r="V44" s="70">
        <v>5</v>
      </c>
      <c r="W44" s="70">
        <v>0</v>
      </c>
      <c r="X44" s="70"/>
      <c r="Y44" s="330"/>
      <c r="Z44" s="330"/>
      <c r="AA44" s="330">
        <v>0</v>
      </c>
      <c r="AB44" s="330">
        <v>31</v>
      </c>
      <c r="AC44" s="71">
        <f t="shared" si="0"/>
        <v>434</v>
      </c>
    </row>
    <row r="45" spans="1:29" x14ac:dyDescent="0.3">
      <c r="A45" s="343">
        <v>44</v>
      </c>
      <c r="B45" s="15">
        <v>20</v>
      </c>
      <c r="C45" s="346">
        <v>43</v>
      </c>
      <c r="D45" s="72" t="s">
        <v>493</v>
      </c>
      <c r="E45" s="8" t="s">
        <v>494</v>
      </c>
      <c r="F45" s="344">
        <v>291</v>
      </c>
      <c r="G45" s="15" t="s">
        <v>73</v>
      </c>
      <c r="H45" s="336" t="s">
        <v>19</v>
      </c>
      <c r="I45" s="32">
        <v>731</v>
      </c>
      <c r="J45" s="330">
        <v>12</v>
      </c>
      <c r="K45" s="330">
        <v>106</v>
      </c>
      <c r="L45" s="330">
        <v>107</v>
      </c>
      <c r="M45" s="330">
        <v>20</v>
      </c>
      <c r="N45" s="330">
        <v>16</v>
      </c>
      <c r="O45" s="330">
        <v>8</v>
      </c>
      <c r="P45" s="330">
        <v>5</v>
      </c>
      <c r="Q45" s="330">
        <v>5</v>
      </c>
      <c r="R45" s="330">
        <v>4</v>
      </c>
      <c r="S45" s="330">
        <v>117</v>
      </c>
      <c r="T45" s="330"/>
      <c r="U45" s="330">
        <v>13</v>
      </c>
      <c r="V45" s="70">
        <v>2</v>
      </c>
      <c r="W45" s="70">
        <v>0</v>
      </c>
      <c r="X45" s="70"/>
      <c r="Y45" s="330"/>
      <c r="Z45" s="330"/>
      <c r="AA45" s="330">
        <v>2</v>
      </c>
      <c r="AB45" s="330">
        <v>28</v>
      </c>
      <c r="AC45" s="71">
        <f t="shared" si="0"/>
        <v>445</v>
      </c>
    </row>
    <row r="46" spans="1:29" x14ac:dyDescent="0.3">
      <c r="A46" s="343">
        <v>45</v>
      </c>
      <c r="B46" s="15">
        <v>20</v>
      </c>
      <c r="C46" s="346">
        <v>43</v>
      </c>
      <c r="D46" s="72" t="s">
        <v>493</v>
      </c>
      <c r="E46" s="8" t="s">
        <v>494</v>
      </c>
      <c r="F46" s="429">
        <v>291</v>
      </c>
      <c r="G46" s="15" t="s">
        <v>73</v>
      </c>
      <c r="H46" s="430" t="s">
        <v>20</v>
      </c>
      <c r="I46" s="32">
        <v>731</v>
      </c>
      <c r="J46" s="431">
        <v>8</v>
      </c>
      <c r="K46" s="431">
        <v>111</v>
      </c>
      <c r="L46" s="431">
        <v>113</v>
      </c>
      <c r="M46" s="431">
        <v>13</v>
      </c>
      <c r="N46" s="431">
        <v>20</v>
      </c>
      <c r="O46" s="431">
        <v>3</v>
      </c>
      <c r="P46" s="431">
        <v>7</v>
      </c>
      <c r="Q46" s="431">
        <v>6</v>
      </c>
      <c r="R46" s="431">
        <v>1</v>
      </c>
      <c r="S46" s="431">
        <v>103</v>
      </c>
      <c r="T46" s="330"/>
      <c r="U46" s="431">
        <v>6</v>
      </c>
      <c r="V46" s="432">
        <v>1</v>
      </c>
      <c r="W46" s="432">
        <v>3</v>
      </c>
      <c r="X46" s="70"/>
      <c r="Y46" s="330"/>
      <c r="Z46" s="330"/>
      <c r="AA46" s="431">
        <v>2</v>
      </c>
      <c r="AB46" s="431">
        <v>30</v>
      </c>
      <c r="AC46" s="71">
        <f t="shared" si="0"/>
        <v>427</v>
      </c>
    </row>
    <row r="47" spans="1:29" x14ac:dyDescent="0.3">
      <c r="A47" s="343">
        <v>46</v>
      </c>
      <c r="B47" s="15">
        <v>20</v>
      </c>
      <c r="C47" s="346">
        <v>43</v>
      </c>
      <c r="D47" s="72" t="s">
        <v>493</v>
      </c>
      <c r="E47" s="8" t="s">
        <v>494</v>
      </c>
      <c r="F47" s="429">
        <v>291</v>
      </c>
      <c r="G47" s="15" t="s">
        <v>73</v>
      </c>
      <c r="H47" s="430" t="s">
        <v>27</v>
      </c>
      <c r="I47" s="32"/>
      <c r="J47" s="330">
        <v>4</v>
      </c>
      <c r="K47" s="330">
        <v>54</v>
      </c>
      <c r="L47" s="330">
        <v>233</v>
      </c>
      <c r="M47" s="330">
        <v>1</v>
      </c>
      <c r="N47" s="330">
        <v>37</v>
      </c>
      <c r="O47" s="330">
        <v>3</v>
      </c>
      <c r="P47" s="330">
        <v>0</v>
      </c>
      <c r="Q47" s="330">
        <v>1</v>
      </c>
      <c r="R47" s="330">
        <v>4</v>
      </c>
      <c r="S47" s="330">
        <v>68</v>
      </c>
      <c r="T47" s="330"/>
      <c r="U47" s="330">
        <v>12</v>
      </c>
      <c r="V47" s="70">
        <v>3</v>
      </c>
      <c r="W47" s="70">
        <v>1</v>
      </c>
      <c r="X47" s="70"/>
      <c r="Y47" s="330"/>
      <c r="Z47" s="330"/>
      <c r="AA47" s="330">
        <v>0</v>
      </c>
      <c r="AB47" s="330">
        <v>24</v>
      </c>
      <c r="AC47" s="71">
        <f t="shared" si="0"/>
        <v>445</v>
      </c>
    </row>
    <row r="48" spans="1:29" x14ac:dyDescent="0.3">
      <c r="A48" s="343">
        <v>47</v>
      </c>
      <c r="B48" s="15">
        <v>20</v>
      </c>
      <c r="C48" s="346">
        <v>43</v>
      </c>
      <c r="D48" s="72" t="s">
        <v>493</v>
      </c>
      <c r="E48" s="8" t="s">
        <v>494</v>
      </c>
      <c r="F48" s="344">
        <v>292</v>
      </c>
      <c r="G48" s="15" t="s">
        <v>73</v>
      </c>
      <c r="H48" s="336" t="s">
        <v>19</v>
      </c>
      <c r="I48" s="32">
        <v>589</v>
      </c>
      <c r="J48" s="338">
        <v>7</v>
      </c>
      <c r="K48" s="338">
        <v>100</v>
      </c>
      <c r="L48" s="338">
        <v>71</v>
      </c>
      <c r="M48" s="338">
        <v>5</v>
      </c>
      <c r="N48" s="338">
        <v>16</v>
      </c>
      <c r="O48" s="338">
        <v>5</v>
      </c>
      <c r="P48" s="338">
        <v>6</v>
      </c>
      <c r="Q48" s="338">
        <v>31</v>
      </c>
      <c r="R48" s="338">
        <v>8</v>
      </c>
      <c r="S48" s="338">
        <v>87</v>
      </c>
      <c r="T48" s="330"/>
      <c r="U48" s="338">
        <v>4</v>
      </c>
      <c r="V48" s="433">
        <v>1</v>
      </c>
      <c r="W48" s="433">
        <v>3</v>
      </c>
      <c r="X48" s="70"/>
      <c r="Y48" s="330"/>
      <c r="Z48" s="330"/>
      <c r="AA48" s="338">
        <v>0</v>
      </c>
      <c r="AB48" s="338">
        <v>22</v>
      </c>
      <c r="AC48" s="71">
        <f t="shared" si="0"/>
        <v>366</v>
      </c>
    </row>
    <row r="49" spans="1:29" x14ac:dyDescent="0.3">
      <c r="A49" s="343">
        <v>48</v>
      </c>
      <c r="B49" s="15">
        <v>20</v>
      </c>
      <c r="C49" s="346">
        <v>43</v>
      </c>
      <c r="D49" s="72" t="s">
        <v>493</v>
      </c>
      <c r="E49" s="8" t="s">
        <v>494</v>
      </c>
      <c r="F49" s="344">
        <v>292</v>
      </c>
      <c r="G49" s="15" t="s">
        <v>73</v>
      </c>
      <c r="H49" s="336" t="s">
        <v>20</v>
      </c>
      <c r="I49" s="32">
        <v>588</v>
      </c>
      <c r="J49" s="330">
        <v>12</v>
      </c>
      <c r="K49" s="330">
        <v>124</v>
      </c>
      <c r="L49" s="330">
        <v>61</v>
      </c>
      <c r="M49" s="330">
        <v>9</v>
      </c>
      <c r="N49" s="330">
        <v>17</v>
      </c>
      <c r="O49" s="330">
        <v>5</v>
      </c>
      <c r="P49" s="330">
        <v>5</v>
      </c>
      <c r="Q49" s="330">
        <v>18</v>
      </c>
      <c r="R49" s="330">
        <v>7</v>
      </c>
      <c r="S49" s="330">
        <v>78</v>
      </c>
      <c r="T49" s="330"/>
      <c r="U49" s="330">
        <v>2</v>
      </c>
      <c r="V49" s="70">
        <v>1</v>
      </c>
      <c r="W49" s="70">
        <v>2</v>
      </c>
      <c r="X49" s="70"/>
      <c r="Y49" s="330"/>
      <c r="Z49" s="330"/>
      <c r="AA49" s="330">
        <v>0</v>
      </c>
      <c r="AB49" s="330">
        <v>22</v>
      </c>
      <c r="AC49" s="71">
        <f t="shared" si="0"/>
        <v>363</v>
      </c>
    </row>
    <row r="50" spans="1:29" x14ac:dyDescent="0.3">
      <c r="A50" s="343">
        <v>49</v>
      </c>
      <c r="B50" s="15">
        <v>20</v>
      </c>
      <c r="C50" s="346">
        <v>43</v>
      </c>
      <c r="D50" s="72" t="s">
        <v>493</v>
      </c>
      <c r="E50" s="8" t="s">
        <v>494</v>
      </c>
      <c r="F50" s="429">
        <v>293</v>
      </c>
      <c r="G50" s="15" t="s">
        <v>73</v>
      </c>
      <c r="H50" s="430" t="s">
        <v>19</v>
      </c>
      <c r="I50" s="32">
        <v>541</v>
      </c>
      <c r="J50" s="431">
        <v>13</v>
      </c>
      <c r="K50" s="431">
        <v>74</v>
      </c>
      <c r="L50" s="431">
        <v>87</v>
      </c>
      <c r="M50" s="431">
        <v>10</v>
      </c>
      <c r="N50" s="431">
        <v>11</v>
      </c>
      <c r="O50" s="431">
        <v>4</v>
      </c>
      <c r="P50" s="431">
        <v>4</v>
      </c>
      <c r="Q50" s="431">
        <v>6</v>
      </c>
      <c r="R50" s="431">
        <v>18</v>
      </c>
      <c r="S50" s="431">
        <v>55</v>
      </c>
      <c r="T50" s="330"/>
      <c r="U50" s="431">
        <v>3</v>
      </c>
      <c r="V50" s="432">
        <v>2</v>
      </c>
      <c r="W50" s="432">
        <v>1</v>
      </c>
      <c r="X50" s="70"/>
      <c r="Y50" s="330"/>
      <c r="Z50" s="330"/>
      <c r="AA50" s="431">
        <v>0</v>
      </c>
      <c r="AB50" s="431">
        <v>17</v>
      </c>
      <c r="AC50" s="71">
        <f t="shared" si="0"/>
        <v>305</v>
      </c>
    </row>
    <row r="51" spans="1:29" x14ac:dyDescent="0.3">
      <c r="A51" s="343">
        <v>50</v>
      </c>
      <c r="B51" s="15">
        <v>20</v>
      </c>
      <c r="C51" s="346">
        <v>43</v>
      </c>
      <c r="D51" s="72" t="s">
        <v>493</v>
      </c>
      <c r="E51" s="8" t="s">
        <v>494</v>
      </c>
      <c r="F51" s="344">
        <v>293</v>
      </c>
      <c r="G51" s="15" t="s">
        <v>73</v>
      </c>
      <c r="H51" s="336" t="s">
        <v>20</v>
      </c>
      <c r="I51" s="32">
        <v>540</v>
      </c>
      <c r="J51" s="330">
        <v>13</v>
      </c>
      <c r="K51" s="330">
        <v>75</v>
      </c>
      <c r="L51" s="330">
        <v>97</v>
      </c>
      <c r="M51" s="330">
        <v>9</v>
      </c>
      <c r="N51" s="330">
        <v>6</v>
      </c>
      <c r="O51" s="330">
        <v>4</v>
      </c>
      <c r="P51" s="330">
        <v>4</v>
      </c>
      <c r="Q51" s="330">
        <v>6</v>
      </c>
      <c r="R51" s="330">
        <v>31</v>
      </c>
      <c r="S51" s="330">
        <v>46</v>
      </c>
      <c r="T51" s="330"/>
      <c r="U51" s="330">
        <v>6</v>
      </c>
      <c r="V51" s="70">
        <v>1</v>
      </c>
      <c r="W51" s="70">
        <v>1</v>
      </c>
      <c r="X51" s="70"/>
      <c r="Y51" s="330"/>
      <c r="Z51" s="330"/>
      <c r="AA51" s="330">
        <v>0</v>
      </c>
      <c r="AB51" s="330">
        <v>11</v>
      </c>
      <c r="AC51" s="71">
        <f t="shared" si="0"/>
        <v>310</v>
      </c>
    </row>
    <row r="52" spans="1:29" x14ac:dyDescent="0.3">
      <c r="A52" s="343">
        <v>51</v>
      </c>
      <c r="B52" s="15">
        <v>20</v>
      </c>
      <c r="C52" s="346">
        <v>43</v>
      </c>
      <c r="D52" s="72" t="s">
        <v>493</v>
      </c>
      <c r="E52" s="8" t="s">
        <v>494</v>
      </c>
      <c r="F52" s="344">
        <v>293</v>
      </c>
      <c r="G52" s="15" t="s">
        <v>73</v>
      </c>
      <c r="H52" s="336" t="s">
        <v>22</v>
      </c>
      <c r="I52" s="32">
        <v>540</v>
      </c>
      <c r="J52" s="330">
        <v>6</v>
      </c>
      <c r="K52" s="330">
        <v>75</v>
      </c>
      <c r="L52" s="330">
        <v>113</v>
      </c>
      <c r="M52" s="330">
        <v>1</v>
      </c>
      <c r="N52" s="330">
        <v>16</v>
      </c>
      <c r="O52" s="330">
        <v>7</v>
      </c>
      <c r="P52" s="330">
        <v>1</v>
      </c>
      <c r="Q52" s="330">
        <v>6</v>
      </c>
      <c r="R52" s="330">
        <v>21</v>
      </c>
      <c r="S52" s="330">
        <v>53</v>
      </c>
      <c r="T52" s="330"/>
      <c r="U52" s="330">
        <v>2</v>
      </c>
      <c r="V52" s="70">
        <v>2</v>
      </c>
      <c r="W52" s="70">
        <v>4</v>
      </c>
      <c r="X52" s="70"/>
      <c r="Y52" s="330"/>
      <c r="Z52" s="330"/>
      <c r="AA52" s="330">
        <v>0</v>
      </c>
      <c r="AB52" s="330">
        <v>21</v>
      </c>
      <c r="AC52" s="71">
        <f t="shared" si="0"/>
        <v>328</v>
      </c>
    </row>
    <row r="53" spans="1:29" x14ac:dyDescent="0.3">
      <c r="A53" s="343">
        <v>52</v>
      </c>
      <c r="B53" s="15">
        <v>20</v>
      </c>
      <c r="C53" s="346">
        <v>43</v>
      </c>
      <c r="D53" s="72" t="s">
        <v>493</v>
      </c>
      <c r="E53" s="8" t="s">
        <v>494</v>
      </c>
      <c r="F53" s="344">
        <v>294</v>
      </c>
      <c r="G53" s="15" t="s">
        <v>73</v>
      </c>
      <c r="H53" s="336" t="s">
        <v>19</v>
      </c>
      <c r="I53" s="32">
        <v>651</v>
      </c>
      <c r="J53" s="330">
        <v>11</v>
      </c>
      <c r="K53" s="330">
        <v>92</v>
      </c>
      <c r="L53" s="330">
        <v>74</v>
      </c>
      <c r="M53" s="330">
        <v>8</v>
      </c>
      <c r="N53" s="330">
        <v>37</v>
      </c>
      <c r="O53" s="330">
        <v>1</v>
      </c>
      <c r="P53" s="330">
        <v>3</v>
      </c>
      <c r="Q53" s="330">
        <v>27</v>
      </c>
      <c r="R53" s="330">
        <v>6</v>
      </c>
      <c r="S53" s="330">
        <v>58</v>
      </c>
      <c r="T53" s="330"/>
      <c r="U53" s="330">
        <v>3</v>
      </c>
      <c r="V53" s="70">
        <v>2</v>
      </c>
      <c r="W53" s="70">
        <v>4</v>
      </c>
      <c r="X53" s="70"/>
      <c r="Y53" s="330"/>
      <c r="Z53" s="330"/>
      <c r="AA53" s="330">
        <v>0</v>
      </c>
      <c r="AB53" s="330">
        <v>27</v>
      </c>
      <c r="AC53" s="71">
        <f t="shared" si="0"/>
        <v>353</v>
      </c>
    </row>
    <row r="54" spans="1:29" x14ac:dyDescent="0.3">
      <c r="A54" s="343">
        <v>53</v>
      </c>
      <c r="B54" s="15">
        <v>20</v>
      </c>
      <c r="C54" s="346">
        <v>43</v>
      </c>
      <c r="D54" s="72" t="s">
        <v>493</v>
      </c>
      <c r="E54" s="8" t="s">
        <v>494</v>
      </c>
      <c r="F54" s="344">
        <v>294</v>
      </c>
      <c r="G54" s="15" t="s">
        <v>73</v>
      </c>
      <c r="H54" s="336" t="s">
        <v>20</v>
      </c>
      <c r="I54" s="32">
        <v>651</v>
      </c>
      <c r="J54" s="330">
        <v>13</v>
      </c>
      <c r="K54" s="330">
        <v>86</v>
      </c>
      <c r="L54" s="330">
        <v>79</v>
      </c>
      <c r="M54" s="330">
        <v>5</v>
      </c>
      <c r="N54" s="330">
        <v>32</v>
      </c>
      <c r="O54" s="330">
        <v>6</v>
      </c>
      <c r="P54" s="330">
        <v>7</v>
      </c>
      <c r="Q54" s="330">
        <v>17</v>
      </c>
      <c r="R54" s="330">
        <v>10</v>
      </c>
      <c r="S54" s="330">
        <v>62</v>
      </c>
      <c r="T54" s="330"/>
      <c r="U54" s="330">
        <v>5</v>
      </c>
      <c r="V54" s="70">
        <v>0</v>
      </c>
      <c r="W54" s="70">
        <v>3</v>
      </c>
      <c r="X54" s="70"/>
      <c r="Y54" s="330"/>
      <c r="Z54" s="330"/>
      <c r="AA54" s="330">
        <v>0</v>
      </c>
      <c r="AB54" s="330">
        <v>25</v>
      </c>
      <c r="AC54" s="71">
        <f t="shared" si="0"/>
        <v>350</v>
      </c>
    </row>
    <row r="55" spans="1:29" x14ac:dyDescent="0.3">
      <c r="A55" s="343">
        <v>54</v>
      </c>
      <c r="B55" s="15">
        <v>20</v>
      </c>
      <c r="C55" s="346">
        <v>43</v>
      </c>
      <c r="D55" s="72" t="s">
        <v>493</v>
      </c>
      <c r="E55" s="8" t="s">
        <v>494</v>
      </c>
      <c r="F55" s="344">
        <v>294</v>
      </c>
      <c r="G55" s="15" t="s">
        <v>73</v>
      </c>
      <c r="H55" s="336" t="s">
        <v>22</v>
      </c>
      <c r="I55" s="32">
        <v>651</v>
      </c>
      <c r="J55" s="330">
        <v>14</v>
      </c>
      <c r="K55" s="330">
        <v>102</v>
      </c>
      <c r="L55" s="330">
        <v>100</v>
      </c>
      <c r="M55" s="330">
        <v>6</v>
      </c>
      <c r="N55" s="330">
        <v>26</v>
      </c>
      <c r="O55" s="330">
        <v>7</v>
      </c>
      <c r="P55" s="330">
        <v>6</v>
      </c>
      <c r="Q55" s="330">
        <v>25</v>
      </c>
      <c r="R55" s="330">
        <v>7</v>
      </c>
      <c r="S55" s="330">
        <v>74</v>
      </c>
      <c r="T55" s="330"/>
      <c r="U55" s="330">
        <v>5</v>
      </c>
      <c r="V55" s="70">
        <v>1</v>
      </c>
      <c r="W55" s="70">
        <v>4</v>
      </c>
      <c r="X55" s="70"/>
      <c r="Y55" s="330"/>
      <c r="Z55" s="330"/>
      <c r="AA55" s="330">
        <v>0</v>
      </c>
      <c r="AB55" s="330">
        <v>26</v>
      </c>
      <c r="AC55" s="71">
        <f t="shared" si="0"/>
        <v>403</v>
      </c>
    </row>
    <row r="56" spans="1:29" x14ac:dyDescent="0.3">
      <c r="A56" s="343">
        <v>55</v>
      </c>
      <c r="B56" s="15">
        <v>20</v>
      </c>
      <c r="C56" s="346">
        <v>43</v>
      </c>
      <c r="D56" s="72" t="s">
        <v>493</v>
      </c>
      <c r="E56" s="8" t="s">
        <v>494</v>
      </c>
      <c r="F56" s="344">
        <v>294</v>
      </c>
      <c r="G56" s="15" t="s">
        <v>73</v>
      </c>
      <c r="H56" s="336" t="s">
        <v>24</v>
      </c>
      <c r="I56" s="32">
        <v>650</v>
      </c>
      <c r="J56" s="330">
        <v>8</v>
      </c>
      <c r="K56" s="330">
        <v>96</v>
      </c>
      <c r="L56" s="330">
        <v>92</v>
      </c>
      <c r="M56" s="330">
        <v>9</v>
      </c>
      <c r="N56" s="330">
        <v>18</v>
      </c>
      <c r="O56" s="330">
        <v>3</v>
      </c>
      <c r="P56" s="330">
        <v>9</v>
      </c>
      <c r="Q56" s="330">
        <v>14</v>
      </c>
      <c r="R56" s="330">
        <v>6</v>
      </c>
      <c r="S56" s="330">
        <v>53</v>
      </c>
      <c r="T56" s="330"/>
      <c r="U56" s="330">
        <v>5</v>
      </c>
      <c r="V56" s="70">
        <v>3</v>
      </c>
      <c r="W56" s="70">
        <v>3</v>
      </c>
      <c r="X56" s="70"/>
      <c r="Y56" s="330"/>
      <c r="Z56" s="330"/>
      <c r="AA56" s="330">
        <v>0</v>
      </c>
      <c r="AB56" s="330">
        <v>27</v>
      </c>
      <c r="AC56" s="71">
        <f t="shared" si="0"/>
        <v>346</v>
      </c>
    </row>
    <row r="57" spans="1:29" x14ac:dyDescent="0.3">
      <c r="A57" s="343">
        <v>56</v>
      </c>
      <c r="B57" s="15">
        <v>20</v>
      </c>
      <c r="C57" s="346">
        <v>43</v>
      </c>
      <c r="D57" s="72" t="s">
        <v>493</v>
      </c>
      <c r="E57" s="8" t="s">
        <v>494</v>
      </c>
      <c r="F57" s="344">
        <v>294</v>
      </c>
      <c r="G57" s="15" t="s">
        <v>73</v>
      </c>
      <c r="H57" s="336" t="s">
        <v>25</v>
      </c>
      <c r="I57" s="32">
        <v>650</v>
      </c>
      <c r="J57" s="330">
        <v>12</v>
      </c>
      <c r="K57" s="330">
        <v>91</v>
      </c>
      <c r="L57" s="330">
        <v>99</v>
      </c>
      <c r="M57" s="330">
        <v>13</v>
      </c>
      <c r="N57" s="330">
        <v>17</v>
      </c>
      <c r="O57" s="330">
        <v>8</v>
      </c>
      <c r="P57" s="330">
        <v>3</v>
      </c>
      <c r="Q57" s="330">
        <v>18</v>
      </c>
      <c r="R57" s="330">
        <v>4</v>
      </c>
      <c r="S57" s="330">
        <v>71</v>
      </c>
      <c r="T57" s="330"/>
      <c r="U57" s="330">
        <v>2</v>
      </c>
      <c r="V57" s="70">
        <v>2</v>
      </c>
      <c r="W57" s="70">
        <v>2</v>
      </c>
      <c r="X57" s="70"/>
      <c r="Y57" s="330"/>
      <c r="Z57" s="330"/>
      <c r="AA57" s="330">
        <v>0</v>
      </c>
      <c r="AB57" s="330">
        <v>25</v>
      </c>
      <c r="AC57" s="71">
        <f t="shared" si="0"/>
        <v>367</v>
      </c>
    </row>
    <row r="58" spans="1:29" x14ac:dyDescent="0.3">
      <c r="A58" s="343">
        <v>57</v>
      </c>
      <c r="B58" s="15">
        <v>20</v>
      </c>
      <c r="C58" s="346">
        <v>43</v>
      </c>
      <c r="D58" s="72" t="s">
        <v>493</v>
      </c>
      <c r="E58" s="8" t="s">
        <v>494</v>
      </c>
      <c r="F58" s="344">
        <v>295</v>
      </c>
      <c r="G58" s="15" t="s">
        <v>73</v>
      </c>
      <c r="H58" s="336" t="s">
        <v>19</v>
      </c>
      <c r="I58" s="32">
        <v>408</v>
      </c>
      <c r="J58" s="330">
        <v>11</v>
      </c>
      <c r="K58" s="330">
        <v>46</v>
      </c>
      <c r="L58" s="330">
        <v>45</v>
      </c>
      <c r="M58" s="330">
        <v>2</v>
      </c>
      <c r="N58" s="330">
        <v>8</v>
      </c>
      <c r="O58" s="330">
        <v>2</v>
      </c>
      <c r="P58" s="330">
        <v>2</v>
      </c>
      <c r="Q58" s="330">
        <v>8</v>
      </c>
      <c r="R58" s="330">
        <v>6</v>
      </c>
      <c r="S58" s="330">
        <v>84</v>
      </c>
      <c r="T58" s="330"/>
      <c r="U58" s="330">
        <v>3</v>
      </c>
      <c r="V58" s="70">
        <v>2</v>
      </c>
      <c r="W58" s="70">
        <v>0</v>
      </c>
      <c r="X58" s="70"/>
      <c r="Y58" s="330"/>
      <c r="Z58" s="330"/>
      <c r="AA58" s="330">
        <v>0</v>
      </c>
      <c r="AB58" s="330">
        <v>14</v>
      </c>
      <c r="AC58" s="71">
        <f t="shared" si="0"/>
        <v>233</v>
      </c>
    </row>
    <row r="59" spans="1:29" x14ac:dyDescent="0.3">
      <c r="A59" s="343">
        <v>58</v>
      </c>
      <c r="B59" s="15">
        <v>20</v>
      </c>
      <c r="C59" s="346">
        <v>43</v>
      </c>
      <c r="D59" s="72" t="s">
        <v>493</v>
      </c>
      <c r="E59" s="8" t="s">
        <v>494</v>
      </c>
      <c r="F59" s="344">
        <v>295</v>
      </c>
      <c r="G59" s="15" t="s">
        <v>73</v>
      </c>
      <c r="H59" s="336" t="s">
        <v>20</v>
      </c>
      <c r="I59" s="32">
        <v>407</v>
      </c>
      <c r="J59" s="330">
        <v>17</v>
      </c>
      <c r="K59" s="330">
        <v>42</v>
      </c>
      <c r="L59" s="330">
        <v>63</v>
      </c>
      <c r="M59" s="330">
        <v>5</v>
      </c>
      <c r="N59" s="330">
        <v>11</v>
      </c>
      <c r="O59" s="330">
        <v>2</v>
      </c>
      <c r="P59" s="330">
        <v>3</v>
      </c>
      <c r="Q59" s="330">
        <v>3</v>
      </c>
      <c r="R59" s="330">
        <v>6</v>
      </c>
      <c r="S59" s="330">
        <v>61</v>
      </c>
      <c r="T59" s="330"/>
      <c r="U59" s="330">
        <v>5</v>
      </c>
      <c r="V59" s="70">
        <v>0</v>
      </c>
      <c r="W59" s="70">
        <v>0</v>
      </c>
      <c r="X59" s="70"/>
      <c r="Y59" s="330"/>
      <c r="Z59" s="330"/>
      <c r="AA59" s="330">
        <v>0</v>
      </c>
      <c r="AB59" s="330">
        <v>15</v>
      </c>
      <c r="AC59" s="71">
        <f t="shared" si="0"/>
        <v>233</v>
      </c>
    </row>
    <row r="60" spans="1:29" x14ac:dyDescent="0.3">
      <c r="A60" s="343">
        <v>59</v>
      </c>
      <c r="B60" s="15">
        <v>20</v>
      </c>
      <c r="C60" s="346">
        <v>43</v>
      </c>
      <c r="D60" s="72" t="s">
        <v>493</v>
      </c>
      <c r="E60" s="8" t="s">
        <v>494</v>
      </c>
      <c r="F60" s="344">
        <v>296</v>
      </c>
      <c r="G60" s="15" t="s">
        <v>73</v>
      </c>
      <c r="H60" s="336" t="s">
        <v>19</v>
      </c>
      <c r="I60" s="32">
        <v>477</v>
      </c>
      <c r="J60" s="330">
        <v>20</v>
      </c>
      <c r="K60" s="330">
        <v>60</v>
      </c>
      <c r="L60" s="330">
        <v>67</v>
      </c>
      <c r="M60" s="330">
        <v>12</v>
      </c>
      <c r="N60" s="330">
        <v>19</v>
      </c>
      <c r="O60" s="330">
        <v>1</v>
      </c>
      <c r="P60" s="330">
        <v>0</v>
      </c>
      <c r="Q60" s="330">
        <v>8</v>
      </c>
      <c r="R60" s="330">
        <v>6</v>
      </c>
      <c r="S60" s="330">
        <v>64</v>
      </c>
      <c r="T60" s="330"/>
      <c r="U60" s="330">
        <v>3</v>
      </c>
      <c r="V60" s="70">
        <v>3</v>
      </c>
      <c r="W60" s="70">
        <v>0</v>
      </c>
      <c r="X60" s="70"/>
      <c r="Y60" s="330"/>
      <c r="Z60" s="330"/>
      <c r="AA60" s="330">
        <v>1</v>
      </c>
      <c r="AB60" s="330">
        <v>7</v>
      </c>
      <c r="AC60" s="71">
        <f t="shared" si="0"/>
        <v>271</v>
      </c>
    </row>
    <row r="61" spans="1:29" x14ac:dyDescent="0.3">
      <c r="A61" s="343">
        <v>60</v>
      </c>
      <c r="B61" s="15">
        <v>20</v>
      </c>
      <c r="C61" s="346">
        <v>43</v>
      </c>
      <c r="D61" s="72" t="s">
        <v>493</v>
      </c>
      <c r="E61" s="8" t="s">
        <v>494</v>
      </c>
      <c r="F61" s="344">
        <v>296</v>
      </c>
      <c r="G61" s="15" t="s">
        <v>73</v>
      </c>
      <c r="H61" s="336" t="s">
        <v>20</v>
      </c>
      <c r="I61" s="32">
        <v>477</v>
      </c>
      <c r="J61" s="330">
        <v>23</v>
      </c>
      <c r="K61" s="330">
        <v>63</v>
      </c>
      <c r="L61" s="330">
        <v>67</v>
      </c>
      <c r="M61" s="330">
        <v>10</v>
      </c>
      <c r="N61" s="330">
        <v>17</v>
      </c>
      <c r="O61" s="330">
        <v>1</v>
      </c>
      <c r="P61" s="330">
        <v>2</v>
      </c>
      <c r="Q61" s="330">
        <v>4</v>
      </c>
      <c r="R61" s="330">
        <v>8</v>
      </c>
      <c r="S61" s="330">
        <v>53</v>
      </c>
      <c r="T61" s="330"/>
      <c r="U61" s="330">
        <v>1</v>
      </c>
      <c r="V61" s="70">
        <v>6</v>
      </c>
      <c r="W61" s="70">
        <v>1</v>
      </c>
      <c r="X61" s="70"/>
      <c r="Y61" s="330"/>
      <c r="Z61" s="330"/>
      <c r="AA61" s="330">
        <v>0</v>
      </c>
      <c r="AB61" s="330">
        <v>23</v>
      </c>
      <c r="AC61" s="71">
        <f t="shared" si="0"/>
        <v>279</v>
      </c>
    </row>
    <row r="62" spans="1:29" x14ac:dyDescent="0.3">
      <c r="A62" s="343">
        <v>61</v>
      </c>
      <c r="B62" s="15">
        <v>20</v>
      </c>
      <c r="C62" s="346">
        <v>43</v>
      </c>
      <c r="D62" s="72" t="s">
        <v>493</v>
      </c>
      <c r="E62" s="8" t="s">
        <v>494</v>
      </c>
      <c r="F62" s="429">
        <v>297</v>
      </c>
      <c r="G62" s="15" t="s">
        <v>73</v>
      </c>
      <c r="H62" s="430" t="s">
        <v>19</v>
      </c>
      <c r="I62" s="32">
        <v>723</v>
      </c>
      <c r="J62" s="431">
        <v>34</v>
      </c>
      <c r="K62" s="431">
        <v>172</v>
      </c>
      <c r="L62" s="431">
        <v>96</v>
      </c>
      <c r="M62" s="431">
        <v>15</v>
      </c>
      <c r="N62" s="431">
        <v>12</v>
      </c>
      <c r="O62" s="431">
        <v>1</v>
      </c>
      <c r="P62" s="431">
        <v>2</v>
      </c>
      <c r="Q62" s="431">
        <v>9</v>
      </c>
      <c r="R62" s="431">
        <v>8</v>
      </c>
      <c r="S62" s="431">
        <v>83</v>
      </c>
      <c r="T62" s="330"/>
      <c r="U62" s="431">
        <v>7</v>
      </c>
      <c r="V62" s="432">
        <v>3</v>
      </c>
      <c r="W62" s="432">
        <v>4</v>
      </c>
      <c r="X62" s="70"/>
      <c r="Y62" s="330"/>
      <c r="Z62" s="330"/>
      <c r="AA62" s="431">
        <v>0</v>
      </c>
      <c r="AB62" s="431">
        <v>25</v>
      </c>
      <c r="AC62" s="71">
        <f t="shared" si="0"/>
        <v>471</v>
      </c>
    </row>
    <row r="63" spans="1:29" x14ac:dyDescent="0.3">
      <c r="A63" s="343">
        <v>62</v>
      </c>
      <c r="B63" s="15">
        <v>20</v>
      </c>
      <c r="C63" s="346">
        <v>43</v>
      </c>
      <c r="D63" s="72" t="s">
        <v>493</v>
      </c>
      <c r="E63" s="8" t="s">
        <v>494</v>
      </c>
      <c r="F63" s="344">
        <v>298</v>
      </c>
      <c r="G63" s="15" t="s">
        <v>73</v>
      </c>
      <c r="H63" s="336" t="s">
        <v>19</v>
      </c>
      <c r="I63" s="32">
        <v>550</v>
      </c>
      <c r="J63" s="330">
        <v>11</v>
      </c>
      <c r="K63" s="330">
        <v>129</v>
      </c>
      <c r="L63" s="330">
        <v>57</v>
      </c>
      <c r="M63" s="330">
        <v>13</v>
      </c>
      <c r="N63" s="330">
        <v>13</v>
      </c>
      <c r="O63" s="330">
        <v>5</v>
      </c>
      <c r="P63" s="330">
        <v>0</v>
      </c>
      <c r="Q63" s="330">
        <v>9</v>
      </c>
      <c r="R63" s="330">
        <v>10</v>
      </c>
      <c r="S63" s="330">
        <v>63</v>
      </c>
      <c r="T63" s="330"/>
      <c r="U63" s="330">
        <v>4</v>
      </c>
      <c r="V63" s="70">
        <v>2</v>
      </c>
      <c r="W63" s="70">
        <v>4</v>
      </c>
      <c r="X63" s="70"/>
      <c r="Y63" s="330"/>
      <c r="Z63" s="330"/>
      <c r="AA63" s="330">
        <v>0</v>
      </c>
      <c r="AB63" s="330">
        <v>20</v>
      </c>
      <c r="AC63" s="71">
        <f t="shared" si="0"/>
        <v>340</v>
      </c>
    </row>
    <row r="64" spans="1:29" x14ac:dyDescent="0.3">
      <c r="A64" s="343">
        <v>63</v>
      </c>
      <c r="B64" s="15">
        <v>20</v>
      </c>
      <c r="C64" s="346">
        <v>43</v>
      </c>
      <c r="D64" s="72" t="s">
        <v>493</v>
      </c>
      <c r="E64" s="8" t="s">
        <v>494</v>
      </c>
      <c r="F64" s="344">
        <v>299</v>
      </c>
      <c r="G64" s="15" t="s">
        <v>73</v>
      </c>
      <c r="H64" s="336" t="s">
        <v>19</v>
      </c>
      <c r="I64" s="32">
        <v>526</v>
      </c>
      <c r="J64" s="330">
        <v>1</v>
      </c>
      <c r="K64" s="330">
        <v>96</v>
      </c>
      <c r="L64" s="330">
        <v>54</v>
      </c>
      <c r="M64" s="330">
        <v>7</v>
      </c>
      <c r="N64" s="330">
        <v>14</v>
      </c>
      <c r="O64" s="330">
        <v>9</v>
      </c>
      <c r="P64" s="330">
        <v>1</v>
      </c>
      <c r="Q64" s="330">
        <v>2</v>
      </c>
      <c r="R64" s="330">
        <v>4</v>
      </c>
      <c r="S64" s="330">
        <v>82</v>
      </c>
      <c r="T64" s="330"/>
      <c r="U64" s="330">
        <v>11</v>
      </c>
      <c r="V64" s="70">
        <v>1</v>
      </c>
      <c r="W64" s="70">
        <v>3</v>
      </c>
      <c r="X64" s="70"/>
      <c r="Y64" s="330"/>
      <c r="Z64" s="330"/>
      <c r="AA64" s="330">
        <v>0</v>
      </c>
      <c r="AB64" s="330">
        <v>24</v>
      </c>
      <c r="AC64" s="71">
        <f t="shared" si="0"/>
        <v>309</v>
      </c>
    </row>
    <row r="65" spans="1:29" x14ac:dyDescent="0.3">
      <c r="A65" s="343">
        <v>64</v>
      </c>
      <c r="B65" s="15">
        <v>20</v>
      </c>
      <c r="C65" s="346">
        <v>43</v>
      </c>
      <c r="D65" s="72" t="s">
        <v>493</v>
      </c>
      <c r="E65" s="8" t="s">
        <v>494</v>
      </c>
      <c r="F65" s="344">
        <v>299</v>
      </c>
      <c r="G65" s="15" t="s">
        <v>73</v>
      </c>
      <c r="H65" s="336" t="s">
        <v>20</v>
      </c>
      <c r="I65" s="32">
        <v>525</v>
      </c>
      <c r="J65" s="330">
        <v>6</v>
      </c>
      <c r="K65" s="330">
        <v>84</v>
      </c>
      <c r="L65" s="330">
        <v>63</v>
      </c>
      <c r="M65" s="330">
        <v>8</v>
      </c>
      <c r="N65" s="330">
        <v>18</v>
      </c>
      <c r="O65" s="330">
        <v>13</v>
      </c>
      <c r="P65" s="330">
        <v>2</v>
      </c>
      <c r="Q65" s="330">
        <v>5</v>
      </c>
      <c r="R65" s="330">
        <v>6</v>
      </c>
      <c r="S65" s="330">
        <v>79</v>
      </c>
      <c r="T65" s="330"/>
      <c r="U65" s="330">
        <v>9</v>
      </c>
      <c r="V65" s="70">
        <v>1</v>
      </c>
      <c r="W65" s="70">
        <v>2</v>
      </c>
      <c r="X65" s="70"/>
      <c r="Y65" s="330"/>
      <c r="Z65" s="330"/>
      <c r="AA65" s="330">
        <v>0</v>
      </c>
      <c r="AB65" s="330">
        <v>35</v>
      </c>
      <c r="AC65" s="71">
        <f t="shared" si="0"/>
        <v>331</v>
      </c>
    </row>
    <row r="66" spans="1:29" x14ac:dyDescent="0.3">
      <c r="A66" s="343">
        <v>65</v>
      </c>
      <c r="B66" s="15">
        <v>20</v>
      </c>
      <c r="C66" s="346">
        <v>43</v>
      </c>
      <c r="D66" s="72" t="s">
        <v>493</v>
      </c>
      <c r="E66" s="8" t="s">
        <v>494</v>
      </c>
      <c r="F66" s="344">
        <v>300</v>
      </c>
      <c r="G66" s="15" t="s">
        <v>73</v>
      </c>
      <c r="H66" s="336" t="s">
        <v>19</v>
      </c>
      <c r="I66" s="32">
        <v>674</v>
      </c>
      <c r="J66" s="330">
        <v>11</v>
      </c>
      <c r="K66" s="330">
        <v>79</v>
      </c>
      <c r="L66" s="330">
        <v>93</v>
      </c>
      <c r="M66" s="330">
        <v>9</v>
      </c>
      <c r="N66" s="330">
        <v>17</v>
      </c>
      <c r="O66" s="330">
        <v>6</v>
      </c>
      <c r="P66" s="330">
        <v>3</v>
      </c>
      <c r="Q66" s="330">
        <v>6</v>
      </c>
      <c r="R66" s="330">
        <v>4</v>
      </c>
      <c r="S66" s="330">
        <v>106</v>
      </c>
      <c r="T66" s="330"/>
      <c r="U66" s="330">
        <v>7</v>
      </c>
      <c r="V66" s="70">
        <v>2</v>
      </c>
      <c r="W66" s="70">
        <v>0</v>
      </c>
      <c r="X66" s="70"/>
      <c r="Y66" s="330"/>
      <c r="Z66" s="330"/>
      <c r="AA66" s="330">
        <v>2</v>
      </c>
      <c r="AB66" s="330">
        <v>38</v>
      </c>
      <c r="AC66" s="71">
        <f t="shared" si="0"/>
        <v>383</v>
      </c>
    </row>
    <row r="67" spans="1:29" x14ac:dyDescent="0.3">
      <c r="A67" s="343">
        <v>66</v>
      </c>
      <c r="B67" s="15">
        <v>20</v>
      </c>
      <c r="C67" s="346">
        <v>43</v>
      </c>
      <c r="D67" s="72" t="s">
        <v>493</v>
      </c>
      <c r="E67" s="8" t="s">
        <v>494</v>
      </c>
      <c r="F67" s="344">
        <v>300</v>
      </c>
      <c r="G67" s="15" t="s">
        <v>73</v>
      </c>
      <c r="H67" s="336" t="s">
        <v>20</v>
      </c>
      <c r="I67" s="32">
        <v>673</v>
      </c>
      <c r="J67" s="330">
        <v>9</v>
      </c>
      <c r="K67" s="330">
        <v>88</v>
      </c>
      <c r="L67" s="330">
        <v>111</v>
      </c>
      <c r="M67" s="330">
        <v>8</v>
      </c>
      <c r="N67" s="330">
        <v>11</v>
      </c>
      <c r="O67" s="330">
        <v>4</v>
      </c>
      <c r="P67" s="330">
        <v>3</v>
      </c>
      <c r="Q67" s="330">
        <v>4</v>
      </c>
      <c r="R67" s="330">
        <v>4</v>
      </c>
      <c r="S67" s="330">
        <v>93</v>
      </c>
      <c r="T67" s="330"/>
      <c r="U67" s="330">
        <v>18</v>
      </c>
      <c r="V67" s="70">
        <v>3</v>
      </c>
      <c r="W67" s="70">
        <v>1</v>
      </c>
      <c r="X67" s="70"/>
      <c r="Y67" s="330"/>
      <c r="Z67" s="330"/>
      <c r="AA67" s="330">
        <v>1</v>
      </c>
      <c r="AB67" s="330">
        <v>31</v>
      </c>
      <c r="AC67" s="71">
        <f t="shared" si="0"/>
        <v>389</v>
      </c>
    </row>
    <row r="68" spans="1:29" x14ac:dyDescent="0.3">
      <c r="A68" s="343">
        <v>67</v>
      </c>
      <c r="B68" s="15">
        <v>20</v>
      </c>
      <c r="C68" s="346">
        <v>43</v>
      </c>
      <c r="D68" s="72" t="s">
        <v>493</v>
      </c>
      <c r="E68" s="8" t="s">
        <v>494</v>
      </c>
      <c r="F68" s="344">
        <v>300</v>
      </c>
      <c r="G68" s="15" t="s">
        <v>73</v>
      </c>
      <c r="H68" s="336" t="s">
        <v>22</v>
      </c>
      <c r="I68" s="32">
        <v>673</v>
      </c>
      <c r="J68" s="330">
        <v>14</v>
      </c>
      <c r="K68" s="330">
        <v>84</v>
      </c>
      <c r="L68" s="330">
        <v>131</v>
      </c>
      <c r="M68" s="330">
        <v>6</v>
      </c>
      <c r="N68" s="330">
        <v>11</v>
      </c>
      <c r="O68" s="330">
        <v>6</v>
      </c>
      <c r="P68" s="330">
        <v>4</v>
      </c>
      <c r="Q68" s="330">
        <v>3</v>
      </c>
      <c r="R68" s="330">
        <v>5</v>
      </c>
      <c r="S68" s="330">
        <v>104</v>
      </c>
      <c r="T68" s="330"/>
      <c r="U68" s="330">
        <v>10</v>
      </c>
      <c r="V68" s="70">
        <v>2</v>
      </c>
      <c r="W68" s="70">
        <v>0</v>
      </c>
      <c r="X68" s="70"/>
      <c r="Y68" s="330"/>
      <c r="Z68" s="330"/>
      <c r="AA68" s="330">
        <v>0</v>
      </c>
      <c r="AB68" s="330">
        <v>30</v>
      </c>
      <c r="AC68" s="71">
        <f t="shared" si="0"/>
        <v>410</v>
      </c>
    </row>
    <row r="69" spans="1:29" x14ac:dyDescent="0.3">
      <c r="A69" s="343">
        <v>68</v>
      </c>
      <c r="B69" s="15">
        <v>20</v>
      </c>
      <c r="C69" s="346">
        <v>43</v>
      </c>
      <c r="D69" s="72" t="s">
        <v>493</v>
      </c>
      <c r="E69" s="8" t="s">
        <v>494</v>
      </c>
      <c r="F69" s="344">
        <v>301</v>
      </c>
      <c r="G69" s="15" t="s">
        <v>73</v>
      </c>
      <c r="H69" s="336" t="s">
        <v>19</v>
      </c>
      <c r="I69" s="32">
        <v>514</v>
      </c>
      <c r="J69" s="330">
        <v>11</v>
      </c>
      <c r="K69" s="330">
        <v>71</v>
      </c>
      <c r="L69" s="330">
        <v>65</v>
      </c>
      <c r="M69" s="330">
        <v>19</v>
      </c>
      <c r="N69" s="330">
        <v>12</v>
      </c>
      <c r="O69" s="330">
        <v>7</v>
      </c>
      <c r="P69" s="330">
        <v>1</v>
      </c>
      <c r="Q69" s="330">
        <v>0</v>
      </c>
      <c r="R69" s="330">
        <v>5</v>
      </c>
      <c r="S69" s="330">
        <v>91</v>
      </c>
      <c r="T69" s="330"/>
      <c r="U69" s="330">
        <v>13</v>
      </c>
      <c r="V69" s="70">
        <v>3</v>
      </c>
      <c r="W69" s="70">
        <v>2</v>
      </c>
      <c r="X69" s="70"/>
      <c r="Y69" s="330"/>
      <c r="Z69" s="330"/>
      <c r="AA69" s="330">
        <v>1</v>
      </c>
      <c r="AB69" s="330">
        <v>18</v>
      </c>
      <c r="AC69" s="71">
        <f t="shared" si="0"/>
        <v>319</v>
      </c>
    </row>
    <row r="70" spans="1:29" x14ac:dyDescent="0.3">
      <c r="A70" s="343">
        <v>69</v>
      </c>
      <c r="B70" s="15">
        <v>20</v>
      </c>
      <c r="C70" s="346">
        <v>43</v>
      </c>
      <c r="D70" s="72" t="s">
        <v>493</v>
      </c>
      <c r="E70" s="8" t="s">
        <v>494</v>
      </c>
      <c r="F70" s="344">
        <v>301</v>
      </c>
      <c r="G70" s="15" t="s">
        <v>73</v>
      </c>
      <c r="H70" s="336" t="s">
        <v>20</v>
      </c>
      <c r="I70" s="32">
        <v>514</v>
      </c>
      <c r="J70" s="330">
        <v>3</v>
      </c>
      <c r="K70" s="330">
        <v>85</v>
      </c>
      <c r="L70" s="330">
        <v>63</v>
      </c>
      <c r="M70" s="330">
        <v>15</v>
      </c>
      <c r="N70" s="330">
        <v>9</v>
      </c>
      <c r="O70" s="330">
        <v>8</v>
      </c>
      <c r="P70" s="330">
        <v>3</v>
      </c>
      <c r="Q70" s="330">
        <v>4</v>
      </c>
      <c r="R70" s="330">
        <v>5</v>
      </c>
      <c r="S70" s="330">
        <v>85</v>
      </c>
      <c r="T70" s="330"/>
      <c r="U70" s="330">
        <v>11</v>
      </c>
      <c r="V70" s="70">
        <v>4</v>
      </c>
      <c r="W70" s="70">
        <v>0</v>
      </c>
      <c r="X70" s="70"/>
      <c r="Y70" s="330"/>
      <c r="Z70" s="330"/>
      <c r="AA70" s="330">
        <v>0</v>
      </c>
      <c r="AB70" s="330">
        <v>23</v>
      </c>
      <c r="AC70" s="71">
        <f t="shared" si="0"/>
        <v>318</v>
      </c>
    </row>
    <row r="71" spans="1:29" x14ac:dyDescent="0.3">
      <c r="A71" s="343">
        <v>70</v>
      </c>
      <c r="B71" s="15">
        <v>20</v>
      </c>
      <c r="C71" s="346">
        <v>43</v>
      </c>
      <c r="D71" s="72" t="s">
        <v>493</v>
      </c>
      <c r="E71" s="8" t="s">
        <v>494</v>
      </c>
      <c r="F71" s="344">
        <v>302</v>
      </c>
      <c r="G71" s="15" t="s">
        <v>73</v>
      </c>
      <c r="H71" s="336" t="s">
        <v>19</v>
      </c>
      <c r="I71" s="32">
        <v>566</v>
      </c>
      <c r="J71" s="330">
        <v>17</v>
      </c>
      <c r="K71" s="330">
        <v>90</v>
      </c>
      <c r="L71" s="330">
        <v>49</v>
      </c>
      <c r="M71" s="330">
        <v>11</v>
      </c>
      <c r="N71" s="330">
        <v>13</v>
      </c>
      <c r="O71" s="330">
        <v>4</v>
      </c>
      <c r="P71" s="330">
        <v>5</v>
      </c>
      <c r="Q71" s="330">
        <v>6</v>
      </c>
      <c r="R71" s="330">
        <v>5</v>
      </c>
      <c r="S71" s="330">
        <v>55</v>
      </c>
      <c r="T71" s="330"/>
      <c r="U71" s="330">
        <v>8</v>
      </c>
      <c r="V71" s="70">
        <v>0</v>
      </c>
      <c r="W71" s="70">
        <v>2</v>
      </c>
      <c r="X71" s="70"/>
      <c r="Y71" s="330"/>
      <c r="Z71" s="330"/>
      <c r="AA71" s="330">
        <v>0</v>
      </c>
      <c r="AB71" s="330">
        <v>30</v>
      </c>
      <c r="AC71" s="71">
        <f t="shared" ref="AC71:AC134" si="1">SUM(J71:AB71)</f>
        <v>295</v>
      </c>
    </row>
    <row r="72" spans="1:29" x14ac:dyDescent="0.3">
      <c r="A72" s="343">
        <v>71</v>
      </c>
      <c r="B72" s="15">
        <v>20</v>
      </c>
      <c r="C72" s="346">
        <v>43</v>
      </c>
      <c r="D72" s="72" t="s">
        <v>493</v>
      </c>
      <c r="E72" s="8" t="s">
        <v>494</v>
      </c>
      <c r="F72" s="344">
        <v>302</v>
      </c>
      <c r="G72" s="15" t="s">
        <v>73</v>
      </c>
      <c r="H72" s="336" t="s">
        <v>20</v>
      </c>
      <c r="I72" s="32">
        <v>565</v>
      </c>
      <c r="J72" s="330">
        <v>14</v>
      </c>
      <c r="K72" s="330">
        <v>111</v>
      </c>
      <c r="L72" s="330">
        <v>58</v>
      </c>
      <c r="M72" s="330">
        <v>6</v>
      </c>
      <c r="N72" s="330">
        <v>10</v>
      </c>
      <c r="O72" s="330">
        <v>4</v>
      </c>
      <c r="P72" s="330">
        <v>4</v>
      </c>
      <c r="Q72" s="330">
        <v>13</v>
      </c>
      <c r="R72" s="330">
        <v>5</v>
      </c>
      <c r="S72" s="330">
        <v>91</v>
      </c>
      <c r="T72" s="330"/>
      <c r="U72" s="330">
        <v>3</v>
      </c>
      <c r="V72" s="70">
        <v>2</v>
      </c>
      <c r="W72" s="70">
        <v>3</v>
      </c>
      <c r="X72" s="70"/>
      <c r="Y72" s="330"/>
      <c r="Z72" s="330"/>
      <c r="AA72" s="330">
        <v>0</v>
      </c>
      <c r="AB72" s="330">
        <v>17</v>
      </c>
      <c r="AC72" s="71">
        <f t="shared" si="1"/>
        <v>341</v>
      </c>
    </row>
    <row r="73" spans="1:29" x14ac:dyDescent="0.3">
      <c r="A73" s="343">
        <v>72</v>
      </c>
      <c r="B73" s="15">
        <v>20</v>
      </c>
      <c r="C73" s="346">
        <v>43</v>
      </c>
      <c r="D73" s="72" t="s">
        <v>493</v>
      </c>
      <c r="E73" s="8" t="s">
        <v>494</v>
      </c>
      <c r="F73" s="344">
        <v>303</v>
      </c>
      <c r="G73" s="15" t="s">
        <v>73</v>
      </c>
      <c r="H73" s="336" t="s">
        <v>19</v>
      </c>
      <c r="I73" s="32">
        <v>540</v>
      </c>
      <c r="J73" s="330">
        <v>12</v>
      </c>
      <c r="K73" s="330">
        <v>54</v>
      </c>
      <c r="L73" s="330">
        <v>41</v>
      </c>
      <c r="M73" s="330">
        <v>6</v>
      </c>
      <c r="N73" s="330">
        <v>13</v>
      </c>
      <c r="O73" s="330">
        <v>5</v>
      </c>
      <c r="P73" s="330">
        <v>6</v>
      </c>
      <c r="Q73" s="330">
        <v>9</v>
      </c>
      <c r="R73" s="330">
        <v>6</v>
      </c>
      <c r="S73" s="330">
        <v>109</v>
      </c>
      <c r="T73" s="330"/>
      <c r="U73" s="330">
        <v>3</v>
      </c>
      <c r="V73" s="70">
        <v>1</v>
      </c>
      <c r="W73" s="70">
        <v>2</v>
      </c>
      <c r="X73" s="70"/>
      <c r="Y73" s="330"/>
      <c r="Z73" s="330"/>
      <c r="AA73" s="330">
        <v>0</v>
      </c>
      <c r="AB73" s="330">
        <v>15</v>
      </c>
      <c r="AC73" s="71">
        <f t="shared" si="1"/>
        <v>282</v>
      </c>
    </row>
    <row r="74" spans="1:29" x14ac:dyDescent="0.3">
      <c r="A74" s="343">
        <v>73</v>
      </c>
      <c r="B74" s="15">
        <v>20</v>
      </c>
      <c r="C74" s="346">
        <v>43</v>
      </c>
      <c r="D74" s="72" t="s">
        <v>493</v>
      </c>
      <c r="E74" s="8" t="s">
        <v>494</v>
      </c>
      <c r="F74" s="344">
        <v>303</v>
      </c>
      <c r="G74" s="15" t="s">
        <v>73</v>
      </c>
      <c r="H74" s="336" t="s">
        <v>20</v>
      </c>
      <c r="I74" s="32">
        <v>539</v>
      </c>
      <c r="J74" s="330">
        <v>7</v>
      </c>
      <c r="K74" s="330">
        <v>55</v>
      </c>
      <c r="L74" s="330">
        <v>57</v>
      </c>
      <c r="M74" s="330">
        <v>4</v>
      </c>
      <c r="N74" s="330">
        <v>14</v>
      </c>
      <c r="O74" s="330">
        <v>5</v>
      </c>
      <c r="P74" s="330">
        <v>3</v>
      </c>
      <c r="Q74" s="330">
        <v>1</v>
      </c>
      <c r="R74" s="330">
        <v>4</v>
      </c>
      <c r="S74" s="330">
        <v>127</v>
      </c>
      <c r="T74" s="330"/>
      <c r="U74" s="330">
        <v>6</v>
      </c>
      <c r="V74" s="70">
        <v>0</v>
      </c>
      <c r="W74" s="70">
        <v>0</v>
      </c>
      <c r="X74" s="70"/>
      <c r="Y74" s="330"/>
      <c r="Z74" s="330"/>
      <c r="AA74" s="330">
        <v>0</v>
      </c>
      <c r="AB74" s="330">
        <v>15</v>
      </c>
      <c r="AC74" s="71">
        <f t="shared" si="1"/>
        <v>298</v>
      </c>
    </row>
    <row r="75" spans="1:29" x14ac:dyDescent="0.3">
      <c r="A75" s="343">
        <v>74</v>
      </c>
      <c r="B75" s="15">
        <v>20</v>
      </c>
      <c r="C75" s="346">
        <v>43</v>
      </c>
      <c r="D75" s="72" t="s">
        <v>493</v>
      </c>
      <c r="E75" s="8" t="s">
        <v>494</v>
      </c>
      <c r="F75" s="344">
        <v>304</v>
      </c>
      <c r="G75" s="15" t="s">
        <v>73</v>
      </c>
      <c r="H75" s="336" t="s">
        <v>19</v>
      </c>
      <c r="I75" s="32">
        <v>544</v>
      </c>
      <c r="J75" s="330">
        <v>9</v>
      </c>
      <c r="K75" s="330">
        <v>69</v>
      </c>
      <c r="L75" s="330">
        <v>55</v>
      </c>
      <c r="M75" s="330">
        <v>1</v>
      </c>
      <c r="N75" s="330">
        <v>12</v>
      </c>
      <c r="O75" s="330">
        <v>1</v>
      </c>
      <c r="P75" s="330">
        <v>8</v>
      </c>
      <c r="Q75" s="330">
        <v>7</v>
      </c>
      <c r="R75" s="330">
        <v>5</v>
      </c>
      <c r="S75" s="330">
        <v>122</v>
      </c>
      <c r="T75" s="330"/>
      <c r="U75" s="330">
        <v>1</v>
      </c>
      <c r="V75" s="70">
        <v>0</v>
      </c>
      <c r="W75" s="70">
        <v>1</v>
      </c>
      <c r="X75" s="70"/>
      <c r="Y75" s="330"/>
      <c r="Z75" s="330"/>
      <c r="AA75" s="330">
        <v>0</v>
      </c>
      <c r="AB75" s="330">
        <v>24</v>
      </c>
      <c r="AC75" s="71">
        <f t="shared" si="1"/>
        <v>315</v>
      </c>
    </row>
    <row r="76" spans="1:29" x14ac:dyDescent="0.3">
      <c r="A76" s="343">
        <v>75</v>
      </c>
      <c r="B76" s="15">
        <v>20</v>
      </c>
      <c r="C76" s="346">
        <v>43</v>
      </c>
      <c r="D76" s="72" t="s">
        <v>493</v>
      </c>
      <c r="E76" s="8" t="s">
        <v>494</v>
      </c>
      <c r="F76" s="344">
        <v>304</v>
      </c>
      <c r="G76" s="15" t="s">
        <v>73</v>
      </c>
      <c r="H76" s="336" t="s">
        <v>20</v>
      </c>
      <c r="I76" s="32">
        <v>543</v>
      </c>
      <c r="J76" s="330">
        <v>7</v>
      </c>
      <c r="K76" s="330">
        <v>73</v>
      </c>
      <c r="L76" s="330">
        <v>48</v>
      </c>
      <c r="M76" s="330">
        <v>9</v>
      </c>
      <c r="N76" s="330">
        <v>21</v>
      </c>
      <c r="O76" s="330">
        <v>6</v>
      </c>
      <c r="P76" s="330">
        <v>7</v>
      </c>
      <c r="Q76" s="330">
        <v>3</v>
      </c>
      <c r="R76" s="330">
        <v>2</v>
      </c>
      <c r="S76" s="330">
        <v>136</v>
      </c>
      <c r="T76" s="330"/>
      <c r="U76" s="330">
        <v>2</v>
      </c>
      <c r="V76" s="70">
        <v>3</v>
      </c>
      <c r="W76" s="70">
        <v>1</v>
      </c>
      <c r="X76" s="70"/>
      <c r="Y76" s="330"/>
      <c r="Z76" s="330"/>
      <c r="AA76" s="330">
        <v>3</v>
      </c>
      <c r="AB76" s="330">
        <v>1</v>
      </c>
      <c r="AC76" s="71">
        <f t="shared" si="1"/>
        <v>322</v>
      </c>
    </row>
    <row r="77" spans="1:29" x14ac:dyDescent="0.3">
      <c r="A77" s="343">
        <v>76</v>
      </c>
      <c r="B77" s="15">
        <v>20</v>
      </c>
      <c r="C77" s="346">
        <v>43</v>
      </c>
      <c r="D77" s="72" t="s">
        <v>493</v>
      </c>
      <c r="E77" s="8" t="s">
        <v>494</v>
      </c>
      <c r="F77" s="344">
        <v>305</v>
      </c>
      <c r="G77" s="15" t="s">
        <v>73</v>
      </c>
      <c r="H77" s="336" t="s">
        <v>19</v>
      </c>
      <c r="I77" s="32">
        <v>646</v>
      </c>
      <c r="J77" s="330">
        <v>14</v>
      </c>
      <c r="K77" s="330">
        <v>108</v>
      </c>
      <c r="L77" s="330">
        <v>49</v>
      </c>
      <c r="M77" s="330">
        <v>6</v>
      </c>
      <c r="N77" s="330">
        <v>11</v>
      </c>
      <c r="O77" s="330">
        <v>4</v>
      </c>
      <c r="P77" s="330">
        <v>4</v>
      </c>
      <c r="Q77" s="330">
        <v>10</v>
      </c>
      <c r="R77" s="330">
        <v>4</v>
      </c>
      <c r="S77" s="330">
        <v>124</v>
      </c>
      <c r="T77" s="330"/>
      <c r="U77" s="330">
        <v>6</v>
      </c>
      <c r="V77" s="70">
        <v>1</v>
      </c>
      <c r="W77" s="70">
        <v>2</v>
      </c>
      <c r="X77" s="70"/>
      <c r="Y77" s="330"/>
      <c r="Z77" s="330"/>
      <c r="AA77" s="330">
        <v>0</v>
      </c>
      <c r="AB77" s="330">
        <v>26</v>
      </c>
      <c r="AC77" s="71">
        <f t="shared" si="1"/>
        <v>369</v>
      </c>
    </row>
    <row r="78" spans="1:29" x14ac:dyDescent="0.3">
      <c r="A78" s="343">
        <v>77</v>
      </c>
      <c r="B78" s="15">
        <v>20</v>
      </c>
      <c r="C78" s="346">
        <v>43</v>
      </c>
      <c r="D78" s="72" t="s">
        <v>493</v>
      </c>
      <c r="E78" s="8" t="s">
        <v>494</v>
      </c>
      <c r="F78" s="344">
        <v>306</v>
      </c>
      <c r="G78" s="15" t="s">
        <v>73</v>
      </c>
      <c r="H78" s="336" t="s">
        <v>19</v>
      </c>
      <c r="I78" s="32">
        <v>535</v>
      </c>
      <c r="J78" s="330">
        <v>13</v>
      </c>
      <c r="K78" s="330">
        <v>76</v>
      </c>
      <c r="L78" s="330">
        <v>62</v>
      </c>
      <c r="M78" s="330">
        <v>26</v>
      </c>
      <c r="N78" s="330">
        <v>17</v>
      </c>
      <c r="O78" s="330">
        <v>6</v>
      </c>
      <c r="P78" s="330">
        <v>2</v>
      </c>
      <c r="Q78" s="330">
        <v>12</v>
      </c>
      <c r="R78" s="330">
        <v>14</v>
      </c>
      <c r="S78" s="330">
        <v>73</v>
      </c>
      <c r="T78" s="330"/>
      <c r="U78" s="330">
        <v>8</v>
      </c>
      <c r="V78" s="70">
        <v>3</v>
      </c>
      <c r="W78" s="70">
        <v>5</v>
      </c>
      <c r="X78" s="70"/>
      <c r="Y78" s="330"/>
      <c r="Z78" s="330"/>
      <c r="AA78" s="330">
        <v>0</v>
      </c>
      <c r="AB78" s="330">
        <v>23</v>
      </c>
      <c r="AC78" s="71">
        <f t="shared" si="1"/>
        <v>340</v>
      </c>
    </row>
    <row r="79" spans="1:29" x14ac:dyDescent="0.3">
      <c r="A79" s="343">
        <v>78</v>
      </c>
      <c r="B79" s="15">
        <v>20</v>
      </c>
      <c r="C79" s="346">
        <v>43</v>
      </c>
      <c r="D79" s="72" t="s">
        <v>493</v>
      </c>
      <c r="E79" s="8" t="s">
        <v>494</v>
      </c>
      <c r="F79" s="344">
        <v>306</v>
      </c>
      <c r="G79" s="15" t="s">
        <v>73</v>
      </c>
      <c r="H79" s="336" t="s">
        <v>20</v>
      </c>
      <c r="I79" s="32">
        <v>534</v>
      </c>
      <c r="J79" s="330">
        <v>8</v>
      </c>
      <c r="K79" s="330">
        <v>72</v>
      </c>
      <c r="L79" s="330">
        <v>64</v>
      </c>
      <c r="M79" s="330">
        <v>32</v>
      </c>
      <c r="N79" s="330">
        <v>18</v>
      </c>
      <c r="O79" s="330">
        <v>4</v>
      </c>
      <c r="P79" s="330">
        <v>1</v>
      </c>
      <c r="Q79" s="330">
        <v>6</v>
      </c>
      <c r="R79" s="330">
        <v>8</v>
      </c>
      <c r="S79" s="330">
        <v>94</v>
      </c>
      <c r="T79" s="330"/>
      <c r="U79" s="330">
        <v>6</v>
      </c>
      <c r="V79" s="70">
        <v>1</v>
      </c>
      <c r="W79" s="70">
        <v>2</v>
      </c>
      <c r="X79" s="70"/>
      <c r="Y79" s="330"/>
      <c r="Z79" s="330"/>
      <c r="AA79" s="330">
        <v>1</v>
      </c>
      <c r="AB79" s="330">
        <v>35</v>
      </c>
      <c r="AC79" s="71">
        <f t="shared" si="1"/>
        <v>352</v>
      </c>
    </row>
    <row r="80" spans="1:29" x14ac:dyDescent="0.3">
      <c r="A80" s="343">
        <v>79</v>
      </c>
      <c r="B80" s="15">
        <v>20</v>
      </c>
      <c r="C80" s="346">
        <v>43</v>
      </c>
      <c r="D80" s="72" t="s">
        <v>493</v>
      </c>
      <c r="E80" s="8" t="s">
        <v>494</v>
      </c>
      <c r="F80" s="344">
        <v>307</v>
      </c>
      <c r="G80" s="15" t="s">
        <v>73</v>
      </c>
      <c r="H80" s="336" t="s">
        <v>19</v>
      </c>
      <c r="I80" s="32">
        <v>432</v>
      </c>
      <c r="J80" s="330">
        <v>8</v>
      </c>
      <c r="K80" s="330">
        <v>53</v>
      </c>
      <c r="L80" s="330">
        <v>87</v>
      </c>
      <c r="M80" s="330">
        <v>4</v>
      </c>
      <c r="N80" s="330">
        <v>12</v>
      </c>
      <c r="O80" s="330">
        <v>1</v>
      </c>
      <c r="P80" s="330">
        <v>2</v>
      </c>
      <c r="Q80" s="330">
        <v>4</v>
      </c>
      <c r="R80" s="330">
        <v>2</v>
      </c>
      <c r="S80" s="330">
        <v>79</v>
      </c>
      <c r="T80" s="330"/>
      <c r="U80" s="330">
        <v>3</v>
      </c>
      <c r="V80" s="70">
        <v>1</v>
      </c>
      <c r="W80" s="70">
        <v>1</v>
      </c>
      <c r="X80" s="70"/>
      <c r="Y80" s="330"/>
      <c r="Z80" s="330"/>
      <c r="AA80" s="330">
        <v>0</v>
      </c>
      <c r="AB80" s="330">
        <v>24</v>
      </c>
      <c r="AC80" s="71">
        <f t="shared" si="1"/>
        <v>281</v>
      </c>
    </row>
    <row r="81" spans="1:29" x14ac:dyDescent="0.3">
      <c r="A81" s="343">
        <v>80</v>
      </c>
      <c r="B81" s="15">
        <v>20</v>
      </c>
      <c r="C81" s="346">
        <v>43</v>
      </c>
      <c r="D81" s="72" t="s">
        <v>493</v>
      </c>
      <c r="E81" s="8" t="s">
        <v>494</v>
      </c>
      <c r="F81" s="344">
        <v>307</v>
      </c>
      <c r="G81" s="15" t="s">
        <v>73</v>
      </c>
      <c r="H81" s="336" t="s">
        <v>20</v>
      </c>
      <c r="I81" s="32">
        <v>431</v>
      </c>
      <c r="J81" s="330">
        <v>8</v>
      </c>
      <c r="K81" s="330">
        <v>59</v>
      </c>
      <c r="L81" s="330">
        <v>79</v>
      </c>
      <c r="M81" s="330">
        <v>2</v>
      </c>
      <c r="N81" s="330">
        <v>17</v>
      </c>
      <c r="O81" s="330">
        <v>3</v>
      </c>
      <c r="P81" s="330">
        <v>4</v>
      </c>
      <c r="Q81" s="330">
        <v>3</v>
      </c>
      <c r="R81" s="330">
        <v>4</v>
      </c>
      <c r="S81" s="330">
        <v>66</v>
      </c>
      <c r="T81" s="330"/>
      <c r="U81" s="330">
        <v>0</v>
      </c>
      <c r="V81" s="70">
        <v>1</v>
      </c>
      <c r="W81" s="70">
        <v>0</v>
      </c>
      <c r="X81" s="70"/>
      <c r="Y81" s="330"/>
      <c r="Z81" s="330"/>
      <c r="AA81" s="330">
        <v>0</v>
      </c>
      <c r="AB81" s="330">
        <v>22</v>
      </c>
      <c r="AC81" s="71">
        <f t="shared" si="1"/>
        <v>268</v>
      </c>
    </row>
    <row r="82" spans="1:29" x14ac:dyDescent="0.3">
      <c r="A82" s="343">
        <v>81</v>
      </c>
      <c r="B82" s="15">
        <v>20</v>
      </c>
      <c r="C82" s="346">
        <v>43</v>
      </c>
      <c r="D82" s="72" t="s">
        <v>493</v>
      </c>
      <c r="E82" s="8" t="s">
        <v>494</v>
      </c>
      <c r="F82" s="344">
        <v>308</v>
      </c>
      <c r="G82" s="15" t="s">
        <v>73</v>
      </c>
      <c r="H82" s="336" t="s">
        <v>19</v>
      </c>
      <c r="I82" s="32">
        <v>400</v>
      </c>
      <c r="J82" s="330">
        <v>5</v>
      </c>
      <c r="K82" s="330">
        <v>61</v>
      </c>
      <c r="L82" s="330">
        <v>39</v>
      </c>
      <c r="M82" s="330">
        <v>4</v>
      </c>
      <c r="N82" s="330">
        <v>13</v>
      </c>
      <c r="O82" s="330">
        <v>4</v>
      </c>
      <c r="P82" s="330">
        <v>3</v>
      </c>
      <c r="Q82" s="330">
        <v>5</v>
      </c>
      <c r="R82" s="330">
        <v>2</v>
      </c>
      <c r="S82" s="330">
        <v>59</v>
      </c>
      <c r="T82" s="330"/>
      <c r="U82" s="330">
        <v>3</v>
      </c>
      <c r="V82" s="70">
        <v>0</v>
      </c>
      <c r="W82" s="70">
        <v>0</v>
      </c>
      <c r="X82" s="70"/>
      <c r="Y82" s="330"/>
      <c r="Z82" s="330"/>
      <c r="AA82" s="330">
        <v>0</v>
      </c>
      <c r="AB82" s="330">
        <v>24</v>
      </c>
      <c r="AC82" s="71">
        <f t="shared" si="1"/>
        <v>222</v>
      </c>
    </row>
    <row r="83" spans="1:29" x14ac:dyDescent="0.3">
      <c r="A83" s="343">
        <v>82</v>
      </c>
      <c r="B83" s="15">
        <v>20</v>
      </c>
      <c r="C83" s="346">
        <v>43</v>
      </c>
      <c r="D83" s="72" t="s">
        <v>493</v>
      </c>
      <c r="E83" s="8" t="s">
        <v>494</v>
      </c>
      <c r="F83" s="429">
        <v>308</v>
      </c>
      <c r="G83" s="15" t="s">
        <v>73</v>
      </c>
      <c r="H83" s="430" t="s">
        <v>20</v>
      </c>
      <c r="I83" s="32">
        <v>399</v>
      </c>
      <c r="J83" s="431">
        <v>8</v>
      </c>
      <c r="K83" s="431">
        <v>57</v>
      </c>
      <c r="L83" s="431">
        <v>49</v>
      </c>
      <c r="M83" s="431">
        <v>5</v>
      </c>
      <c r="N83" s="431">
        <v>9</v>
      </c>
      <c r="O83" s="431">
        <v>6</v>
      </c>
      <c r="P83" s="431">
        <v>2</v>
      </c>
      <c r="Q83" s="431">
        <v>3</v>
      </c>
      <c r="R83" s="431">
        <v>2</v>
      </c>
      <c r="S83" s="431">
        <v>51</v>
      </c>
      <c r="T83" s="330"/>
      <c r="U83" s="431">
        <v>4</v>
      </c>
      <c r="V83" s="432">
        <v>0</v>
      </c>
      <c r="W83" s="432">
        <v>2</v>
      </c>
      <c r="X83" s="70"/>
      <c r="Y83" s="330"/>
      <c r="Z83" s="330"/>
      <c r="AA83" s="431">
        <v>0</v>
      </c>
      <c r="AB83" s="431">
        <v>19</v>
      </c>
      <c r="AC83" s="71">
        <f t="shared" si="1"/>
        <v>217</v>
      </c>
    </row>
    <row r="84" spans="1:29" x14ac:dyDescent="0.3">
      <c r="A84" s="343">
        <v>83</v>
      </c>
      <c r="B84" s="15">
        <v>20</v>
      </c>
      <c r="C84" s="346">
        <v>43</v>
      </c>
      <c r="D84" s="72" t="s">
        <v>493</v>
      </c>
      <c r="E84" s="8" t="s">
        <v>494</v>
      </c>
      <c r="F84" s="344">
        <v>309</v>
      </c>
      <c r="G84" s="15" t="s">
        <v>73</v>
      </c>
      <c r="H84" s="336" t="s">
        <v>19</v>
      </c>
      <c r="I84" s="32">
        <v>736</v>
      </c>
      <c r="J84" s="330">
        <v>19</v>
      </c>
      <c r="K84" s="330">
        <v>93</v>
      </c>
      <c r="L84" s="330">
        <v>96</v>
      </c>
      <c r="M84" s="330">
        <v>7</v>
      </c>
      <c r="N84" s="330">
        <v>23</v>
      </c>
      <c r="O84" s="330">
        <v>5</v>
      </c>
      <c r="P84" s="330">
        <v>6</v>
      </c>
      <c r="Q84" s="330">
        <v>3</v>
      </c>
      <c r="R84" s="330">
        <v>8</v>
      </c>
      <c r="S84" s="330">
        <v>120</v>
      </c>
      <c r="T84" s="330"/>
      <c r="U84" s="330">
        <v>5</v>
      </c>
      <c r="V84" s="70">
        <v>2</v>
      </c>
      <c r="W84" s="70">
        <v>0</v>
      </c>
      <c r="X84" s="70"/>
      <c r="Y84" s="330"/>
      <c r="Z84" s="330"/>
      <c r="AA84" s="330">
        <v>0</v>
      </c>
      <c r="AB84" s="330">
        <v>39</v>
      </c>
      <c r="AC84" s="71">
        <f t="shared" si="1"/>
        <v>426</v>
      </c>
    </row>
    <row r="85" spans="1:29" x14ac:dyDescent="0.3">
      <c r="A85" s="343">
        <v>84</v>
      </c>
      <c r="B85" s="15">
        <v>20</v>
      </c>
      <c r="C85" s="346">
        <v>43</v>
      </c>
      <c r="D85" s="72" t="s">
        <v>493</v>
      </c>
      <c r="E85" s="8" t="s">
        <v>494</v>
      </c>
      <c r="F85" s="344">
        <v>310</v>
      </c>
      <c r="G85" s="15" t="s">
        <v>73</v>
      </c>
      <c r="H85" s="336" t="s">
        <v>19</v>
      </c>
      <c r="I85" s="32">
        <v>669</v>
      </c>
      <c r="J85" s="330">
        <v>13</v>
      </c>
      <c r="K85" s="330">
        <v>70</v>
      </c>
      <c r="L85" s="330">
        <v>85</v>
      </c>
      <c r="M85" s="330">
        <v>2</v>
      </c>
      <c r="N85" s="330">
        <v>38</v>
      </c>
      <c r="O85" s="330">
        <v>7</v>
      </c>
      <c r="P85" s="330">
        <v>12</v>
      </c>
      <c r="Q85" s="330">
        <v>3</v>
      </c>
      <c r="R85" s="330">
        <v>4</v>
      </c>
      <c r="S85" s="330">
        <v>101</v>
      </c>
      <c r="T85" s="330"/>
      <c r="U85" s="330">
        <v>7</v>
      </c>
      <c r="V85" s="70">
        <v>1</v>
      </c>
      <c r="W85" s="70">
        <v>1</v>
      </c>
      <c r="X85" s="70"/>
      <c r="Y85" s="330"/>
      <c r="Z85" s="330"/>
      <c r="AA85" s="330">
        <v>0</v>
      </c>
      <c r="AB85" s="330">
        <v>32</v>
      </c>
      <c r="AC85" s="71">
        <f t="shared" si="1"/>
        <v>376</v>
      </c>
    </row>
    <row r="86" spans="1:29" x14ac:dyDescent="0.3">
      <c r="A86" s="343">
        <v>85</v>
      </c>
      <c r="B86" s="15">
        <v>20</v>
      </c>
      <c r="C86" s="346">
        <v>43</v>
      </c>
      <c r="D86" s="72" t="s">
        <v>493</v>
      </c>
      <c r="E86" s="8" t="s">
        <v>494</v>
      </c>
      <c r="F86" s="344">
        <v>310</v>
      </c>
      <c r="G86" s="15" t="s">
        <v>73</v>
      </c>
      <c r="H86" s="336" t="s">
        <v>20</v>
      </c>
      <c r="I86" s="32">
        <v>668</v>
      </c>
      <c r="J86" s="330">
        <v>11</v>
      </c>
      <c r="K86" s="330">
        <v>59</v>
      </c>
      <c r="L86" s="330">
        <v>77</v>
      </c>
      <c r="M86" s="330">
        <v>4</v>
      </c>
      <c r="N86" s="330">
        <v>46</v>
      </c>
      <c r="O86" s="330">
        <v>9</v>
      </c>
      <c r="P86" s="330">
        <v>8</v>
      </c>
      <c r="Q86" s="330">
        <v>3</v>
      </c>
      <c r="R86" s="330">
        <v>7</v>
      </c>
      <c r="S86" s="330">
        <v>125</v>
      </c>
      <c r="T86" s="330"/>
      <c r="U86" s="330">
        <v>4</v>
      </c>
      <c r="V86" s="70">
        <v>1</v>
      </c>
      <c r="W86" s="70">
        <v>2</v>
      </c>
      <c r="X86" s="70"/>
      <c r="Y86" s="330"/>
      <c r="Z86" s="330"/>
      <c r="AA86" s="330">
        <v>0</v>
      </c>
      <c r="AB86" s="330">
        <v>42</v>
      </c>
      <c r="AC86" s="71">
        <f t="shared" si="1"/>
        <v>398</v>
      </c>
    </row>
    <row r="87" spans="1:29" x14ac:dyDescent="0.3">
      <c r="A87" s="343">
        <v>86</v>
      </c>
      <c r="B87" s="15">
        <v>20</v>
      </c>
      <c r="C87" s="346">
        <v>43</v>
      </c>
      <c r="D87" s="72" t="s">
        <v>493</v>
      </c>
      <c r="E87" s="8" t="s">
        <v>494</v>
      </c>
      <c r="F87" s="344">
        <v>311</v>
      </c>
      <c r="G87" s="15" t="s">
        <v>73</v>
      </c>
      <c r="H87" s="336" t="s">
        <v>19</v>
      </c>
      <c r="I87" s="32">
        <v>632</v>
      </c>
      <c r="J87" s="330">
        <v>9</v>
      </c>
      <c r="K87" s="330">
        <v>92</v>
      </c>
      <c r="L87" s="330">
        <v>46</v>
      </c>
      <c r="M87" s="330">
        <v>6</v>
      </c>
      <c r="N87" s="330">
        <v>12</v>
      </c>
      <c r="O87" s="330">
        <v>5</v>
      </c>
      <c r="P87" s="330">
        <v>4</v>
      </c>
      <c r="Q87" s="330">
        <v>4</v>
      </c>
      <c r="R87" s="330">
        <v>5</v>
      </c>
      <c r="S87" s="330">
        <v>137</v>
      </c>
      <c r="T87" s="330"/>
      <c r="U87" s="330">
        <v>5</v>
      </c>
      <c r="V87" s="70">
        <v>0</v>
      </c>
      <c r="W87" s="70">
        <v>1</v>
      </c>
      <c r="X87" s="70"/>
      <c r="Y87" s="330"/>
      <c r="Z87" s="330"/>
      <c r="AA87" s="330">
        <v>0</v>
      </c>
      <c r="AB87" s="330">
        <v>35</v>
      </c>
      <c r="AC87" s="71">
        <f t="shared" si="1"/>
        <v>361</v>
      </c>
    </row>
    <row r="88" spans="1:29" x14ac:dyDescent="0.3">
      <c r="A88" s="343">
        <v>87</v>
      </c>
      <c r="B88" s="15">
        <v>20</v>
      </c>
      <c r="C88" s="346">
        <v>43</v>
      </c>
      <c r="D88" s="72" t="s">
        <v>493</v>
      </c>
      <c r="E88" s="8" t="s">
        <v>494</v>
      </c>
      <c r="F88" s="344">
        <v>311</v>
      </c>
      <c r="G88" s="15" t="s">
        <v>73</v>
      </c>
      <c r="H88" s="336" t="s">
        <v>20</v>
      </c>
      <c r="I88" s="32">
        <v>632</v>
      </c>
      <c r="J88" s="330">
        <v>9</v>
      </c>
      <c r="K88" s="330">
        <v>80</v>
      </c>
      <c r="L88" s="330">
        <v>45</v>
      </c>
      <c r="M88" s="330">
        <v>8</v>
      </c>
      <c r="N88" s="330">
        <v>28</v>
      </c>
      <c r="O88" s="330">
        <v>13</v>
      </c>
      <c r="P88" s="330">
        <v>3</v>
      </c>
      <c r="Q88" s="330">
        <v>6</v>
      </c>
      <c r="R88" s="330">
        <v>7</v>
      </c>
      <c r="S88" s="330">
        <v>151</v>
      </c>
      <c r="T88" s="330"/>
      <c r="U88" s="330">
        <v>3</v>
      </c>
      <c r="V88" s="70">
        <v>1</v>
      </c>
      <c r="W88" s="70">
        <v>0</v>
      </c>
      <c r="X88" s="70"/>
      <c r="Y88" s="330"/>
      <c r="Z88" s="330"/>
      <c r="AA88" s="330">
        <v>0</v>
      </c>
      <c r="AB88" s="330">
        <v>21</v>
      </c>
      <c r="AC88" s="71">
        <f t="shared" si="1"/>
        <v>375</v>
      </c>
    </row>
    <row r="89" spans="1:29" x14ac:dyDescent="0.3">
      <c r="A89" s="343">
        <v>88</v>
      </c>
      <c r="B89" s="15">
        <v>20</v>
      </c>
      <c r="C89" s="346">
        <v>43</v>
      </c>
      <c r="D89" s="72" t="s">
        <v>493</v>
      </c>
      <c r="E89" s="8" t="s">
        <v>494</v>
      </c>
      <c r="F89" s="344">
        <v>312</v>
      </c>
      <c r="G89" s="15" t="s">
        <v>73</v>
      </c>
      <c r="H89" s="336" t="s">
        <v>19</v>
      </c>
      <c r="I89" s="32">
        <v>649</v>
      </c>
      <c r="J89" s="330">
        <v>6</v>
      </c>
      <c r="K89" s="330">
        <v>81</v>
      </c>
      <c r="L89" s="330">
        <v>60</v>
      </c>
      <c r="M89" s="330">
        <v>6</v>
      </c>
      <c r="N89" s="330">
        <v>43</v>
      </c>
      <c r="O89" s="330">
        <v>9</v>
      </c>
      <c r="P89" s="330">
        <v>8</v>
      </c>
      <c r="Q89" s="330">
        <v>4</v>
      </c>
      <c r="R89" s="330">
        <v>4</v>
      </c>
      <c r="S89" s="330">
        <v>122</v>
      </c>
      <c r="T89" s="330"/>
      <c r="U89" s="330">
        <v>2</v>
      </c>
      <c r="V89" s="70">
        <v>0</v>
      </c>
      <c r="W89" s="70">
        <v>1</v>
      </c>
      <c r="X89" s="70"/>
      <c r="Y89" s="330"/>
      <c r="Z89" s="330"/>
      <c r="AA89" s="330">
        <v>0</v>
      </c>
      <c r="AB89" s="330">
        <v>32</v>
      </c>
      <c r="AC89" s="71">
        <f t="shared" si="1"/>
        <v>378</v>
      </c>
    </row>
    <row r="90" spans="1:29" x14ac:dyDescent="0.3">
      <c r="A90" s="343">
        <v>89</v>
      </c>
      <c r="B90" s="15">
        <v>20</v>
      </c>
      <c r="C90" s="346">
        <v>43</v>
      </c>
      <c r="D90" s="72" t="s">
        <v>493</v>
      </c>
      <c r="E90" s="8" t="s">
        <v>494</v>
      </c>
      <c r="F90" s="344">
        <v>312</v>
      </c>
      <c r="G90" s="15" t="s">
        <v>73</v>
      </c>
      <c r="H90" s="336" t="s">
        <v>20</v>
      </c>
      <c r="I90" s="32">
        <v>649</v>
      </c>
      <c r="J90" s="330">
        <v>0</v>
      </c>
      <c r="K90" s="330">
        <v>69</v>
      </c>
      <c r="L90" s="330">
        <v>50</v>
      </c>
      <c r="M90" s="330">
        <v>3</v>
      </c>
      <c r="N90" s="330">
        <v>28</v>
      </c>
      <c r="O90" s="330">
        <v>21</v>
      </c>
      <c r="P90" s="330">
        <v>14</v>
      </c>
      <c r="Q90" s="330">
        <v>1</v>
      </c>
      <c r="R90" s="330">
        <v>5</v>
      </c>
      <c r="S90" s="330">
        <v>152</v>
      </c>
      <c r="T90" s="330"/>
      <c r="U90" s="330">
        <v>1</v>
      </c>
      <c r="V90" s="70">
        <v>1</v>
      </c>
      <c r="W90" s="70">
        <v>6</v>
      </c>
      <c r="X90" s="70"/>
      <c r="Y90" s="330"/>
      <c r="Z90" s="330"/>
      <c r="AA90" s="330">
        <v>0</v>
      </c>
      <c r="AB90" s="330">
        <v>52</v>
      </c>
      <c r="AC90" s="71">
        <f t="shared" si="1"/>
        <v>403</v>
      </c>
    </row>
    <row r="91" spans="1:29" x14ac:dyDescent="0.3">
      <c r="A91" s="343">
        <v>90</v>
      </c>
      <c r="B91" s="15">
        <v>20</v>
      </c>
      <c r="C91" s="346">
        <v>43</v>
      </c>
      <c r="D91" s="72" t="s">
        <v>493</v>
      </c>
      <c r="E91" s="8" t="s">
        <v>494</v>
      </c>
      <c r="F91" s="344">
        <v>313</v>
      </c>
      <c r="G91" s="15" t="s">
        <v>73</v>
      </c>
      <c r="H91" s="336" t="s">
        <v>19</v>
      </c>
      <c r="I91" s="32">
        <v>633</v>
      </c>
      <c r="J91" s="330">
        <v>16</v>
      </c>
      <c r="K91" s="330">
        <v>63</v>
      </c>
      <c r="L91" s="330">
        <v>77</v>
      </c>
      <c r="M91" s="330">
        <v>3</v>
      </c>
      <c r="N91" s="330">
        <v>41</v>
      </c>
      <c r="O91" s="330">
        <v>6</v>
      </c>
      <c r="P91" s="330">
        <v>21</v>
      </c>
      <c r="Q91" s="330">
        <v>8</v>
      </c>
      <c r="R91" s="330">
        <v>3</v>
      </c>
      <c r="S91" s="330">
        <v>92</v>
      </c>
      <c r="T91" s="330"/>
      <c r="U91" s="330">
        <v>3</v>
      </c>
      <c r="V91" s="70">
        <v>3</v>
      </c>
      <c r="W91" s="70">
        <v>2</v>
      </c>
      <c r="X91" s="70"/>
      <c r="Y91" s="330"/>
      <c r="Z91" s="330"/>
      <c r="AA91" s="330">
        <v>0</v>
      </c>
      <c r="AB91" s="330">
        <v>34</v>
      </c>
      <c r="AC91" s="71">
        <f t="shared" si="1"/>
        <v>372</v>
      </c>
    </row>
    <row r="92" spans="1:29" x14ac:dyDescent="0.3">
      <c r="A92" s="343">
        <v>91</v>
      </c>
      <c r="B92" s="15">
        <v>20</v>
      </c>
      <c r="C92" s="346">
        <v>43</v>
      </c>
      <c r="D92" s="72" t="s">
        <v>493</v>
      </c>
      <c r="E92" s="8" t="s">
        <v>494</v>
      </c>
      <c r="F92" s="344">
        <v>313</v>
      </c>
      <c r="G92" s="15" t="s">
        <v>73</v>
      </c>
      <c r="H92" s="336" t="s">
        <v>20</v>
      </c>
      <c r="I92" s="32">
        <v>633</v>
      </c>
      <c r="J92" s="330">
        <v>11</v>
      </c>
      <c r="K92" s="330">
        <v>70</v>
      </c>
      <c r="L92" s="330">
        <v>83</v>
      </c>
      <c r="M92" s="330">
        <v>7</v>
      </c>
      <c r="N92" s="330">
        <v>41</v>
      </c>
      <c r="O92" s="330">
        <v>7</v>
      </c>
      <c r="P92" s="330">
        <v>21</v>
      </c>
      <c r="Q92" s="330">
        <v>7</v>
      </c>
      <c r="R92" s="330">
        <v>6</v>
      </c>
      <c r="S92" s="330">
        <v>98</v>
      </c>
      <c r="T92" s="330"/>
      <c r="U92" s="330">
        <v>1</v>
      </c>
      <c r="V92" s="70">
        <v>0</v>
      </c>
      <c r="W92" s="70">
        <v>1</v>
      </c>
      <c r="X92" s="70"/>
      <c r="Y92" s="330"/>
      <c r="Z92" s="330"/>
      <c r="AA92" s="330">
        <v>0</v>
      </c>
      <c r="AB92" s="330">
        <v>43</v>
      </c>
      <c r="AC92" s="71">
        <f t="shared" si="1"/>
        <v>396</v>
      </c>
    </row>
    <row r="93" spans="1:29" x14ac:dyDescent="0.3">
      <c r="A93" s="343">
        <v>92</v>
      </c>
      <c r="B93" s="15">
        <v>20</v>
      </c>
      <c r="C93" s="346">
        <v>43</v>
      </c>
      <c r="D93" s="72" t="s">
        <v>493</v>
      </c>
      <c r="E93" s="8" t="s">
        <v>494</v>
      </c>
      <c r="F93" s="344">
        <v>314</v>
      </c>
      <c r="G93" s="15" t="s">
        <v>73</v>
      </c>
      <c r="H93" s="336" t="s">
        <v>19</v>
      </c>
      <c r="I93" s="32">
        <v>481</v>
      </c>
      <c r="J93" s="330">
        <v>5</v>
      </c>
      <c r="K93" s="330">
        <v>49</v>
      </c>
      <c r="L93" s="330">
        <v>66</v>
      </c>
      <c r="M93" s="330">
        <v>4</v>
      </c>
      <c r="N93" s="330">
        <v>33</v>
      </c>
      <c r="O93" s="330">
        <v>7</v>
      </c>
      <c r="P93" s="330">
        <v>6</v>
      </c>
      <c r="Q93" s="330">
        <v>3</v>
      </c>
      <c r="R93" s="330">
        <v>3</v>
      </c>
      <c r="S93" s="330">
        <v>90</v>
      </c>
      <c r="T93" s="330"/>
      <c r="U93" s="330">
        <v>1</v>
      </c>
      <c r="V93" s="70">
        <v>3</v>
      </c>
      <c r="W93" s="70">
        <v>1</v>
      </c>
      <c r="X93" s="70"/>
      <c r="Y93" s="330"/>
      <c r="Z93" s="330"/>
      <c r="AA93" s="330">
        <v>0</v>
      </c>
      <c r="AB93" s="330">
        <v>28</v>
      </c>
      <c r="AC93" s="71">
        <f t="shared" si="1"/>
        <v>299</v>
      </c>
    </row>
    <row r="94" spans="1:29" x14ac:dyDescent="0.3">
      <c r="A94" s="343">
        <v>93</v>
      </c>
      <c r="B94" s="15">
        <v>20</v>
      </c>
      <c r="C94" s="346">
        <v>43</v>
      </c>
      <c r="D94" s="72" t="s">
        <v>493</v>
      </c>
      <c r="E94" s="8" t="s">
        <v>494</v>
      </c>
      <c r="F94" s="344">
        <v>314</v>
      </c>
      <c r="G94" s="15" t="s">
        <v>73</v>
      </c>
      <c r="H94" s="336" t="s">
        <v>20</v>
      </c>
      <c r="I94" s="32">
        <v>481</v>
      </c>
      <c r="J94" s="330">
        <v>5</v>
      </c>
      <c r="K94" s="330">
        <v>46</v>
      </c>
      <c r="L94" s="330">
        <v>72</v>
      </c>
      <c r="M94" s="330">
        <v>3</v>
      </c>
      <c r="N94" s="330">
        <v>21</v>
      </c>
      <c r="O94" s="330">
        <v>12</v>
      </c>
      <c r="P94" s="330">
        <v>5</v>
      </c>
      <c r="Q94" s="330">
        <v>2</v>
      </c>
      <c r="R94" s="330">
        <v>1</v>
      </c>
      <c r="S94" s="330">
        <v>82</v>
      </c>
      <c r="T94" s="330"/>
      <c r="U94" s="330">
        <v>4</v>
      </c>
      <c r="V94" s="70">
        <v>0</v>
      </c>
      <c r="W94" s="70">
        <v>0</v>
      </c>
      <c r="X94" s="70"/>
      <c r="Y94" s="330"/>
      <c r="Z94" s="330"/>
      <c r="AA94" s="330">
        <v>0</v>
      </c>
      <c r="AB94" s="330">
        <v>28</v>
      </c>
      <c r="AC94" s="71">
        <f t="shared" si="1"/>
        <v>281</v>
      </c>
    </row>
    <row r="95" spans="1:29" x14ac:dyDescent="0.3">
      <c r="A95" s="343">
        <v>94</v>
      </c>
      <c r="B95" s="15">
        <v>20</v>
      </c>
      <c r="C95" s="346">
        <v>43</v>
      </c>
      <c r="D95" s="72" t="s">
        <v>493</v>
      </c>
      <c r="E95" s="8" t="s">
        <v>494</v>
      </c>
      <c r="F95" s="344">
        <v>315</v>
      </c>
      <c r="G95" s="15" t="s">
        <v>73</v>
      </c>
      <c r="H95" s="336" t="s">
        <v>19</v>
      </c>
      <c r="I95" s="32">
        <v>522</v>
      </c>
      <c r="J95" s="330">
        <v>6</v>
      </c>
      <c r="K95" s="330">
        <v>53</v>
      </c>
      <c r="L95" s="330">
        <v>96</v>
      </c>
      <c r="M95" s="330">
        <v>3</v>
      </c>
      <c r="N95" s="330">
        <v>17</v>
      </c>
      <c r="O95" s="330">
        <v>7</v>
      </c>
      <c r="P95" s="330">
        <v>4</v>
      </c>
      <c r="Q95" s="330">
        <v>4</v>
      </c>
      <c r="R95" s="330">
        <v>4</v>
      </c>
      <c r="S95" s="330">
        <v>95</v>
      </c>
      <c r="T95" s="330"/>
      <c r="U95" s="330">
        <v>9</v>
      </c>
      <c r="V95" s="70">
        <v>1</v>
      </c>
      <c r="W95" s="70">
        <v>0</v>
      </c>
      <c r="X95" s="70"/>
      <c r="Y95" s="330"/>
      <c r="Z95" s="330"/>
      <c r="AA95" s="330">
        <v>0</v>
      </c>
      <c r="AB95" s="330">
        <v>16</v>
      </c>
      <c r="AC95" s="71">
        <f t="shared" si="1"/>
        <v>315</v>
      </c>
    </row>
    <row r="96" spans="1:29" x14ac:dyDescent="0.3">
      <c r="A96" s="343">
        <v>95</v>
      </c>
      <c r="B96" s="15">
        <v>20</v>
      </c>
      <c r="C96" s="346">
        <v>43</v>
      </c>
      <c r="D96" s="72" t="s">
        <v>493</v>
      </c>
      <c r="E96" s="8" t="s">
        <v>494</v>
      </c>
      <c r="F96" s="344">
        <v>315</v>
      </c>
      <c r="G96" s="15" t="s">
        <v>73</v>
      </c>
      <c r="H96" s="336" t="s">
        <v>20</v>
      </c>
      <c r="I96" s="32">
        <v>521</v>
      </c>
      <c r="J96" s="330">
        <v>8</v>
      </c>
      <c r="K96" s="330">
        <v>34</v>
      </c>
      <c r="L96" s="330">
        <v>82</v>
      </c>
      <c r="M96" s="330">
        <v>4</v>
      </c>
      <c r="N96" s="330">
        <v>15</v>
      </c>
      <c r="O96" s="330">
        <v>5</v>
      </c>
      <c r="P96" s="330">
        <v>2</v>
      </c>
      <c r="Q96" s="330">
        <v>2</v>
      </c>
      <c r="R96" s="330">
        <v>7</v>
      </c>
      <c r="S96" s="330">
        <v>124</v>
      </c>
      <c r="T96" s="330"/>
      <c r="U96" s="330">
        <v>4</v>
      </c>
      <c r="V96" s="70">
        <v>3</v>
      </c>
      <c r="W96" s="70">
        <v>0</v>
      </c>
      <c r="X96" s="70"/>
      <c r="Y96" s="330"/>
      <c r="Z96" s="330"/>
      <c r="AA96" s="330">
        <v>0</v>
      </c>
      <c r="AB96" s="330">
        <v>18</v>
      </c>
      <c r="AC96" s="71">
        <f t="shared" si="1"/>
        <v>308</v>
      </c>
    </row>
    <row r="97" spans="1:29" x14ac:dyDescent="0.3">
      <c r="A97" s="343">
        <v>96</v>
      </c>
      <c r="B97" s="15">
        <v>20</v>
      </c>
      <c r="C97" s="346">
        <v>43</v>
      </c>
      <c r="D97" s="72" t="s">
        <v>493</v>
      </c>
      <c r="E97" s="8" t="s">
        <v>494</v>
      </c>
      <c r="F97" s="344">
        <v>316</v>
      </c>
      <c r="G97" s="15" t="s">
        <v>73</v>
      </c>
      <c r="H97" s="336" t="s">
        <v>19</v>
      </c>
      <c r="I97" s="32">
        <v>680</v>
      </c>
      <c r="J97" s="330">
        <v>6</v>
      </c>
      <c r="K97" s="330">
        <v>69</v>
      </c>
      <c r="L97" s="330">
        <v>101</v>
      </c>
      <c r="M97" s="330">
        <v>8</v>
      </c>
      <c r="N97" s="330">
        <v>15</v>
      </c>
      <c r="O97" s="330">
        <v>4</v>
      </c>
      <c r="P97" s="330">
        <v>2</v>
      </c>
      <c r="Q97" s="330">
        <v>3</v>
      </c>
      <c r="R97" s="330">
        <v>4</v>
      </c>
      <c r="S97" s="330">
        <v>130</v>
      </c>
      <c r="T97" s="330"/>
      <c r="U97" s="330">
        <v>3</v>
      </c>
      <c r="V97" s="70">
        <v>1</v>
      </c>
      <c r="W97" s="70">
        <v>2</v>
      </c>
      <c r="X97" s="70"/>
      <c r="Y97" s="330"/>
      <c r="Z97" s="330"/>
      <c r="AA97" s="330">
        <v>0</v>
      </c>
      <c r="AB97" s="330">
        <v>2</v>
      </c>
      <c r="AC97" s="71">
        <f t="shared" si="1"/>
        <v>350</v>
      </c>
    </row>
    <row r="98" spans="1:29" x14ac:dyDescent="0.3">
      <c r="A98" s="343">
        <v>97</v>
      </c>
      <c r="B98" s="15">
        <v>20</v>
      </c>
      <c r="C98" s="346">
        <v>43</v>
      </c>
      <c r="D98" s="72" t="s">
        <v>493</v>
      </c>
      <c r="E98" s="8" t="s">
        <v>494</v>
      </c>
      <c r="F98" s="344">
        <v>316</v>
      </c>
      <c r="G98" s="15" t="s">
        <v>73</v>
      </c>
      <c r="H98" s="336" t="s">
        <v>20</v>
      </c>
      <c r="I98" s="32">
        <v>680</v>
      </c>
      <c r="J98" s="330">
        <v>10</v>
      </c>
      <c r="K98" s="330">
        <v>70</v>
      </c>
      <c r="L98" s="330">
        <v>137</v>
      </c>
      <c r="M98" s="330">
        <v>5</v>
      </c>
      <c r="N98" s="330">
        <v>31</v>
      </c>
      <c r="O98" s="330">
        <v>4</v>
      </c>
      <c r="P98" s="330">
        <v>2</v>
      </c>
      <c r="Q98" s="330">
        <v>2</v>
      </c>
      <c r="R98" s="330">
        <v>3</v>
      </c>
      <c r="S98" s="330">
        <v>90</v>
      </c>
      <c r="T98" s="330"/>
      <c r="U98" s="330">
        <v>3</v>
      </c>
      <c r="V98" s="70">
        <v>0</v>
      </c>
      <c r="W98" s="70">
        <v>2</v>
      </c>
      <c r="X98" s="70"/>
      <c r="Y98" s="330"/>
      <c r="Z98" s="330"/>
      <c r="AA98" s="330">
        <v>0</v>
      </c>
      <c r="AB98" s="330">
        <v>27</v>
      </c>
      <c r="AC98" s="71">
        <f t="shared" si="1"/>
        <v>386</v>
      </c>
    </row>
    <row r="99" spans="1:29" x14ac:dyDescent="0.3">
      <c r="A99" s="343">
        <v>98</v>
      </c>
      <c r="B99" s="15">
        <v>20</v>
      </c>
      <c r="C99" s="346">
        <v>43</v>
      </c>
      <c r="D99" s="72" t="s">
        <v>493</v>
      </c>
      <c r="E99" s="8" t="s">
        <v>494</v>
      </c>
      <c r="F99" s="344">
        <v>317</v>
      </c>
      <c r="G99" s="15" t="s">
        <v>73</v>
      </c>
      <c r="H99" s="336" t="s">
        <v>19</v>
      </c>
      <c r="I99" s="32">
        <v>495</v>
      </c>
      <c r="J99" s="330">
        <v>8</v>
      </c>
      <c r="K99" s="330">
        <v>75</v>
      </c>
      <c r="L99" s="330">
        <v>38</v>
      </c>
      <c r="M99" s="330">
        <v>1</v>
      </c>
      <c r="N99" s="330">
        <v>43</v>
      </c>
      <c r="O99" s="330">
        <v>7</v>
      </c>
      <c r="P99" s="330">
        <v>10</v>
      </c>
      <c r="Q99" s="330">
        <v>2</v>
      </c>
      <c r="R99" s="330">
        <v>0</v>
      </c>
      <c r="S99" s="330">
        <v>86</v>
      </c>
      <c r="T99" s="330"/>
      <c r="U99" s="330">
        <v>1</v>
      </c>
      <c r="V99" s="70">
        <v>1</v>
      </c>
      <c r="W99" s="70">
        <v>0</v>
      </c>
      <c r="X99" s="70"/>
      <c r="Y99" s="330"/>
      <c r="Z99" s="330"/>
      <c r="AA99" s="330">
        <v>0</v>
      </c>
      <c r="AB99" s="330">
        <v>7</v>
      </c>
      <c r="AC99" s="71">
        <f t="shared" si="1"/>
        <v>279</v>
      </c>
    </row>
    <row r="100" spans="1:29" x14ac:dyDescent="0.3">
      <c r="A100" s="343">
        <v>99</v>
      </c>
      <c r="B100" s="15">
        <v>20</v>
      </c>
      <c r="C100" s="346">
        <v>43</v>
      </c>
      <c r="D100" s="72" t="s">
        <v>493</v>
      </c>
      <c r="E100" s="8" t="s">
        <v>494</v>
      </c>
      <c r="F100" s="344">
        <v>317</v>
      </c>
      <c r="G100" s="15" t="s">
        <v>73</v>
      </c>
      <c r="H100" s="336" t="s">
        <v>20</v>
      </c>
      <c r="I100" s="32">
        <v>494</v>
      </c>
      <c r="J100" s="330">
        <v>12</v>
      </c>
      <c r="K100" s="330">
        <v>94</v>
      </c>
      <c r="L100" s="330">
        <v>43</v>
      </c>
      <c r="M100" s="330">
        <v>7</v>
      </c>
      <c r="N100" s="330">
        <v>47</v>
      </c>
      <c r="O100" s="330">
        <v>5</v>
      </c>
      <c r="P100" s="330">
        <v>5</v>
      </c>
      <c r="Q100" s="330">
        <v>3</v>
      </c>
      <c r="R100" s="330">
        <v>0</v>
      </c>
      <c r="S100" s="330">
        <v>69</v>
      </c>
      <c r="T100" s="330"/>
      <c r="U100" s="330">
        <v>1</v>
      </c>
      <c r="V100" s="70">
        <v>1</v>
      </c>
      <c r="W100" s="70">
        <v>3</v>
      </c>
      <c r="X100" s="70"/>
      <c r="Y100" s="330"/>
      <c r="Z100" s="330"/>
      <c r="AA100" s="330">
        <v>0</v>
      </c>
      <c r="AB100" s="330">
        <v>33</v>
      </c>
      <c r="AC100" s="71">
        <f t="shared" si="1"/>
        <v>323</v>
      </c>
    </row>
    <row r="101" spans="1:29" x14ac:dyDescent="0.3">
      <c r="A101" s="343">
        <v>100</v>
      </c>
      <c r="B101" s="15">
        <v>20</v>
      </c>
      <c r="C101" s="346">
        <v>43</v>
      </c>
      <c r="D101" s="72" t="s">
        <v>493</v>
      </c>
      <c r="E101" s="8" t="s">
        <v>494</v>
      </c>
      <c r="F101" s="344">
        <v>318</v>
      </c>
      <c r="G101" s="15" t="s">
        <v>73</v>
      </c>
      <c r="H101" s="336" t="s">
        <v>19</v>
      </c>
      <c r="I101" s="32">
        <v>609</v>
      </c>
      <c r="J101" s="330">
        <v>7</v>
      </c>
      <c r="K101" s="330">
        <v>75</v>
      </c>
      <c r="L101" s="330">
        <v>49</v>
      </c>
      <c r="M101" s="330">
        <v>9</v>
      </c>
      <c r="N101" s="330">
        <v>34</v>
      </c>
      <c r="O101" s="330">
        <v>8</v>
      </c>
      <c r="P101" s="330">
        <v>6</v>
      </c>
      <c r="Q101" s="330">
        <v>5</v>
      </c>
      <c r="R101" s="330">
        <v>2</v>
      </c>
      <c r="S101" s="330">
        <v>105</v>
      </c>
      <c r="T101" s="330"/>
      <c r="U101" s="330">
        <v>1</v>
      </c>
      <c r="V101" s="70">
        <v>3</v>
      </c>
      <c r="W101" s="70">
        <v>0</v>
      </c>
      <c r="X101" s="70"/>
      <c r="Y101" s="330"/>
      <c r="Z101" s="330"/>
      <c r="AA101" s="330">
        <v>0</v>
      </c>
      <c r="AB101" s="330">
        <v>29</v>
      </c>
      <c r="AC101" s="71">
        <f t="shared" si="1"/>
        <v>333</v>
      </c>
    </row>
    <row r="102" spans="1:29" x14ac:dyDescent="0.3">
      <c r="A102" s="343">
        <v>101</v>
      </c>
      <c r="B102" s="15">
        <v>20</v>
      </c>
      <c r="C102" s="346">
        <v>43</v>
      </c>
      <c r="D102" s="72" t="s">
        <v>493</v>
      </c>
      <c r="E102" s="8" t="s">
        <v>494</v>
      </c>
      <c r="F102" s="344">
        <v>318</v>
      </c>
      <c r="G102" s="15" t="s">
        <v>73</v>
      </c>
      <c r="H102" s="336" t="s">
        <v>20</v>
      </c>
      <c r="I102" s="32">
        <v>609</v>
      </c>
      <c r="J102" s="330">
        <v>19</v>
      </c>
      <c r="K102" s="330">
        <v>54</v>
      </c>
      <c r="L102" s="330">
        <v>56</v>
      </c>
      <c r="M102" s="330">
        <v>7</v>
      </c>
      <c r="N102" s="330">
        <v>46</v>
      </c>
      <c r="O102" s="330">
        <v>12</v>
      </c>
      <c r="P102" s="330">
        <v>6</v>
      </c>
      <c r="Q102" s="330">
        <v>8</v>
      </c>
      <c r="R102" s="330">
        <v>0</v>
      </c>
      <c r="S102" s="330">
        <v>124</v>
      </c>
      <c r="T102" s="330"/>
      <c r="U102" s="330">
        <v>1</v>
      </c>
      <c r="V102" s="70">
        <v>0</v>
      </c>
      <c r="W102" s="70">
        <v>2</v>
      </c>
      <c r="X102" s="70"/>
      <c r="Y102" s="330"/>
      <c r="Z102" s="330"/>
      <c r="AA102" s="330">
        <v>0</v>
      </c>
      <c r="AB102" s="330">
        <v>27</v>
      </c>
      <c r="AC102" s="71">
        <f t="shared" si="1"/>
        <v>362</v>
      </c>
    </row>
    <row r="103" spans="1:29" x14ac:dyDescent="0.3">
      <c r="A103" s="343">
        <v>102</v>
      </c>
      <c r="B103" s="15">
        <v>20</v>
      </c>
      <c r="C103" s="346">
        <v>43</v>
      </c>
      <c r="D103" s="72" t="s">
        <v>493</v>
      </c>
      <c r="E103" s="8" t="s">
        <v>494</v>
      </c>
      <c r="F103" s="344">
        <v>319</v>
      </c>
      <c r="G103" s="15" t="s">
        <v>73</v>
      </c>
      <c r="H103" s="336" t="s">
        <v>19</v>
      </c>
      <c r="I103" s="32">
        <v>677</v>
      </c>
      <c r="J103" s="330">
        <v>9</v>
      </c>
      <c r="K103" s="330">
        <v>75</v>
      </c>
      <c r="L103" s="330">
        <v>60</v>
      </c>
      <c r="M103" s="330">
        <v>12</v>
      </c>
      <c r="N103" s="330">
        <v>31</v>
      </c>
      <c r="O103" s="330">
        <v>23</v>
      </c>
      <c r="P103" s="330">
        <v>13</v>
      </c>
      <c r="Q103" s="330">
        <v>5</v>
      </c>
      <c r="R103" s="330">
        <v>5</v>
      </c>
      <c r="S103" s="330">
        <v>98</v>
      </c>
      <c r="T103" s="330"/>
      <c r="U103" s="330">
        <v>1</v>
      </c>
      <c r="V103" s="70">
        <v>0</v>
      </c>
      <c r="W103" s="70">
        <v>0</v>
      </c>
      <c r="X103" s="70"/>
      <c r="Y103" s="330"/>
      <c r="Z103" s="330"/>
      <c r="AA103" s="330">
        <v>0</v>
      </c>
      <c r="AB103" s="330">
        <v>40</v>
      </c>
      <c r="AC103" s="71">
        <f t="shared" si="1"/>
        <v>372</v>
      </c>
    </row>
    <row r="104" spans="1:29" x14ac:dyDescent="0.3">
      <c r="A104" s="343">
        <v>103</v>
      </c>
      <c r="B104" s="15">
        <v>20</v>
      </c>
      <c r="C104" s="346">
        <v>43</v>
      </c>
      <c r="D104" s="72" t="s">
        <v>493</v>
      </c>
      <c r="E104" s="8" t="s">
        <v>494</v>
      </c>
      <c r="F104" s="344">
        <v>319</v>
      </c>
      <c r="G104" s="15" t="s">
        <v>73</v>
      </c>
      <c r="H104" s="336" t="s">
        <v>20</v>
      </c>
      <c r="I104" s="32">
        <v>677</v>
      </c>
      <c r="J104" s="330">
        <v>6</v>
      </c>
      <c r="K104" s="330">
        <v>65</v>
      </c>
      <c r="L104" s="330">
        <v>94</v>
      </c>
      <c r="M104" s="330">
        <v>9</v>
      </c>
      <c r="N104" s="330">
        <v>23</v>
      </c>
      <c r="O104" s="330">
        <v>32</v>
      </c>
      <c r="P104" s="330">
        <v>11</v>
      </c>
      <c r="Q104" s="330">
        <v>4</v>
      </c>
      <c r="R104" s="330">
        <v>3</v>
      </c>
      <c r="S104" s="330">
        <v>100</v>
      </c>
      <c r="T104" s="330"/>
      <c r="U104" s="330">
        <v>4</v>
      </c>
      <c r="V104" s="70">
        <v>1</v>
      </c>
      <c r="W104" s="70">
        <v>1</v>
      </c>
      <c r="X104" s="70"/>
      <c r="Y104" s="330"/>
      <c r="Z104" s="330"/>
      <c r="AA104" s="330">
        <v>0</v>
      </c>
      <c r="AB104" s="330">
        <v>46</v>
      </c>
      <c r="AC104" s="71">
        <f t="shared" si="1"/>
        <v>399</v>
      </c>
    </row>
    <row r="105" spans="1:29" x14ac:dyDescent="0.3">
      <c r="A105" s="343">
        <v>104</v>
      </c>
      <c r="B105" s="15">
        <v>20</v>
      </c>
      <c r="C105" s="346">
        <v>43</v>
      </c>
      <c r="D105" s="72" t="s">
        <v>493</v>
      </c>
      <c r="E105" s="8" t="s">
        <v>494</v>
      </c>
      <c r="F105" s="344">
        <v>319</v>
      </c>
      <c r="G105" s="15" t="s">
        <v>73</v>
      </c>
      <c r="H105" s="336" t="s">
        <v>22</v>
      </c>
      <c r="I105" s="32">
        <v>677</v>
      </c>
      <c r="J105" s="330">
        <v>9</v>
      </c>
      <c r="K105" s="330">
        <v>52</v>
      </c>
      <c r="L105" s="330">
        <v>64</v>
      </c>
      <c r="M105" s="330">
        <v>2</v>
      </c>
      <c r="N105" s="330">
        <v>40</v>
      </c>
      <c r="O105" s="330">
        <v>33</v>
      </c>
      <c r="P105" s="330">
        <v>3</v>
      </c>
      <c r="Q105" s="330">
        <v>2</v>
      </c>
      <c r="R105" s="330">
        <v>3</v>
      </c>
      <c r="S105" s="330">
        <v>122</v>
      </c>
      <c r="T105" s="330"/>
      <c r="U105" s="330">
        <v>4</v>
      </c>
      <c r="V105" s="70">
        <v>0</v>
      </c>
      <c r="W105" s="70">
        <v>1</v>
      </c>
      <c r="X105" s="70"/>
      <c r="Y105" s="330"/>
      <c r="Z105" s="330"/>
      <c r="AA105" s="330">
        <v>0</v>
      </c>
      <c r="AB105" s="330">
        <v>68</v>
      </c>
      <c r="AC105" s="71">
        <f t="shared" si="1"/>
        <v>403</v>
      </c>
    </row>
    <row r="106" spans="1:29" x14ac:dyDescent="0.3">
      <c r="A106" s="343">
        <v>105</v>
      </c>
      <c r="B106" s="15">
        <v>20</v>
      </c>
      <c r="C106" s="346">
        <v>43</v>
      </c>
      <c r="D106" s="72" t="s">
        <v>493</v>
      </c>
      <c r="E106" s="8" t="s">
        <v>494</v>
      </c>
      <c r="F106" s="344">
        <v>319</v>
      </c>
      <c r="G106" s="15" t="s">
        <v>73</v>
      </c>
      <c r="H106" s="336" t="s">
        <v>24</v>
      </c>
      <c r="I106" s="32">
        <v>677</v>
      </c>
      <c r="J106" s="330">
        <v>7</v>
      </c>
      <c r="K106" s="330">
        <v>63</v>
      </c>
      <c r="L106" s="330">
        <v>60</v>
      </c>
      <c r="M106" s="330">
        <v>8</v>
      </c>
      <c r="N106" s="330">
        <v>23</v>
      </c>
      <c r="O106" s="330">
        <v>32</v>
      </c>
      <c r="P106" s="330">
        <v>12</v>
      </c>
      <c r="Q106" s="330">
        <v>4</v>
      </c>
      <c r="R106" s="330">
        <v>2</v>
      </c>
      <c r="S106" s="330">
        <v>112</v>
      </c>
      <c r="T106" s="330"/>
      <c r="U106" s="330">
        <v>0</v>
      </c>
      <c r="V106" s="70">
        <v>5</v>
      </c>
      <c r="W106" s="70">
        <v>1</v>
      </c>
      <c r="X106" s="70"/>
      <c r="Y106" s="330"/>
      <c r="Z106" s="330"/>
      <c r="AA106" s="330">
        <v>0</v>
      </c>
      <c r="AB106" s="330">
        <v>42</v>
      </c>
      <c r="AC106" s="71">
        <f t="shared" si="1"/>
        <v>371</v>
      </c>
    </row>
    <row r="107" spans="1:29" x14ac:dyDescent="0.3">
      <c r="A107" s="343">
        <v>106</v>
      </c>
      <c r="B107" s="15">
        <v>20</v>
      </c>
      <c r="C107" s="346">
        <v>43</v>
      </c>
      <c r="D107" s="72" t="s">
        <v>493</v>
      </c>
      <c r="E107" s="8" t="s">
        <v>494</v>
      </c>
      <c r="F107" s="429">
        <v>320</v>
      </c>
      <c r="G107" s="15" t="s">
        <v>73</v>
      </c>
      <c r="H107" s="430" t="s">
        <v>19</v>
      </c>
      <c r="I107" s="32">
        <v>664</v>
      </c>
      <c r="J107" s="431">
        <v>9</v>
      </c>
      <c r="K107" s="431">
        <v>80</v>
      </c>
      <c r="L107" s="431">
        <v>105</v>
      </c>
      <c r="M107" s="431">
        <v>2</v>
      </c>
      <c r="N107" s="431">
        <v>43</v>
      </c>
      <c r="O107" s="431">
        <v>6</v>
      </c>
      <c r="P107" s="431">
        <v>6</v>
      </c>
      <c r="Q107" s="431">
        <v>4</v>
      </c>
      <c r="R107" s="431">
        <v>2</v>
      </c>
      <c r="S107" s="431">
        <v>97</v>
      </c>
      <c r="T107" s="330"/>
      <c r="U107" s="431">
        <v>3</v>
      </c>
      <c r="V107" s="432">
        <v>4</v>
      </c>
      <c r="W107" s="432">
        <v>2</v>
      </c>
      <c r="X107" s="70"/>
      <c r="Y107" s="330"/>
      <c r="Z107" s="330"/>
      <c r="AA107" s="431">
        <v>0</v>
      </c>
      <c r="AB107" s="431">
        <v>25</v>
      </c>
      <c r="AC107" s="71">
        <f t="shared" si="1"/>
        <v>388</v>
      </c>
    </row>
    <row r="108" spans="1:29" x14ac:dyDescent="0.3">
      <c r="A108" s="343">
        <v>107</v>
      </c>
      <c r="B108" s="15">
        <v>20</v>
      </c>
      <c r="C108" s="346">
        <v>43</v>
      </c>
      <c r="D108" s="72" t="s">
        <v>493</v>
      </c>
      <c r="E108" s="8" t="s">
        <v>494</v>
      </c>
      <c r="F108" s="344">
        <v>320</v>
      </c>
      <c r="G108" s="15" t="s">
        <v>73</v>
      </c>
      <c r="H108" s="336" t="s">
        <v>20</v>
      </c>
      <c r="I108" s="32">
        <v>664</v>
      </c>
      <c r="J108" s="330">
        <v>11</v>
      </c>
      <c r="K108" s="330">
        <v>87</v>
      </c>
      <c r="L108" s="330">
        <v>95</v>
      </c>
      <c r="M108" s="330">
        <v>4</v>
      </c>
      <c r="N108" s="330">
        <v>32</v>
      </c>
      <c r="O108" s="330">
        <v>6</v>
      </c>
      <c r="P108" s="330">
        <v>5</v>
      </c>
      <c r="Q108" s="330">
        <v>7</v>
      </c>
      <c r="R108" s="330">
        <v>5</v>
      </c>
      <c r="S108" s="330">
        <v>107</v>
      </c>
      <c r="T108" s="330"/>
      <c r="U108" s="330">
        <v>3</v>
      </c>
      <c r="V108" s="70">
        <v>3</v>
      </c>
      <c r="W108" s="70">
        <v>1</v>
      </c>
      <c r="X108" s="70"/>
      <c r="Y108" s="330"/>
      <c r="Z108" s="330"/>
      <c r="AA108" s="330">
        <v>0</v>
      </c>
      <c r="AB108" s="330">
        <v>26</v>
      </c>
      <c r="AC108" s="71">
        <f t="shared" si="1"/>
        <v>392</v>
      </c>
    </row>
    <row r="109" spans="1:29" x14ac:dyDescent="0.3">
      <c r="A109" s="343">
        <v>108</v>
      </c>
      <c r="B109" s="15">
        <v>20</v>
      </c>
      <c r="C109" s="346">
        <v>43</v>
      </c>
      <c r="D109" s="72" t="s">
        <v>493</v>
      </c>
      <c r="E109" s="8" t="s">
        <v>494</v>
      </c>
      <c r="F109" s="344">
        <v>321</v>
      </c>
      <c r="G109" s="15" t="s">
        <v>73</v>
      </c>
      <c r="H109" s="336" t="s">
        <v>19</v>
      </c>
      <c r="I109" s="32">
        <v>584</v>
      </c>
      <c r="J109" s="330">
        <v>5</v>
      </c>
      <c r="K109" s="330">
        <v>57</v>
      </c>
      <c r="L109" s="330">
        <v>113</v>
      </c>
      <c r="M109" s="330">
        <v>4</v>
      </c>
      <c r="N109" s="330">
        <v>20</v>
      </c>
      <c r="O109" s="330">
        <v>8</v>
      </c>
      <c r="P109" s="330">
        <v>2</v>
      </c>
      <c r="Q109" s="330">
        <v>0</v>
      </c>
      <c r="R109" s="330">
        <v>1</v>
      </c>
      <c r="S109" s="330">
        <v>87</v>
      </c>
      <c r="T109" s="330"/>
      <c r="U109" s="330">
        <v>2</v>
      </c>
      <c r="V109" s="70">
        <v>7</v>
      </c>
      <c r="W109" s="70">
        <v>1</v>
      </c>
      <c r="X109" s="70"/>
      <c r="Y109" s="330"/>
      <c r="Z109" s="330"/>
      <c r="AA109" s="330">
        <v>0</v>
      </c>
      <c r="AB109" s="330">
        <v>23</v>
      </c>
      <c r="AC109" s="71">
        <f t="shared" si="1"/>
        <v>330</v>
      </c>
    </row>
    <row r="110" spans="1:29" x14ac:dyDescent="0.3">
      <c r="A110" s="343">
        <v>109</v>
      </c>
      <c r="B110" s="15">
        <v>20</v>
      </c>
      <c r="C110" s="346">
        <v>43</v>
      </c>
      <c r="D110" s="72" t="s">
        <v>493</v>
      </c>
      <c r="E110" s="8" t="s">
        <v>494</v>
      </c>
      <c r="F110" s="344">
        <v>321</v>
      </c>
      <c r="G110" s="15" t="s">
        <v>73</v>
      </c>
      <c r="H110" s="336" t="s">
        <v>20</v>
      </c>
      <c r="I110" s="32">
        <v>584</v>
      </c>
      <c r="J110" s="330">
        <v>11</v>
      </c>
      <c r="K110" s="330">
        <v>42</v>
      </c>
      <c r="L110" s="330">
        <v>127</v>
      </c>
      <c r="M110" s="330">
        <v>4</v>
      </c>
      <c r="N110" s="330">
        <v>25</v>
      </c>
      <c r="O110" s="330">
        <v>8</v>
      </c>
      <c r="P110" s="330">
        <v>5</v>
      </c>
      <c r="Q110" s="330">
        <v>0</v>
      </c>
      <c r="R110" s="330">
        <v>1</v>
      </c>
      <c r="S110" s="330">
        <v>65</v>
      </c>
      <c r="T110" s="330"/>
      <c r="U110" s="330">
        <v>2</v>
      </c>
      <c r="V110" s="70">
        <v>3</v>
      </c>
      <c r="W110" s="70">
        <v>1</v>
      </c>
      <c r="X110" s="70"/>
      <c r="Y110" s="330"/>
      <c r="Z110" s="330"/>
      <c r="AA110" s="330">
        <v>1</v>
      </c>
      <c r="AB110" s="330">
        <v>30</v>
      </c>
      <c r="AC110" s="71">
        <f t="shared" si="1"/>
        <v>325</v>
      </c>
    </row>
    <row r="111" spans="1:29" x14ac:dyDescent="0.3">
      <c r="A111" s="343">
        <v>110</v>
      </c>
      <c r="B111" s="15">
        <v>20</v>
      </c>
      <c r="C111" s="346">
        <v>43</v>
      </c>
      <c r="D111" s="72" t="s">
        <v>493</v>
      </c>
      <c r="E111" s="8" t="s">
        <v>494</v>
      </c>
      <c r="F111" s="344">
        <v>321</v>
      </c>
      <c r="G111" s="15" t="s">
        <v>73</v>
      </c>
      <c r="H111" s="336" t="s">
        <v>22</v>
      </c>
      <c r="I111" s="32">
        <v>583</v>
      </c>
      <c r="J111" s="330">
        <v>7</v>
      </c>
      <c r="K111" s="330">
        <v>61</v>
      </c>
      <c r="L111" s="330">
        <v>111</v>
      </c>
      <c r="M111" s="330">
        <v>2</v>
      </c>
      <c r="N111" s="330">
        <v>19</v>
      </c>
      <c r="O111" s="330">
        <v>8</v>
      </c>
      <c r="P111" s="330">
        <v>1</v>
      </c>
      <c r="Q111" s="330">
        <v>4</v>
      </c>
      <c r="R111" s="330">
        <v>1</v>
      </c>
      <c r="S111" s="330">
        <v>51</v>
      </c>
      <c r="T111" s="330"/>
      <c r="U111" s="330">
        <v>1</v>
      </c>
      <c r="V111" s="70">
        <v>0</v>
      </c>
      <c r="W111" s="70">
        <v>0</v>
      </c>
      <c r="X111" s="70"/>
      <c r="Y111" s="330"/>
      <c r="Z111" s="330"/>
      <c r="AA111" s="330">
        <v>0</v>
      </c>
      <c r="AB111" s="330">
        <v>22</v>
      </c>
      <c r="AC111" s="71">
        <f t="shared" si="1"/>
        <v>288</v>
      </c>
    </row>
    <row r="112" spans="1:29" x14ac:dyDescent="0.3">
      <c r="A112" s="343">
        <v>111</v>
      </c>
      <c r="B112" s="15">
        <v>20</v>
      </c>
      <c r="C112" s="346">
        <v>43</v>
      </c>
      <c r="D112" s="72" t="s">
        <v>493</v>
      </c>
      <c r="E112" s="8" t="s">
        <v>494</v>
      </c>
      <c r="F112" s="344">
        <v>322</v>
      </c>
      <c r="G112" s="15" t="s">
        <v>73</v>
      </c>
      <c r="H112" s="336" t="s">
        <v>19</v>
      </c>
      <c r="I112" s="32">
        <v>582</v>
      </c>
      <c r="J112" s="330">
        <v>10</v>
      </c>
      <c r="K112" s="330">
        <v>46</v>
      </c>
      <c r="L112" s="330">
        <v>161</v>
      </c>
      <c r="M112" s="330">
        <v>1</v>
      </c>
      <c r="N112" s="330">
        <v>21</v>
      </c>
      <c r="O112" s="330">
        <v>14</v>
      </c>
      <c r="P112" s="330">
        <v>2</v>
      </c>
      <c r="Q112" s="330">
        <v>2</v>
      </c>
      <c r="R112" s="330">
        <v>2</v>
      </c>
      <c r="S112" s="330">
        <v>60</v>
      </c>
      <c r="T112" s="330"/>
      <c r="U112" s="330">
        <v>2</v>
      </c>
      <c r="V112" s="70">
        <v>6</v>
      </c>
      <c r="W112" s="70">
        <v>0</v>
      </c>
      <c r="X112" s="70"/>
      <c r="Y112" s="330"/>
      <c r="Z112" s="330"/>
      <c r="AA112" s="330">
        <v>0</v>
      </c>
      <c r="AB112" s="330">
        <v>26</v>
      </c>
      <c r="AC112" s="71">
        <f t="shared" si="1"/>
        <v>353</v>
      </c>
    </row>
    <row r="113" spans="1:29" x14ac:dyDescent="0.3">
      <c r="A113" s="343">
        <v>112</v>
      </c>
      <c r="B113" s="15">
        <v>20</v>
      </c>
      <c r="C113" s="346">
        <v>43</v>
      </c>
      <c r="D113" s="72" t="s">
        <v>493</v>
      </c>
      <c r="E113" s="8" t="s">
        <v>494</v>
      </c>
      <c r="F113" s="344">
        <v>322</v>
      </c>
      <c r="G113" s="15" t="s">
        <v>73</v>
      </c>
      <c r="H113" s="336" t="s">
        <v>20</v>
      </c>
      <c r="I113" s="32">
        <v>582</v>
      </c>
      <c r="J113" s="330">
        <v>10</v>
      </c>
      <c r="K113" s="330">
        <v>59</v>
      </c>
      <c r="L113" s="330">
        <v>129</v>
      </c>
      <c r="M113" s="330">
        <v>5</v>
      </c>
      <c r="N113" s="330">
        <v>20</v>
      </c>
      <c r="O113" s="330">
        <v>14</v>
      </c>
      <c r="P113" s="330">
        <v>6</v>
      </c>
      <c r="Q113" s="330">
        <v>2</v>
      </c>
      <c r="R113" s="330">
        <v>6</v>
      </c>
      <c r="S113" s="330">
        <v>60</v>
      </c>
      <c r="T113" s="330"/>
      <c r="U113" s="330">
        <v>1</v>
      </c>
      <c r="V113" s="70">
        <v>8</v>
      </c>
      <c r="W113" s="70">
        <v>0</v>
      </c>
      <c r="X113" s="70"/>
      <c r="Y113" s="330"/>
      <c r="Z113" s="330"/>
      <c r="AA113" s="330">
        <v>0</v>
      </c>
      <c r="AB113" s="330">
        <v>13</v>
      </c>
      <c r="AC113" s="71">
        <f t="shared" si="1"/>
        <v>333</v>
      </c>
    </row>
    <row r="114" spans="1:29" x14ac:dyDescent="0.3">
      <c r="A114" s="343">
        <v>113</v>
      </c>
      <c r="B114" s="15">
        <v>20</v>
      </c>
      <c r="C114" s="346">
        <v>43</v>
      </c>
      <c r="D114" s="72" t="s">
        <v>493</v>
      </c>
      <c r="E114" s="8" t="s">
        <v>494</v>
      </c>
      <c r="F114" s="344">
        <v>322</v>
      </c>
      <c r="G114" s="15" t="s">
        <v>73</v>
      </c>
      <c r="H114" s="336" t="s">
        <v>22</v>
      </c>
      <c r="I114" s="32">
        <v>582</v>
      </c>
      <c r="J114" s="330">
        <v>14</v>
      </c>
      <c r="K114" s="330">
        <v>46</v>
      </c>
      <c r="L114" s="330">
        <v>127</v>
      </c>
      <c r="M114" s="330">
        <v>0</v>
      </c>
      <c r="N114" s="330">
        <v>27</v>
      </c>
      <c r="O114" s="330">
        <v>13</v>
      </c>
      <c r="P114" s="330">
        <v>3</v>
      </c>
      <c r="Q114" s="330">
        <v>1</v>
      </c>
      <c r="R114" s="330">
        <v>3</v>
      </c>
      <c r="S114" s="330">
        <v>84</v>
      </c>
      <c r="T114" s="330"/>
      <c r="U114" s="330">
        <v>3</v>
      </c>
      <c r="V114" s="70">
        <v>5</v>
      </c>
      <c r="W114" s="70">
        <v>1</v>
      </c>
      <c r="X114" s="70"/>
      <c r="Y114" s="330"/>
      <c r="Z114" s="330"/>
      <c r="AA114" s="330">
        <v>0</v>
      </c>
      <c r="AB114" s="330">
        <v>22</v>
      </c>
      <c r="AC114" s="71">
        <f t="shared" si="1"/>
        <v>349</v>
      </c>
    </row>
    <row r="115" spans="1:29" x14ac:dyDescent="0.3">
      <c r="A115" s="343">
        <v>114</v>
      </c>
      <c r="B115" s="15">
        <v>20</v>
      </c>
      <c r="C115" s="346">
        <v>43</v>
      </c>
      <c r="D115" s="72" t="s">
        <v>493</v>
      </c>
      <c r="E115" s="8" t="s">
        <v>494</v>
      </c>
      <c r="F115" s="344">
        <v>322</v>
      </c>
      <c r="G115" s="15" t="s">
        <v>73</v>
      </c>
      <c r="H115" s="336" t="s">
        <v>24</v>
      </c>
      <c r="I115" s="32">
        <v>582</v>
      </c>
      <c r="J115" s="330">
        <v>10</v>
      </c>
      <c r="K115" s="330">
        <v>50</v>
      </c>
      <c r="L115" s="330">
        <v>123</v>
      </c>
      <c r="M115" s="330">
        <v>4</v>
      </c>
      <c r="N115" s="330">
        <v>24</v>
      </c>
      <c r="O115" s="330">
        <v>9</v>
      </c>
      <c r="P115" s="330">
        <v>2</v>
      </c>
      <c r="Q115" s="330">
        <v>1</v>
      </c>
      <c r="R115" s="330">
        <v>2</v>
      </c>
      <c r="S115" s="330">
        <v>89</v>
      </c>
      <c r="T115" s="330"/>
      <c r="U115" s="330">
        <v>2</v>
      </c>
      <c r="V115" s="70">
        <v>3</v>
      </c>
      <c r="W115" s="70">
        <v>1</v>
      </c>
      <c r="X115" s="70"/>
      <c r="Y115" s="330"/>
      <c r="Z115" s="330"/>
      <c r="AA115" s="330">
        <v>0</v>
      </c>
      <c r="AB115" s="330">
        <v>19</v>
      </c>
      <c r="AC115" s="71">
        <f t="shared" si="1"/>
        <v>339</v>
      </c>
    </row>
    <row r="116" spans="1:29" x14ac:dyDescent="0.3">
      <c r="A116" s="343">
        <v>115</v>
      </c>
      <c r="B116" s="15">
        <v>20</v>
      </c>
      <c r="C116" s="346">
        <v>43</v>
      </c>
      <c r="D116" s="72" t="s">
        <v>493</v>
      </c>
      <c r="E116" s="8" t="s">
        <v>116</v>
      </c>
      <c r="F116" s="344">
        <v>323</v>
      </c>
      <c r="G116" s="15" t="s">
        <v>73</v>
      </c>
      <c r="H116" s="336" t="s">
        <v>19</v>
      </c>
      <c r="I116" s="32">
        <v>477</v>
      </c>
      <c r="J116" s="330">
        <v>7</v>
      </c>
      <c r="K116" s="330">
        <v>139</v>
      </c>
      <c r="L116" s="330">
        <v>42</v>
      </c>
      <c r="M116" s="330">
        <v>2</v>
      </c>
      <c r="N116" s="330">
        <v>13</v>
      </c>
      <c r="O116" s="330">
        <v>2</v>
      </c>
      <c r="P116" s="330">
        <v>0</v>
      </c>
      <c r="Q116" s="330">
        <v>3</v>
      </c>
      <c r="R116" s="330">
        <v>0</v>
      </c>
      <c r="S116" s="330">
        <v>52</v>
      </c>
      <c r="T116" s="330"/>
      <c r="U116" s="330">
        <v>3</v>
      </c>
      <c r="V116" s="70">
        <v>0</v>
      </c>
      <c r="W116" s="70">
        <v>2</v>
      </c>
      <c r="X116" s="70"/>
      <c r="Y116" s="330"/>
      <c r="Z116" s="330"/>
      <c r="AA116" s="330">
        <v>0</v>
      </c>
      <c r="AB116" s="330">
        <v>4</v>
      </c>
      <c r="AC116" s="71">
        <f t="shared" si="1"/>
        <v>269</v>
      </c>
    </row>
    <row r="117" spans="1:29" x14ac:dyDescent="0.3">
      <c r="A117" s="343">
        <v>116</v>
      </c>
      <c r="B117" s="15">
        <v>20</v>
      </c>
      <c r="C117" s="346">
        <v>43</v>
      </c>
      <c r="D117" s="72" t="s">
        <v>493</v>
      </c>
      <c r="E117" s="8" t="s">
        <v>116</v>
      </c>
      <c r="F117" s="344">
        <v>323</v>
      </c>
      <c r="G117" s="15" t="s">
        <v>73</v>
      </c>
      <c r="H117" s="336" t="s">
        <v>20</v>
      </c>
      <c r="I117" s="32">
        <v>476</v>
      </c>
      <c r="J117" s="330">
        <v>6</v>
      </c>
      <c r="K117" s="330">
        <v>1</v>
      </c>
      <c r="L117" s="330">
        <v>47</v>
      </c>
      <c r="M117" s="330">
        <v>0</v>
      </c>
      <c r="N117" s="330">
        <v>4</v>
      </c>
      <c r="O117" s="330">
        <v>1</v>
      </c>
      <c r="P117" s="330">
        <v>1</v>
      </c>
      <c r="Q117" s="330">
        <v>2</v>
      </c>
      <c r="R117" s="330">
        <v>1</v>
      </c>
      <c r="S117" s="330">
        <v>43</v>
      </c>
      <c r="T117" s="330"/>
      <c r="U117" s="330">
        <v>1</v>
      </c>
      <c r="V117" s="70">
        <v>3</v>
      </c>
      <c r="W117" s="70">
        <v>1</v>
      </c>
      <c r="X117" s="70"/>
      <c r="Y117" s="330"/>
      <c r="Z117" s="330"/>
      <c r="AA117" s="330">
        <v>0</v>
      </c>
      <c r="AB117" s="330">
        <v>8</v>
      </c>
      <c r="AC117" s="71">
        <f t="shared" si="1"/>
        <v>119</v>
      </c>
    </row>
    <row r="118" spans="1:29" x14ac:dyDescent="0.3">
      <c r="A118" s="343">
        <v>117</v>
      </c>
      <c r="B118" s="15">
        <v>20</v>
      </c>
      <c r="C118" s="346">
        <v>43</v>
      </c>
      <c r="D118" s="72" t="s">
        <v>493</v>
      </c>
      <c r="E118" s="8" t="s">
        <v>116</v>
      </c>
      <c r="F118" s="344">
        <v>324</v>
      </c>
      <c r="G118" s="15" t="s">
        <v>73</v>
      </c>
      <c r="H118" s="336" t="s">
        <v>19</v>
      </c>
      <c r="I118" s="32">
        <v>743</v>
      </c>
      <c r="J118" s="330">
        <v>5</v>
      </c>
      <c r="K118" s="330">
        <v>231</v>
      </c>
      <c r="L118" s="330">
        <v>69</v>
      </c>
      <c r="M118" s="330">
        <v>6</v>
      </c>
      <c r="N118" s="330">
        <v>54</v>
      </c>
      <c r="O118" s="330">
        <v>1</v>
      </c>
      <c r="P118" s="330">
        <v>3</v>
      </c>
      <c r="Q118" s="330">
        <v>2</v>
      </c>
      <c r="R118" s="330">
        <v>1</v>
      </c>
      <c r="S118" s="330">
        <v>53</v>
      </c>
      <c r="T118" s="330"/>
      <c r="U118" s="330">
        <v>3</v>
      </c>
      <c r="V118" s="70">
        <v>0</v>
      </c>
      <c r="W118" s="70">
        <v>3</v>
      </c>
      <c r="X118" s="70"/>
      <c r="Y118" s="330"/>
      <c r="Z118" s="330"/>
      <c r="AA118" s="330">
        <v>0</v>
      </c>
      <c r="AB118" s="330">
        <v>11</v>
      </c>
      <c r="AC118" s="71">
        <f t="shared" si="1"/>
        <v>442</v>
      </c>
    </row>
    <row r="119" spans="1:29" x14ac:dyDescent="0.3">
      <c r="A119" s="343">
        <v>118</v>
      </c>
      <c r="B119" s="15">
        <v>20</v>
      </c>
      <c r="C119" s="346">
        <v>43</v>
      </c>
      <c r="D119" s="72" t="s">
        <v>493</v>
      </c>
      <c r="E119" s="8" t="s">
        <v>496</v>
      </c>
      <c r="F119" s="344">
        <v>325</v>
      </c>
      <c r="G119" s="15" t="s">
        <v>73</v>
      </c>
      <c r="H119" s="336" t="s">
        <v>19</v>
      </c>
      <c r="I119" s="32">
        <v>591</v>
      </c>
      <c r="J119" s="330">
        <v>4</v>
      </c>
      <c r="K119" s="330">
        <v>206</v>
      </c>
      <c r="L119" s="330">
        <v>61</v>
      </c>
      <c r="M119" s="330">
        <v>5</v>
      </c>
      <c r="N119" s="330">
        <v>4</v>
      </c>
      <c r="O119" s="330">
        <v>1</v>
      </c>
      <c r="P119" s="330">
        <v>1</v>
      </c>
      <c r="Q119" s="330">
        <v>2</v>
      </c>
      <c r="R119" s="330">
        <v>0</v>
      </c>
      <c r="S119" s="330">
        <v>28</v>
      </c>
      <c r="T119" s="330"/>
      <c r="U119" s="330">
        <v>2</v>
      </c>
      <c r="V119" s="70">
        <v>2</v>
      </c>
      <c r="W119" s="70">
        <v>1</v>
      </c>
      <c r="X119" s="70"/>
      <c r="Y119" s="330"/>
      <c r="Z119" s="330"/>
      <c r="AA119" s="330">
        <v>0</v>
      </c>
      <c r="AB119" s="330">
        <v>25</v>
      </c>
      <c r="AC119" s="71">
        <f t="shared" si="1"/>
        <v>342</v>
      </c>
    </row>
    <row r="120" spans="1:29" x14ac:dyDescent="0.3">
      <c r="A120" s="343">
        <v>119</v>
      </c>
      <c r="B120" s="15">
        <v>20</v>
      </c>
      <c r="C120" s="346">
        <v>43</v>
      </c>
      <c r="D120" s="72" t="s">
        <v>493</v>
      </c>
      <c r="E120" s="8" t="s">
        <v>496</v>
      </c>
      <c r="F120" s="429">
        <v>325</v>
      </c>
      <c r="G120" s="15" t="s">
        <v>73</v>
      </c>
      <c r="H120" s="430" t="s">
        <v>20</v>
      </c>
      <c r="I120" s="32">
        <v>591</v>
      </c>
      <c r="J120" s="431">
        <v>14</v>
      </c>
      <c r="K120" s="431">
        <v>208</v>
      </c>
      <c r="L120" s="431">
        <v>71</v>
      </c>
      <c r="M120" s="431">
        <v>3</v>
      </c>
      <c r="N120" s="431">
        <v>4</v>
      </c>
      <c r="O120" s="431">
        <v>1</v>
      </c>
      <c r="P120" s="431">
        <v>0</v>
      </c>
      <c r="Q120" s="431">
        <v>4</v>
      </c>
      <c r="R120" s="431">
        <v>2</v>
      </c>
      <c r="S120" s="431">
        <v>24</v>
      </c>
      <c r="T120" s="330"/>
      <c r="U120" s="431">
        <v>0</v>
      </c>
      <c r="V120" s="432">
        <v>0</v>
      </c>
      <c r="W120" s="432">
        <v>3</v>
      </c>
      <c r="X120" s="70"/>
      <c r="Y120" s="330"/>
      <c r="Z120" s="330"/>
      <c r="AA120" s="431">
        <v>0</v>
      </c>
      <c r="AB120" s="431">
        <v>16</v>
      </c>
      <c r="AC120" s="71">
        <f t="shared" si="1"/>
        <v>350</v>
      </c>
    </row>
    <row r="121" spans="1:29" x14ac:dyDescent="0.3">
      <c r="A121" s="343">
        <v>120</v>
      </c>
      <c r="B121" s="15">
        <v>20</v>
      </c>
      <c r="C121" s="346">
        <v>43</v>
      </c>
      <c r="D121" s="72" t="s">
        <v>493</v>
      </c>
      <c r="E121" s="8" t="s">
        <v>496</v>
      </c>
      <c r="F121" s="344">
        <v>325</v>
      </c>
      <c r="G121" s="15" t="s">
        <v>73</v>
      </c>
      <c r="H121" s="336" t="s">
        <v>22</v>
      </c>
      <c r="I121" s="32">
        <v>591</v>
      </c>
      <c r="J121" s="330">
        <v>11</v>
      </c>
      <c r="K121" s="330">
        <v>180</v>
      </c>
      <c r="L121" s="330">
        <v>80</v>
      </c>
      <c r="M121" s="330">
        <v>6</v>
      </c>
      <c r="N121" s="330">
        <v>2</v>
      </c>
      <c r="O121" s="330">
        <v>0</v>
      </c>
      <c r="P121" s="330">
        <v>0</v>
      </c>
      <c r="Q121" s="330">
        <v>4</v>
      </c>
      <c r="R121" s="330">
        <v>2</v>
      </c>
      <c r="S121" s="330">
        <v>32</v>
      </c>
      <c r="T121" s="330"/>
      <c r="U121" s="330">
        <v>2</v>
      </c>
      <c r="V121" s="70">
        <v>0</v>
      </c>
      <c r="W121" s="70">
        <v>3</v>
      </c>
      <c r="X121" s="70"/>
      <c r="Y121" s="330"/>
      <c r="Z121" s="330"/>
      <c r="AA121" s="330">
        <v>0</v>
      </c>
      <c r="AB121" s="330">
        <v>24</v>
      </c>
      <c r="AC121" s="71">
        <f t="shared" si="1"/>
        <v>346</v>
      </c>
    </row>
    <row r="122" spans="1:29" x14ac:dyDescent="0.3">
      <c r="A122" s="343">
        <v>121</v>
      </c>
      <c r="B122" s="15">
        <v>20</v>
      </c>
      <c r="C122" s="346">
        <v>43</v>
      </c>
      <c r="D122" s="72" t="s">
        <v>493</v>
      </c>
      <c r="E122" s="8" t="s">
        <v>496</v>
      </c>
      <c r="F122" s="344">
        <v>326</v>
      </c>
      <c r="G122" s="15" t="s">
        <v>73</v>
      </c>
      <c r="H122" s="336" t="s">
        <v>19</v>
      </c>
      <c r="I122" s="32">
        <v>680</v>
      </c>
      <c r="J122" s="330">
        <v>14</v>
      </c>
      <c r="K122" s="330">
        <v>203</v>
      </c>
      <c r="L122" s="330">
        <v>101</v>
      </c>
      <c r="M122" s="330">
        <v>4</v>
      </c>
      <c r="N122" s="330">
        <v>3</v>
      </c>
      <c r="O122" s="330">
        <v>1</v>
      </c>
      <c r="P122" s="330">
        <v>1</v>
      </c>
      <c r="Q122" s="330">
        <v>3</v>
      </c>
      <c r="R122" s="330">
        <v>1</v>
      </c>
      <c r="S122" s="330">
        <v>22</v>
      </c>
      <c r="T122" s="330"/>
      <c r="U122" s="330">
        <v>1</v>
      </c>
      <c r="V122" s="70">
        <v>0</v>
      </c>
      <c r="W122" s="70">
        <v>0</v>
      </c>
      <c r="X122" s="70"/>
      <c r="Y122" s="330"/>
      <c r="Z122" s="330"/>
      <c r="AA122" s="330">
        <v>0</v>
      </c>
      <c r="AB122" s="330">
        <v>17</v>
      </c>
      <c r="AC122" s="71">
        <f t="shared" si="1"/>
        <v>371</v>
      </c>
    </row>
    <row r="123" spans="1:29" x14ac:dyDescent="0.3">
      <c r="A123" s="343">
        <v>122</v>
      </c>
      <c r="B123" s="15">
        <v>20</v>
      </c>
      <c r="C123" s="346">
        <v>43</v>
      </c>
      <c r="D123" s="72" t="s">
        <v>493</v>
      </c>
      <c r="E123" s="8" t="s">
        <v>496</v>
      </c>
      <c r="F123" s="344">
        <v>326</v>
      </c>
      <c r="G123" s="15" t="s">
        <v>73</v>
      </c>
      <c r="H123" s="336" t="s">
        <v>20</v>
      </c>
      <c r="I123" s="32">
        <v>680</v>
      </c>
      <c r="J123" s="330">
        <v>5</v>
      </c>
      <c r="K123" s="330">
        <v>183</v>
      </c>
      <c r="L123" s="330">
        <v>134</v>
      </c>
      <c r="M123" s="330">
        <v>3</v>
      </c>
      <c r="N123" s="330">
        <v>8</v>
      </c>
      <c r="O123" s="330">
        <v>3</v>
      </c>
      <c r="P123" s="330">
        <v>2</v>
      </c>
      <c r="Q123" s="330">
        <v>3</v>
      </c>
      <c r="R123" s="330">
        <v>0</v>
      </c>
      <c r="S123" s="330">
        <v>13</v>
      </c>
      <c r="T123" s="330"/>
      <c r="U123" s="330">
        <v>0</v>
      </c>
      <c r="V123" s="70">
        <v>1</v>
      </c>
      <c r="W123" s="70">
        <v>2</v>
      </c>
      <c r="X123" s="70"/>
      <c r="Y123" s="330"/>
      <c r="Z123" s="330"/>
      <c r="AA123" s="330">
        <v>0</v>
      </c>
      <c r="AB123" s="330">
        <v>24</v>
      </c>
      <c r="AC123" s="71">
        <f t="shared" si="1"/>
        <v>381</v>
      </c>
    </row>
    <row r="124" spans="1:29" x14ac:dyDescent="0.3">
      <c r="A124" s="343">
        <v>123</v>
      </c>
      <c r="B124" s="15">
        <v>20</v>
      </c>
      <c r="C124" s="346">
        <v>43</v>
      </c>
      <c r="D124" s="72" t="s">
        <v>493</v>
      </c>
      <c r="E124" s="8" t="s">
        <v>496</v>
      </c>
      <c r="F124" s="344">
        <v>326</v>
      </c>
      <c r="G124" s="15" t="s">
        <v>73</v>
      </c>
      <c r="H124" s="336" t="s">
        <v>22</v>
      </c>
      <c r="I124" s="32">
        <v>680</v>
      </c>
      <c r="J124" s="330">
        <v>7</v>
      </c>
      <c r="K124" s="330">
        <v>211</v>
      </c>
      <c r="L124" s="330">
        <v>110</v>
      </c>
      <c r="M124" s="330">
        <v>7</v>
      </c>
      <c r="N124" s="330">
        <v>3</v>
      </c>
      <c r="O124" s="330">
        <v>1</v>
      </c>
      <c r="P124" s="330">
        <v>1</v>
      </c>
      <c r="Q124" s="330">
        <v>5</v>
      </c>
      <c r="R124" s="330">
        <v>0</v>
      </c>
      <c r="S124" s="330">
        <v>23</v>
      </c>
      <c r="T124" s="330"/>
      <c r="U124" s="330">
        <v>1</v>
      </c>
      <c r="V124" s="70">
        <v>1</v>
      </c>
      <c r="W124" s="70">
        <v>0</v>
      </c>
      <c r="X124" s="70"/>
      <c r="Y124" s="330"/>
      <c r="Z124" s="330"/>
      <c r="AA124" s="330">
        <v>1</v>
      </c>
      <c r="AB124" s="330">
        <v>15</v>
      </c>
      <c r="AC124" s="71">
        <f t="shared" si="1"/>
        <v>386</v>
      </c>
    </row>
    <row r="125" spans="1:29" x14ac:dyDescent="0.3">
      <c r="A125" s="343">
        <v>124</v>
      </c>
      <c r="B125" s="15">
        <v>20</v>
      </c>
      <c r="C125" s="346">
        <v>43</v>
      </c>
      <c r="D125" s="72" t="s">
        <v>493</v>
      </c>
      <c r="E125" s="8" t="s">
        <v>497</v>
      </c>
      <c r="F125" s="344">
        <v>327</v>
      </c>
      <c r="G125" s="15" t="s">
        <v>73</v>
      </c>
      <c r="H125" s="336" t="s">
        <v>19</v>
      </c>
      <c r="I125" s="32">
        <v>406</v>
      </c>
      <c r="J125" s="330">
        <v>2</v>
      </c>
      <c r="K125" s="330">
        <v>48</v>
      </c>
      <c r="L125" s="330">
        <v>81</v>
      </c>
      <c r="M125" s="330">
        <v>0</v>
      </c>
      <c r="N125" s="330">
        <v>9</v>
      </c>
      <c r="O125" s="330">
        <v>3</v>
      </c>
      <c r="P125" s="330">
        <v>7</v>
      </c>
      <c r="Q125" s="330">
        <v>2</v>
      </c>
      <c r="R125" s="330">
        <v>0</v>
      </c>
      <c r="S125" s="330">
        <v>81</v>
      </c>
      <c r="T125" s="330"/>
      <c r="U125" s="330">
        <v>0</v>
      </c>
      <c r="V125" s="70">
        <v>2</v>
      </c>
      <c r="W125" s="70">
        <v>0</v>
      </c>
      <c r="X125" s="70"/>
      <c r="Y125" s="330"/>
      <c r="Z125" s="330"/>
      <c r="AA125" s="330">
        <v>0</v>
      </c>
      <c r="AB125" s="330">
        <v>11</v>
      </c>
      <c r="AC125" s="71">
        <f t="shared" si="1"/>
        <v>246</v>
      </c>
    </row>
    <row r="126" spans="1:29" x14ac:dyDescent="0.3">
      <c r="A126" s="343">
        <v>125</v>
      </c>
      <c r="B126" s="15">
        <v>20</v>
      </c>
      <c r="C126" s="346">
        <v>43</v>
      </c>
      <c r="D126" s="72" t="s">
        <v>493</v>
      </c>
      <c r="E126" s="8" t="s">
        <v>497</v>
      </c>
      <c r="F126" s="344">
        <v>327</v>
      </c>
      <c r="G126" s="15" t="s">
        <v>73</v>
      </c>
      <c r="H126" s="336" t="s">
        <v>20</v>
      </c>
      <c r="I126" s="32">
        <v>406</v>
      </c>
      <c r="J126" s="330">
        <v>8</v>
      </c>
      <c r="K126" s="330">
        <v>41</v>
      </c>
      <c r="L126" s="330">
        <v>107</v>
      </c>
      <c r="M126" s="330">
        <v>0</v>
      </c>
      <c r="N126" s="330">
        <v>8</v>
      </c>
      <c r="O126" s="330">
        <v>1</v>
      </c>
      <c r="P126" s="330">
        <v>5</v>
      </c>
      <c r="Q126" s="330">
        <v>1</v>
      </c>
      <c r="R126" s="330">
        <v>0</v>
      </c>
      <c r="S126" s="330">
        <v>58</v>
      </c>
      <c r="T126" s="330"/>
      <c r="U126" s="330">
        <v>0</v>
      </c>
      <c r="V126" s="70">
        <v>4</v>
      </c>
      <c r="W126" s="70">
        <v>0</v>
      </c>
      <c r="X126" s="70"/>
      <c r="Y126" s="330"/>
      <c r="Z126" s="330"/>
      <c r="AA126" s="330">
        <v>0</v>
      </c>
      <c r="AB126" s="330">
        <v>5</v>
      </c>
      <c r="AC126" s="71">
        <f t="shared" si="1"/>
        <v>238</v>
      </c>
    </row>
    <row r="127" spans="1:29" x14ac:dyDescent="0.3">
      <c r="A127" s="343">
        <v>126</v>
      </c>
      <c r="B127" s="15">
        <v>20</v>
      </c>
      <c r="C127" s="346">
        <v>43</v>
      </c>
      <c r="D127" s="72" t="s">
        <v>493</v>
      </c>
      <c r="E127" s="8" t="s">
        <v>497</v>
      </c>
      <c r="F127" s="344">
        <v>328</v>
      </c>
      <c r="G127" s="15" t="s">
        <v>73</v>
      </c>
      <c r="H127" s="336" t="s">
        <v>19</v>
      </c>
      <c r="I127" s="32">
        <v>439</v>
      </c>
      <c r="J127" s="330">
        <v>5</v>
      </c>
      <c r="K127" s="330">
        <v>95</v>
      </c>
      <c r="L127" s="330">
        <v>97</v>
      </c>
      <c r="M127" s="330">
        <v>2</v>
      </c>
      <c r="N127" s="330">
        <v>17</v>
      </c>
      <c r="O127" s="330">
        <v>0</v>
      </c>
      <c r="P127" s="330">
        <v>1</v>
      </c>
      <c r="Q127" s="330">
        <v>1</v>
      </c>
      <c r="R127" s="330">
        <v>0</v>
      </c>
      <c r="S127" s="330">
        <v>48</v>
      </c>
      <c r="T127" s="330"/>
      <c r="U127" s="330">
        <v>0</v>
      </c>
      <c r="V127" s="70">
        <v>2</v>
      </c>
      <c r="W127" s="70">
        <v>0</v>
      </c>
      <c r="X127" s="70"/>
      <c r="Y127" s="330"/>
      <c r="Z127" s="330"/>
      <c r="AA127" s="330">
        <v>0</v>
      </c>
      <c r="AB127" s="330">
        <v>6</v>
      </c>
      <c r="AC127" s="71">
        <f t="shared" si="1"/>
        <v>274</v>
      </c>
    </row>
    <row r="128" spans="1:29" x14ac:dyDescent="0.3">
      <c r="A128" s="343">
        <v>127</v>
      </c>
      <c r="B128" s="15">
        <v>20</v>
      </c>
      <c r="C128" s="346">
        <v>43</v>
      </c>
      <c r="D128" s="72" t="s">
        <v>493</v>
      </c>
      <c r="E128" s="8" t="s">
        <v>497</v>
      </c>
      <c r="F128" s="344">
        <v>328</v>
      </c>
      <c r="G128" s="15" t="s">
        <v>73</v>
      </c>
      <c r="H128" s="336" t="s">
        <v>20</v>
      </c>
      <c r="I128" s="32">
        <v>439</v>
      </c>
      <c r="J128" s="330">
        <v>9</v>
      </c>
      <c r="K128" s="330">
        <v>86</v>
      </c>
      <c r="L128" s="330">
        <v>93</v>
      </c>
      <c r="M128" s="330">
        <v>2</v>
      </c>
      <c r="N128" s="330">
        <v>14</v>
      </c>
      <c r="O128" s="330">
        <v>0</v>
      </c>
      <c r="P128" s="330">
        <v>4</v>
      </c>
      <c r="Q128" s="330">
        <v>0</v>
      </c>
      <c r="R128" s="330">
        <v>0</v>
      </c>
      <c r="S128" s="330">
        <v>38</v>
      </c>
      <c r="T128" s="330"/>
      <c r="U128" s="330">
        <v>0</v>
      </c>
      <c r="V128" s="70">
        <v>0</v>
      </c>
      <c r="W128" s="70">
        <v>0</v>
      </c>
      <c r="X128" s="70"/>
      <c r="Y128" s="330"/>
      <c r="Z128" s="330"/>
      <c r="AA128" s="330">
        <v>0</v>
      </c>
      <c r="AB128" s="330">
        <v>8</v>
      </c>
      <c r="AC128" s="71">
        <f t="shared" si="1"/>
        <v>254</v>
      </c>
    </row>
    <row r="129" spans="1:29" x14ac:dyDescent="0.3">
      <c r="A129" s="343">
        <v>128</v>
      </c>
      <c r="B129" s="15">
        <v>20</v>
      </c>
      <c r="C129" s="346">
        <v>43</v>
      </c>
      <c r="D129" s="72" t="s">
        <v>493</v>
      </c>
      <c r="E129" s="8" t="s">
        <v>497</v>
      </c>
      <c r="F129" s="344">
        <v>329</v>
      </c>
      <c r="G129" s="15" t="s">
        <v>73</v>
      </c>
      <c r="H129" s="336" t="s">
        <v>19</v>
      </c>
      <c r="I129" s="32">
        <v>738</v>
      </c>
      <c r="J129" s="330">
        <v>8</v>
      </c>
      <c r="K129" s="330">
        <v>156</v>
      </c>
      <c r="L129" s="330">
        <v>102</v>
      </c>
      <c r="M129" s="330">
        <v>1</v>
      </c>
      <c r="N129" s="330">
        <v>15</v>
      </c>
      <c r="O129" s="330">
        <v>0</v>
      </c>
      <c r="P129" s="330">
        <v>6</v>
      </c>
      <c r="Q129" s="330">
        <v>2</v>
      </c>
      <c r="R129" s="330">
        <v>1</v>
      </c>
      <c r="S129" s="330">
        <v>86</v>
      </c>
      <c r="T129" s="330"/>
      <c r="U129" s="330">
        <v>0</v>
      </c>
      <c r="V129" s="70">
        <v>2</v>
      </c>
      <c r="W129" s="70">
        <v>3</v>
      </c>
      <c r="X129" s="70"/>
      <c r="Y129" s="330"/>
      <c r="Z129" s="330"/>
      <c r="AA129" s="330">
        <v>0</v>
      </c>
      <c r="AB129" s="330">
        <v>10</v>
      </c>
      <c r="AC129" s="71">
        <f t="shared" si="1"/>
        <v>392</v>
      </c>
    </row>
    <row r="130" spans="1:29" x14ac:dyDescent="0.3">
      <c r="A130" s="343">
        <v>129</v>
      </c>
      <c r="B130" s="15">
        <v>20</v>
      </c>
      <c r="C130" s="346">
        <v>43</v>
      </c>
      <c r="D130" s="72" t="s">
        <v>493</v>
      </c>
      <c r="E130" s="8" t="s">
        <v>498</v>
      </c>
      <c r="F130" s="344">
        <v>332</v>
      </c>
      <c r="G130" s="15" t="s">
        <v>73</v>
      </c>
      <c r="H130" s="336" t="s">
        <v>19</v>
      </c>
      <c r="I130" s="32">
        <v>572</v>
      </c>
      <c r="J130" s="330">
        <v>9</v>
      </c>
      <c r="K130" s="330">
        <v>70</v>
      </c>
      <c r="L130" s="330">
        <v>113</v>
      </c>
      <c r="M130" s="330">
        <v>24</v>
      </c>
      <c r="N130" s="330">
        <v>6</v>
      </c>
      <c r="O130" s="330">
        <v>0</v>
      </c>
      <c r="P130" s="330">
        <v>15</v>
      </c>
      <c r="Q130" s="330">
        <v>3</v>
      </c>
      <c r="R130" s="330">
        <v>3</v>
      </c>
      <c r="S130" s="330">
        <v>47</v>
      </c>
      <c r="T130" s="330"/>
      <c r="U130" s="330">
        <v>0</v>
      </c>
      <c r="V130" s="70">
        <v>0</v>
      </c>
      <c r="W130" s="70">
        <v>0</v>
      </c>
      <c r="X130" s="70"/>
      <c r="Y130" s="330"/>
      <c r="Z130" s="330"/>
      <c r="AA130" s="330">
        <v>0</v>
      </c>
      <c r="AB130" s="330">
        <v>7</v>
      </c>
      <c r="AC130" s="71">
        <f t="shared" si="1"/>
        <v>297</v>
      </c>
    </row>
    <row r="131" spans="1:29" x14ac:dyDescent="0.3">
      <c r="A131" s="343">
        <v>130</v>
      </c>
      <c r="B131" s="15">
        <v>20</v>
      </c>
      <c r="C131" s="346">
        <v>127</v>
      </c>
      <c r="D131" s="8" t="s">
        <v>499</v>
      </c>
      <c r="E131" s="8" t="s">
        <v>499</v>
      </c>
      <c r="F131" s="344">
        <v>838</v>
      </c>
      <c r="G131" s="15" t="s">
        <v>73</v>
      </c>
      <c r="H131" s="336" t="s">
        <v>19</v>
      </c>
      <c r="I131" s="32">
        <v>509</v>
      </c>
      <c r="J131" s="330">
        <v>0</v>
      </c>
      <c r="K131" s="330">
        <v>198</v>
      </c>
      <c r="L131" s="330">
        <v>86</v>
      </c>
      <c r="M131" s="330">
        <v>2</v>
      </c>
      <c r="N131" s="330">
        <v>6</v>
      </c>
      <c r="O131" s="330">
        <v>2</v>
      </c>
      <c r="P131" s="330">
        <v>2</v>
      </c>
      <c r="Q131" s="330">
        <v>2</v>
      </c>
      <c r="R131" s="330">
        <v>8</v>
      </c>
      <c r="S131" s="330">
        <v>8</v>
      </c>
      <c r="T131" s="330"/>
      <c r="U131" s="330">
        <v>0</v>
      </c>
      <c r="V131" s="70">
        <v>0</v>
      </c>
      <c r="W131" s="70">
        <v>1</v>
      </c>
      <c r="X131" s="70"/>
      <c r="Y131" s="330"/>
      <c r="Z131" s="330"/>
      <c r="AA131" s="330">
        <v>0</v>
      </c>
      <c r="AB131" s="330">
        <v>5</v>
      </c>
      <c r="AC131" s="71">
        <f t="shared" si="1"/>
        <v>320</v>
      </c>
    </row>
    <row r="132" spans="1:29" x14ac:dyDescent="0.3">
      <c r="A132" s="343">
        <v>131</v>
      </c>
      <c r="B132" s="15">
        <v>20</v>
      </c>
      <c r="C132" s="346">
        <v>127</v>
      </c>
      <c r="D132" s="8" t="s">
        <v>499</v>
      </c>
      <c r="E132" s="8" t="s">
        <v>499</v>
      </c>
      <c r="F132" s="344">
        <v>838</v>
      </c>
      <c r="G132" s="15" t="s">
        <v>73</v>
      </c>
      <c r="H132" s="336" t="s">
        <v>20</v>
      </c>
      <c r="I132" s="32">
        <v>508</v>
      </c>
      <c r="J132" s="330">
        <v>1</v>
      </c>
      <c r="K132" s="330">
        <v>197</v>
      </c>
      <c r="L132" s="330">
        <v>92</v>
      </c>
      <c r="M132" s="330">
        <v>3</v>
      </c>
      <c r="N132" s="330">
        <v>0</v>
      </c>
      <c r="O132" s="330">
        <v>0</v>
      </c>
      <c r="P132" s="330">
        <v>0</v>
      </c>
      <c r="Q132" s="330">
        <v>1</v>
      </c>
      <c r="R132" s="330">
        <v>18</v>
      </c>
      <c r="S132" s="330">
        <v>19</v>
      </c>
      <c r="T132" s="330"/>
      <c r="U132" s="330">
        <v>0</v>
      </c>
      <c r="V132" s="70">
        <v>1</v>
      </c>
      <c r="W132" s="70">
        <v>2</v>
      </c>
      <c r="X132" s="70"/>
      <c r="Y132" s="330"/>
      <c r="Z132" s="330"/>
      <c r="AA132" s="330">
        <v>0</v>
      </c>
      <c r="AB132" s="330">
        <v>4</v>
      </c>
      <c r="AC132" s="71">
        <f t="shared" si="1"/>
        <v>338</v>
      </c>
    </row>
    <row r="133" spans="1:29" x14ac:dyDescent="0.3">
      <c r="A133" s="343">
        <v>132</v>
      </c>
      <c r="B133" s="15">
        <v>20</v>
      </c>
      <c r="C133" s="346">
        <v>127</v>
      </c>
      <c r="D133" s="8" t="s">
        <v>499</v>
      </c>
      <c r="E133" s="8" t="s">
        <v>499</v>
      </c>
      <c r="F133" s="344">
        <v>838</v>
      </c>
      <c r="G133" s="15" t="s">
        <v>73</v>
      </c>
      <c r="H133" s="336" t="s">
        <v>22</v>
      </c>
      <c r="I133" s="32">
        <v>508</v>
      </c>
      <c r="J133" s="330">
        <v>3</v>
      </c>
      <c r="K133" s="330">
        <v>148</v>
      </c>
      <c r="L133" s="330">
        <v>105</v>
      </c>
      <c r="M133" s="330">
        <v>8</v>
      </c>
      <c r="N133" s="330">
        <v>4</v>
      </c>
      <c r="O133" s="330">
        <v>0</v>
      </c>
      <c r="P133" s="330">
        <v>0</v>
      </c>
      <c r="Q133" s="330">
        <v>2</v>
      </c>
      <c r="R133" s="330">
        <v>18</v>
      </c>
      <c r="S133" s="330">
        <v>19</v>
      </c>
      <c r="T133" s="330"/>
      <c r="U133" s="330">
        <v>0</v>
      </c>
      <c r="V133" s="70">
        <v>2</v>
      </c>
      <c r="W133" s="70">
        <v>0</v>
      </c>
      <c r="X133" s="70"/>
      <c r="Y133" s="330"/>
      <c r="Z133" s="330"/>
      <c r="AA133" s="330">
        <v>0</v>
      </c>
      <c r="AB133" s="330">
        <v>7</v>
      </c>
      <c r="AC133" s="71">
        <f t="shared" si="1"/>
        <v>316</v>
      </c>
    </row>
    <row r="134" spans="1:29" x14ac:dyDescent="0.3">
      <c r="A134" s="343">
        <v>133</v>
      </c>
      <c r="B134" s="15">
        <v>20</v>
      </c>
      <c r="C134" s="346">
        <v>127</v>
      </c>
      <c r="D134" s="8" t="s">
        <v>499</v>
      </c>
      <c r="E134" s="8" t="s">
        <v>499</v>
      </c>
      <c r="F134" s="344">
        <v>839</v>
      </c>
      <c r="G134" s="15" t="s">
        <v>73</v>
      </c>
      <c r="H134" s="336" t="s">
        <v>19</v>
      </c>
      <c r="I134" s="32">
        <v>512</v>
      </c>
      <c r="J134" s="330">
        <v>1</v>
      </c>
      <c r="K134" s="330">
        <v>207</v>
      </c>
      <c r="L134" s="330">
        <v>101</v>
      </c>
      <c r="M134" s="330">
        <v>2</v>
      </c>
      <c r="N134" s="330">
        <v>4</v>
      </c>
      <c r="O134" s="330">
        <v>0</v>
      </c>
      <c r="P134" s="330">
        <v>0</v>
      </c>
      <c r="Q134" s="330">
        <v>1</v>
      </c>
      <c r="R134" s="330">
        <v>8</v>
      </c>
      <c r="S134" s="330">
        <v>16</v>
      </c>
      <c r="T134" s="330"/>
      <c r="U134" s="330">
        <v>0</v>
      </c>
      <c r="V134" s="70">
        <v>0</v>
      </c>
      <c r="W134" s="70">
        <v>3</v>
      </c>
      <c r="X134" s="70"/>
      <c r="Y134" s="330"/>
      <c r="Z134" s="330"/>
      <c r="AA134" s="330">
        <v>0</v>
      </c>
      <c r="AB134" s="330">
        <v>6</v>
      </c>
      <c r="AC134" s="71">
        <f t="shared" si="1"/>
        <v>349</v>
      </c>
    </row>
    <row r="135" spans="1:29" x14ac:dyDescent="0.3">
      <c r="A135" s="343">
        <v>134</v>
      </c>
      <c r="B135" s="15">
        <v>20</v>
      </c>
      <c r="C135" s="346">
        <v>127</v>
      </c>
      <c r="D135" s="8" t="s">
        <v>499</v>
      </c>
      <c r="E135" s="8" t="s">
        <v>499</v>
      </c>
      <c r="F135" s="344">
        <v>839</v>
      </c>
      <c r="G135" s="15" t="s">
        <v>73</v>
      </c>
      <c r="H135" s="336" t="s">
        <v>20</v>
      </c>
      <c r="I135" s="32">
        <v>512</v>
      </c>
      <c r="J135" s="330">
        <v>2</v>
      </c>
      <c r="K135" s="330">
        <v>154</v>
      </c>
      <c r="L135" s="330">
        <v>130</v>
      </c>
      <c r="M135" s="330">
        <v>11</v>
      </c>
      <c r="N135" s="330">
        <v>0</v>
      </c>
      <c r="O135" s="330">
        <v>0</v>
      </c>
      <c r="P135" s="330">
        <v>1</v>
      </c>
      <c r="Q135" s="330">
        <v>0</v>
      </c>
      <c r="R135" s="330">
        <v>6</v>
      </c>
      <c r="S135" s="330">
        <v>26</v>
      </c>
      <c r="T135" s="330"/>
      <c r="U135" s="330">
        <v>1</v>
      </c>
      <c r="V135" s="70">
        <v>0</v>
      </c>
      <c r="W135" s="70">
        <v>1</v>
      </c>
      <c r="X135" s="70"/>
      <c r="Y135" s="330"/>
      <c r="Z135" s="330"/>
      <c r="AA135" s="330">
        <v>0</v>
      </c>
      <c r="AB135" s="330">
        <v>0</v>
      </c>
      <c r="AC135" s="71">
        <f t="shared" ref="AC135:AC196" si="2">SUM(J135:AB135)</f>
        <v>332</v>
      </c>
    </row>
    <row r="136" spans="1:29" x14ac:dyDescent="0.3">
      <c r="A136" s="343">
        <v>135</v>
      </c>
      <c r="B136" s="15">
        <v>20</v>
      </c>
      <c r="C136" s="346">
        <v>127</v>
      </c>
      <c r="D136" s="8" t="s">
        <v>499</v>
      </c>
      <c r="E136" s="8" t="s">
        <v>500</v>
      </c>
      <c r="F136" s="344">
        <v>840</v>
      </c>
      <c r="G136" s="15" t="s">
        <v>73</v>
      </c>
      <c r="H136" s="336" t="s">
        <v>19</v>
      </c>
      <c r="I136" s="32">
        <v>632</v>
      </c>
      <c r="J136" s="330">
        <v>33</v>
      </c>
      <c r="K136" s="330">
        <v>26</v>
      </c>
      <c r="L136" s="330">
        <v>72</v>
      </c>
      <c r="M136" s="330">
        <v>25</v>
      </c>
      <c r="N136" s="330">
        <v>16</v>
      </c>
      <c r="O136" s="330">
        <v>0</v>
      </c>
      <c r="P136" s="330">
        <v>0</v>
      </c>
      <c r="Q136" s="330">
        <v>0</v>
      </c>
      <c r="R136" s="330">
        <v>1</v>
      </c>
      <c r="S136" s="330">
        <v>7</v>
      </c>
      <c r="T136" s="330"/>
      <c r="U136" s="330">
        <v>0</v>
      </c>
      <c r="V136" s="70">
        <v>2</v>
      </c>
      <c r="W136" s="70">
        <v>3</v>
      </c>
      <c r="X136" s="70"/>
      <c r="Y136" s="330"/>
      <c r="Z136" s="330"/>
      <c r="AA136" s="330">
        <v>0</v>
      </c>
      <c r="AB136" s="330">
        <v>5</v>
      </c>
      <c r="AC136" s="71">
        <f t="shared" si="2"/>
        <v>190</v>
      </c>
    </row>
    <row r="137" spans="1:29" x14ac:dyDescent="0.3">
      <c r="A137" s="343">
        <v>136</v>
      </c>
      <c r="B137" s="15">
        <v>20</v>
      </c>
      <c r="C137" s="346">
        <v>127</v>
      </c>
      <c r="D137" s="8" t="s">
        <v>499</v>
      </c>
      <c r="E137" s="8" t="s">
        <v>500</v>
      </c>
      <c r="F137" s="344">
        <v>840</v>
      </c>
      <c r="G137" s="15" t="s">
        <v>73</v>
      </c>
      <c r="H137" s="336" t="s">
        <v>20</v>
      </c>
      <c r="I137" s="32">
        <v>631</v>
      </c>
      <c r="J137" s="330">
        <v>33</v>
      </c>
      <c r="K137" s="330">
        <v>210</v>
      </c>
      <c r="L137" s="330">
        <v>58</v>
      </c>
      <c r="M137" s="330">
        <v>45</v>
      </c>
      <c r="N137" s="330">
        <v>9</v>
      </c>
      <c r="O137" s="330">
        <v>0</v>
      </c>
      <c r="P137" s="330">
        <v>0</v>
      </c>
      <c r="Q137" s="330">
        <v>1</v>
      </c>
      <c r="R137" s="330">
        <v>0</v>
      </c>
      <c r="S137" s="330">
        <v>10</v>
      </c>
      <c r="T137" s="330"/>
      <c r="U137" s="330">
        <v>1</v>
      </c>
      <c r="V137" s="70">
        <v>3</v>
      </c>
      <c r="W137" s="70">
        <v>6</v>
      </c>
      <c r="X137" s="70"/>
      <c r="Y137" s="330"/>
      <c r="Z137" s="330"/>
      <c r="AA137" s="330">
        <v>0</v>
      </c>
      <c r="AB137" s="330">
        <v>5</v>
      </c>
      <c r="AC137" s="71">
        <f t="shared" si="2"/>
        <v>381</v>
      </c>
    </row>
    <row r="138" spans="1:29" x14ac:dyDescent="0.3">
      <c r="A138" s="343">
        <v>137</v>
      </c>
      <c r="B138" s="15">
        <v>20</v>
      </c>
      <c r="C138" s="346">
        <v>138</v>
      </c>
      <c r="D138" s="8" t="s">
        <v>501</v>
      </c>
      <c r="E138" s="8" t="s">
        <v>501</v>
      </c>
      <c r="F138" s="429">
        <v>877</v>
      </c>
      <c r="G138" s="15" t="s">
        <v>73</v>
      </c>
      <c r="H138" s="430" t="s">
        <v>19</v>
      </c>
      <c r="I138" s="32">
        <v>646</v>
      </c>
      <c r="J138" s="431">
        <v>5</v>
      </c>
      <c r="K138" s="431">
        <v>200</v>
      </c>
      <c r="L138" s="431">
        <v>34</v>
      </c>
      <c r="M138" s="431">
        <v>1</v>
      </c>
      <c r="N138" s="431">
        <v>0</v>
      </c>
      <c r="O138" s="431">
        <v>1</v>
      </c>
      <c r="P138" s="431">
        <v>165</v>
      </c>
      <c r="Q138" s="431">
        <v>1</v>
      </c>
      <c r="R138" s="431">
        <v>3</v>
      </c>
      <c r="S138" s="431">
        <v>58</v>
      </c>
      <c r="T138" s="330"/>
      <c r="U138" s="431">
        <v>1</v>
      </c>
      <c r="V138" s="432">
        <v>0</v>
      </c>
      <c r="W138" s="432">
        <v>0</v>
      </c>
      <c r="X138" s="70"/>
      <c r="Y138" s="330"/>
      <c r="Z138" s="330"/>
      <c r="AA138" s="431">
        <v>0</v>
      </c>
      <c r="AB138" s="431">
        <v>5</v>
      </c>
      <c r="AC138" s="71">
        <f t="shared" si="2"/>
        <v>474</v>
      </c>
    </row>
    <row r="139" spans="1:29" x14ac:dyDescent="0.3">
      <c r="A139" s="343">
        <v>138</v>
      </c>
      <c r="B139" s="15">
        <v>20</v>
      </c>
      <c r="C139" s="346">
        <v>138</v>
      </c>
      <c r="D139" s="8" t="s">
        <v>501</v>
      </c>
      <c r="E139" s="8" t="s">
        <v>501</v>
      </c>
      <c r="F139" s="344">
        <v>877</v>
      </c>
      <c r="G139" s="15" t="s">
        <v>73</v>
      </c>
      <c r="H139" s="336" t="s">
        <v>20</v>
      </c>
      <c r="I139" s="32">
        <v>646</v>
      </c>
      <c r="J139" s="330">
        <v>1</v>
      </c>
      <c r="K139" s="330">
        <v>204</v>
      </c>
      <c r="L139" s="330">
        <v>56</v>
      </c>
      <c r="M139" s="330">
        <v>5</v>
      </c>
      <c r="N139" s="330">
        <v>4</v>
      </c>
      <c r="O139" s="330">
        <v>1</v>
      </c>
      <c r="P139" s="330">
        <v>174</v>
      </c>
      <c r="Q139" s="330">
        <v>0</v>
      </c>
      <c r="R139" s="330">
        <v>1</v>
      </c>
      <c r="S139" s="330">
        <v>46</v>
      </c>
      <c r="T139" s="330"/>
      <c r="U139" s="330">
        <v>0</v>
      </c>
      <c r="V139" s="70">
        <v>0</v>
      </c>
      <c r="W139" s="70">
        <v>0</v>
      </c>
      <c r="X139" s="70"/>
      <c r="Y139" s="330"/>
      <c r="Z139" s="330"/>
      <c r="AA139" s="330">
        <v>0</v>
      </c>
      <c r="AB139" s="330">
        <v>10</v>
      </c>
      <c r="AC139" s="71">
        <f t="shared" si="2"/>
        <v>502</v>
      </c>
    </row>
    <row r="140" spans="1:29" x14ac:dyDescent="0.3">
      <c r="A140" s="343">
        <v>139</v>
      </c>
      <c r="B140" s="15">
        <v>20</v>
      </c>
      <c r="C140" s="346">
        <v>138</v>
      </c>
      <c r="D140" s="8" t="s">
        <v>501</v>
      </c>
      <c r="E140" s="8" t="s">
        <v>501</v>
      </c>
      <c r="F140" s="344">
        <v>877</v>
      </c>
      <c r="G140" s="15" t="s">
        <v>73</v>
      </c>
      <c r="H140" s="336" t="s">
        <v>22</v>
      </c>
      <c r="I140" s="32">
        <v>645</v>
      </c>
      <c r="J140" s="330">
        <v>3</v>
      </c>
      <c r="K140" s="330">
        <v>159</v>
      </c>
      <c r="L140" s="330">
        <v>59</v>
      </c>
      <c r="M140" s="330">
        <v>8</v>
      </c>
      <c r="N140" s="330">
        <v>2</v>
      </c>
      <c r="O140" s="330">
        <v>0</v>
      </c>
      <c r="P140" s="330">
        <v>211</v>
      </c>
      <c r="Q140" s="330">
        <v>1</v>
      </c>
      <c r="R140" s="330">
        <v>2</v>
      </c>
      <c r="S140" s="330">
        <v>39</v>
      </c>
      <c r="T140" s="330"/>
      <c r="U140" s="330">
        <v>0</v>
      </c>
      <c r="V140" s="70">
        <v>0</v>
      </c>
      <c r="W140" s="70">
        <v>0</v>
      </c>
      <c r="X140" s="70"/>
      <c r="Y140" s="330"/>
      <c r="Z140" s="330"/>
      <c r="AA140" s="330">
        <v>0</v>
      </c>
      <c r="AB140" s="330">
        <v>5</v>
      </c>
      <c r="AC140" s="71">
        <f t="shared" si="2"/>
        <v>489</v>
      </c>
    </row>
    <row r="141" spans="1:29" x14ac:dyDescent="0.3">
      <c r="A141" s="343">
        <v>140</v>
      </c>
      <c r="B141" s="15">
        <v>20</v>
      </c>
      <c r="C141" s="346">
        <v>138</v>
      </c>
      <c r="D141" s="8" t="s">
        <v>501</v>
      </c>
      <c r="E141" s="8" t="s">
        <v>501</v>
      </c>
      <c r="F141" s="344">
        <v>878</v>
      </c>
      <c r="G141" s="15" t="s">
        <v>73</v>
      </c>
      <c r="H141" s="336" t="s">
        <v>19</v>
      </c>
      <c r="I141" s="32">
        <v>511</v>
      </c>
      <c r="J141" s="330">
        <v>3</v>
      </c>
      <c r="K141" s="330">
        <v>215</v>
      </c>
      <c r="L141" s="330">
        <v>9</v>
      </c>
      <c r="M141" s="330">
        <v>2</v>
      </c>
      <c r="N141" s="330">
        <v>2</v>
      </c>
      <c r="O141" s="330">
        <v>0</v>
      </c>
      <c r="P141" s="330">
        <v>134</v>
      </c>
      <c r="Q141" s="330">
        <v>1</v>
      </c>
      <c r="R141" s="330">
        <v>0</v>
      </c>
      <c r="S141" s="330">
        <v>34</v>
      </c>
      <c r="T141" s="330"/>
      <c r="U141" s="330">
        <v>0</v>
      </c>
      <c r="V141" s="70">
        <v>0</v>
      </c>
      <c r="W141" s="70">
        <v>0</v>
      </c>
      <c r="X141" s="70"/>
      <c r="Y141" s="330"/>
      <c r="Z141" s="330"/>
      <c r="AA141" s="330">
        <v>0</v>
      </c>
      <c r="AB141" s="330">
        <v>1</v>
      </c>
      <c r="AC141" s="71">
        <f t="shared" si="2"/>
        <v>401</v>
      </c>
    </row>
    <row r="142" spans="1:29" x14ac:dyDescent="0.3">
      <c r="A142" s="343">
        <v>141</v>
      </c>
      <c r="B142" s="15">
        <v>20</v>
      </c>
      <c r="C142" s="346">
        <v>138</v>
      </c>
      <c r="D142" s="8" t="s">
        <v>501</v>
      </c>
      <c r="E142" s="8" t="s">
        <v>501</v>
      </c>
      <c r="F142" s="344">
        <v>878</v>
      </c>
      <c r="G142" s="15" t="s">
        <v>73</v>
      </c>
      <c r="H142" s="336" t="s">
        <v>20</v>
      </c>
      <c r="I142" s="32">
        <v>510</v>
      </c>
      <c r="J142" s="330">
        <v>1</v>
      </c>
      <c r="K142" s="330">
        <v>191</v>
      </c>
      <c r="L142" s="330">
        <v>16</v>
      </c>
      <c r="M142" s="330">
        <v>3</v>
      </c>
      <c r="N142" s="330">
        <v>1</v>
      </c>
      <c r="O142" s="330">
        <v>0</v>
      </c>
      <c r="P142" s="330">
        <v>128</v>
      </c>
      <c r="Q142" s="330">
        <v>0</v>
      </c>
      <c r="R142" s="330">
        <v>0</v>
      </c>
      <c r="S142" s="330">
        <v>50</v>
      </c>
      <c r="T142" s="330"/>
      <c r="U142" s="330">
        <v>0</v>
      </c>
      <c r="V142" s="70">
        <v>0</v>
      </c>
      <c r="W142" s="70">
        <v>1</v>
      </c>
      <c r="X142" s="70"/>
      <c r="Y142" s="330"/>
      <c r="Z142" s="330"/>
      <c r="AA142" s="330">
        <v>0</v>
      </c>
      <c r="AB142" s="330">
        <v>5</v>
      </c>
      <c r="AC142" s="71">
        <f t="shared" si="2"/>
        <v>396</v>
      </c>
    </row>
    <row r="143" spans="1:29" x14ac:dyDescent="0.3">
      <c r="A143" s="343">
        <v>142</v>
      </c>
      <c r="B143" s="15">
        <v>20</v>
      </c>
      <c r="C143" s="346">
        <v>138</v>
      </c>
      <c r="D143" s="8" t="s">
        <v>501</v>
      </c>
      <c r="E143" s="8" t="s">
        <v>501</v>
      </c>
      <c r="F143" s="344">
        <v>878</v>
      </c>
      <c r="G143" s="15" t="s">
        <v>73</v>
      </c>
      <c r="H143" s="336" t="s">
        <v>22</v>
      </c>
      <c r="I143" s="32">
        <v>510</v>
      </c>
      <c r="J143" s="330">
        <v>1</v>
      </c>
      <c r="K143" s="330">
        <v>222</v>
      </c>
      <c r="L143" s="330">
        <v>21</v>
      </c>
      <c r="M143" s="330">
        <v>3</v>
      </c>
      <c r="N143" s="330">
        <v>3</v>
      </c>
      <c r="O143" s="330">
        <v>1</v>
      </c>
      <c r="P143" s="330">
        <v>134</v>
      </c>
      <c r="Q143" s="330">
        <v>1</v>
      </c>
      <c r="R143" s="330">
        <v>1</v>
      </c>
      <c r="S143" s="330">
        <v>25</v>
      </c>
      <c r="T143" s="330"/>
      <c r="U143" s="330">
        <v>0</v>
      </c>
      <c r="V143" s="70">
        <v>0</v>
      </c>
      <c r="W143" s="70">
        <v>2</v>
      </c>
      <c r="X143" s="70"/>
      <c r="Y143" s="330"/>
      <c r="Z143" s="330"/>
      <c r="AA143" s="330">
        <v>0</v>
      </c>
      <c r="AB143" s="330">
        <v>0</v>
      </c>
      <c r="AC143" s="71">
        <f t="shared" si="2"/>
        <v>414</v>
      </c>
    </row>
    <row r="144" spans="1:29" x14ac:dyDescent="0.3">
      <c r="A144" s="343">
        <v>143</v>
      </c>
      <c r="B144" s="15">
        <v>20</v>
      </c>
      <c r="C144" s="346">
        <v>138</v>
      </c>
      <c r="D144" s="8" t="s">
        <v>501</v>
      </c>
      <c r="E144" s="8" t="s">
        <v>467</v>
      </c>
      <c r="F144" s="344">
        <v>879</v>
      </c>
      <c r="G144" s="15" t="s">
        <v>73</v>
      </c>
      <c r="H144" s="336" t="s">
        <v>19</v>
      </c>
      <c r="I144" s="32">
        <v>619</v>
      </c>
      <c r="J144" s="330">
        <v>0</v>
      </c>
      <c r="K144" s="330">
        <v>541</v>
      </c>
      <c r="L144" s="330">
        <v>3</v>
      </c>
      <c r="M144" s="330">
        <v>0</v>
      </c>
      <c r="N144" s="330">
        <v>2</v>
      </c>
      <c r="O144" s="330">
        <v>0</v>
      </c>
      <c r="P144" s="330">
        <v>5</v>
      </c>
      <c r="Q144" s="330">
        <v>0</v>
      </c>
      <c r="R144" s="330">
        <v>0</v>
      </c>
      <c r="S144" s="330">
        <v>1</v>
      </c>
      <c r="T144" s="330"/>
      <c r="U144" s="330">
        <v>0</v>
      </c>
      <c r="V144" s="70">
        <v>0</v>
      </c>
      <c r="W144" s="70">
        <v>0</v>
      </c>
      <c r="X144" s="70"/>
      <c r="Y144" s="330"/>
      <c r="Z144" s="330"/>
      <c r="AA144" s="330">
        <v>0</v>
      </c>
      <c r="AB144" s="330">
        <v>1</v>
      </c>
      <c r="AC144" s="71">
        <f t="shared" si="2"/>
        <v>553</v>
      </c>
    </row>
    <row r="145" spans="1:29" x14ac:dyDescent="0.3">
      <c r="A145" s="343">
        <v>144</v>
      </c>
      <c r="B145" s="15">
        <v>20</v>
      </c>
      <c r="C145" s="346">
        <v>138</v>
      </c>
      <c r="D145" s="8" t="s">
        <v>501</v>
      </c>
      <c r="E145" s="8" t="s">
        <v>502</v>
      </c>
      <c r="F145" s="344">
        <v>879</v>
      </c>
      <c r="G145" s="15" t="s">
        <v>73</v>
      </c>
      <c r="H145" s="336" t="s">
        <v>21</v>
      </c>
      <c r="I145" s="32">
        <v>103</v>
      </c>
      <c r="J145" s="330">
        <v>0</v>
      </c>
      <c r="K145" s="330">
        <v>0</v>
      </c>
      <c r="L145" s="330">
        <v>0</v>
      </c>
      <c r="M145" s="330">
        <v>0</v>
      </c>
      <c r="N145" s="330">
        <v>0</v>
      </c>
      <c r="O145" s="330">
        <v>0</v>
      </c>
      <c r="P145" s="330">
        <v>0</v>
      </c>
      <c r="Q145" s="330">
        <v>0</v>
      </c>
      <c r="R145" s="330">
        <v>0</v>
      </c>
      <c r="S145" s="330">
        <v>0</v>
      </c>
      <c r="T145" s="330"/>
      <c r="U145" s="330">
        <v>0</v>
      </c>
      <c r="V145" s="70">
        <v>0</v>
      </c>
      <c r="W145" s="70">
        <v>0</v>
      </c>
      <c r="X145" s="70"/>
      <c r="Y145" s="330"/>
      <c r="Z145" s="330"/>
      <c r="AA145" s="330">
        <v>0</v>
      </c>
      <c r="AB145" s="330">
        <v>0</v>
      </c>
      <c r="AC145" s="71">
        <f t="shared" si="2"/>
        <v>0</v>
      </c>
    </row>
    <row r="146" spans="1:29" x14ac:dyDescent="0.3">
      <c r="A146" s="343">
        <v>145</v>
      </c>
      <c r="B146" s="15">
        <v>20</v>
      </c>
      <c r="C146" s="346">
        <v>138</v>
      </c>
      <c r="D146" s="8" t="s">
        <v>501</v>
      </c>
      <c r="E146" s="8" t="s">
        <v>503</v>
      </c>
      <c r="F146" s="344">
        <v>880</v>
      </c>
      <c r="G146" s="15" t="s">
        <v>73</v>
      </c>
      <c r="H146" s="336" t="s">
        <v>19</v>
      </c>
      <c r="I146" s="32">
        <v>260</v>
      </c>
      <c r="J146" s="330">
        <v>1</v>
      </c>
      <c r="K146" s="330">
        <v>130</v>
      </c>
      <c r="L146" s="330">
        <v>2</v>
      </c>
      <c r="M146" s="330">
        <v>2</v>
      </c>
      <c r="N146" s="330">
        <v>1</v>
      </c>
      <c r="O146" s="330">
        <v>2</v>
      </c>
      <c r="P146" s="330">
        <v>77</v>
      </c>
      <c r="Q146" s="330">
        <v>0</v>
      </c>
      <c r="R146" s="330">
        <v>0</v>
      </c>
      <c r="S146" s="330">
        <v>15</v>
      </c>
      <c r="T146" s="330"/>
      <c r="U146" s="330">
        <v>0</v>
      </c>
      <c r="V146" s="70">
        <v>0</v>
      </c>
      <c r="W146" s="70">
        <v>0</v>
      </c>
      <c r="X146" s="70"/>
      <c r="Y146" s="330"/>
      <c r="Z146" s="330"/>
      <c r="AA146" s="330">
        <v>0</v>
      </c>
      <c r="AB146" s="330">
        <v>0</v>
      </c>
      <c r="AC146" s="71">
        <f t="shared" si="2"/>
        <v>230</v>
      </c>
    </row>
    <row r="147" spans="1:29" x14ac:dyDescent="0.3">
      <c r="A147" s="343">
        <v>146</v>
      </c>
      <c r="B147" s="15">
        <v>20</v>
      </c>
      <c r="C147" s="346">
        <v>138</v>
      </c>
      <c r="D147" s="8" t="s">
        <v>501</v>
      </c>
      <c r="E147" s="8" t="s">
        <v>504</v>
      </c>
      <c r="F147" s="344">
        <v>881</v>
      </c>
      <c r="G147" s="15" t="s">
        <v>73</v>
      </c>
      <c r="H147" s="336" t="s">
        <v>19</v>
      </c>
      <c r="I147" s="32">
        <v>397</v>
      </c>
      <c r="J147" s="330">
        <v>4</v>
      </c>
      <c r="K147" s="330">
        <v>87</v>
      </c>
      <c r="L147" s="330">
        <v>25</v>
      </c>
      <c r="M147" s="330">
        <v>0</v>
      </c>
      <c r="N147" s="330">
        <v>3</v>
      </c>
      <c r="O147" s="330">
        <v>1</v>
      </c>
      <c r="P147" s="330">
        <v>156</v>
      </c>
      <c r="Q147" s="330">
        <v>1</v>
      </c>
      <c r="R147" s="330">
        <v>0</v>
      </c>
      <c r="S147" s="330">
        <v>65</v>
      </c>
      <c r="T147" s="330"/>
      <c r="U147" s="330">
        <v>0</v>
      </c>
      <c r="V147" s="70">
        <v>0</v>
      </c>
      <c r="W147" s="70">
        <v>0</v>
      </c>
      <c r="X147" s="70"/>
      <c r="Y147" s="330"/>
      <c r="Z147" s="330"/>
      <c r="AA147" s="330">
        <v>0</v>
      </c>
      <c r="AB147" s="330">
        <v>4</v>
      </c>
      <c r="AC147" s="71">
        <f t="shared" si="2"/>
        <v>346</v>
      </c>
    </row>
    <row r="148" spans="1:29" x14ac:dyDescent="0.3">
      <c r="A148" s="343">
        <v>147</v>
      </c>
      <c r="B148" s="15">
        <v>20</v>
      </c>
      <c r="C148" s="346">
        <v>138</v>
      </c>
      <c r="D148" s="8" t="s">
        <v>501</v>
      </c>
      <c r="E148" s="8" t="s">
        <v>504</v>
      </c>
      <c r="F148" s="344">
        <v>881</v>
      </c>
      <c r="G148" s="15" t="s">
        <v>73</v>
      </c>
      <c r="H148" s="336" t="s">
        <v>20</v>
      </c>
      <c r="I148" s="32">
        <v>397</v>
      </c>
      <c r="J148" s="330">
        <v>6</v>
      </c>
      <c r="K148" s="330">
        <v>79</v>
      </c>
      <c r="L148" s="330">
        <v>19</v>
      </c>
      <c r="M148" s="330">
        <v>2</v>
      </c>
      <c r="N148" s="330">
        <v>7</v>
      </c>
      <c r="O148" s="330">
        <v>1</v>
      </c>
      <c r="P148" s="330">
        <v>159</v>
      </c>
      <c r="Q148" s="330">
        <v>0</v>
      </c>
      <c r="R148" s="330">
        <v>0</v>
      </c>
      <c r="S148" s="330">
        <v>65</v>
      </c>
      <c r="T148" s="330"/>
      <c r="U148" s="330">
        <v>0</v>
      </c>
      <c r="V148" s="70">
        <v>0</v>
      </c>
      <c r="W148" s="70">
        <v>0</v>
      </c>
      <c r="X148" s="70"/>
      <c r="Y148" s="330"/>
      <c r="Z148" s="330"/>
      <c r="AA148" s="330">
        <v>0</v>
      </c>
      <c r="AB148" s="330">
        <v>0</v>
      </c>
      <c r="AC148" s="71">
        <f t="shared" si="2"/>
        <v>338</v>
      </c>
    </row>
    <row r="149" spans="1:29" x14ac:dyDescent="0.3">
      <c r="A149" s="343">
        <v>148</v>
      </c>
      <c r="B149" s="15">
        <v>20</v>
      </c>
      <c r="C149" s="346">
        <v>140</v>
      </c>
      <c r="D149" s="8" t="s">
        <v>505</v>
      </c>
      <c r="E149" s="8" t="s">
        <v>505</v>
      </c>
      <c r="F149" s="344">
        <v>883</v>
      </c>
      <c r="G149" s="15" t="s">
        <v>73</v>
      </c>
      <c r="H149" s="336" t="s">
        <v>19</v>
      </c>
      <c r="I149" s="32">
        <v>699</v>
      </c>
      <c r="J149" s="330">
        <v>69</v>
      </c>
      <c r="K149" s="330">
        <v>183</v>
      </c>
      <c r="L149" s="330">
        <v>65</v>
      </c>
      <c r="M149" s="330">
        <v>42</v>
      </c>
      <c r="N149" s="330">
        <v>5</v>
      </c>
      <c r="O149" s="330">
        <v>2</v>
      </c>
      <c r="P149" s="330">
        <v>1</v>
      </c>
      <c r="Q149" s="330">
        <v>1</v>
      </c>
      <c r="R149" s="330">
        <v>4</v>
      </c>
      <c r="S149" s="330">
        <v>117</v>
      </c>
      <c r="T149" s="330"/>
      <c r="U149" s="330">
        <v>1</v>
      </c>
      <c r="V149" s="70">
        <v>5</v>
      </c>
      <c r="W149" s="70">
        <v>0</v>
      </c>
      <c r="X149" s="70"/>
      <c r="Y149" s="330"/>
      <c r="Z149" s="330"/>
      <c r="AA149" s="330">
        <v>0</v>
      </c>
      <c r="AB149" s="330">
        <v>16</v>
      </c>
      <c r="AC149" s="71">
        <f t="shared" si="2"/>
        <v>511</v>
      </c>
    </row>
    <row r="150" spans="1:29" x14ac:dyDescent="0.3">
      <c r="A150" s="343">
        <v>149</v>
      </c>
      <c r="B150" s="15">
        <v>20</v>
      </c>
      <c r="C150" s="346">
        <v>140</v>
      </c>
      <c r="D150" s="8" t="s">
        <v>505</v>
      </c>
      <c r="E150" s="8" t="s">
        <v>506</v>
      </c>
      <c r="F150" s="344">
        <v>883</v>
      </c>
      <c r="G150" s="15" t="s">
        <v>73</v>
      </c>
      <c r="H150" s="336" t="s">
        <v>21</v>
      </c>
      <c r="I150" s="32">
        <v>368</v>
      </c>
      <c r="J150" s="330">
        <v>28</v>
      </c>
      <c r="K150" s="330">
        <v>127</v>
      </c>
      <c r="L150" s="330">
        <v>49</v>
      </c>
      <c r="M150" s="330">
        <v>43</v>
      </c>
      <c r="N150" s="330">
        <v>5</v>
      </c>
      <c r="O150" s="330">
        <v>0</v>
      </c>
      <c r="P150" s="330">
        <v>0</v>
      </c>
      <c r="Q150" s="330">
        <v>2</v>
      </c>
      <c r="R150" s="330">
        <v>0</v>
      </c>
      <c r="S150" s="330">
        <v>8</v>
      </c>
      <c r="T150" s="330"/>
      <c r="U150" s="330">
        <v>0</v>
      </c>
      <c r="V150" s="70">
        <v>3</v>
      </c>
      <c r="W150" s="70">
        <v>1</v>
      </c>
      <c r="X150" s="70"/>
      <c r="Y150" s="330"/>
      <c r="Z150" s="330"/>
      <c r="AA150" s="330">
        <v>0</v>
      </c>
      <c r="AB150" s="330">
        <v>8</v>
      </c>
      <c r="AC150" s="71">
        <f t="shared" si="2"/>
        <v>274</v>
      </c>
    </row>
    <row r="151" spans="1:29" x14ac:dyDescent="0.3">
      <c r="A151" s="343">
        <v>150</v>
      </c>
      <c r="B151" s="15">
        <v>20</v>
      </c>
      <c r="C151" s="346">
        <v>140</v>
      </c>
      <c r="D151" s="8" t="s">
        <v>505</v>
      </c>
      <c r="E151" s="8" t="s">
        <v>505</v>
      </c>
      <c r="F151" s="429">
        <v>884</v>
      </c>
      <c r="G151" s="15" t="s">
        <v>73</v>
      </c>
      <c r="H151" s="430" t="s">
        <v>19</v>
      </c>
      <c r="I151" s="32">
        <v>666</v>
      </c>
      <c r="J151" s="431">
        <v>72</v>
      </c>
      <c r="K151" s="431">
        <v>143</v>
      </c>
      <c r="L151" s="431">
        <v>65</v>
      </c>
      <c r="M151" s="431">
        <v>21</v>
      </c>
      <c r="N151" s="431">
        <v>17</v>
      </c>
      <c r="O151" s="431">
        <v>0</v>
      </c>
      <c r="P151" s="431">
        <v>1</v>
      </c>
      <c r="Q151" s="431">
        <v>1</v>
      </c>
      <c r="R151" s="431">
        <v>3</v>
      </c>
      <c r="S151" s="431">
        <v>142</v>
      </c>
      <c r="T151" s="330"/>
      <c r="U151" s="431">
        <v>0</v>
      </c>
      <c r="V151" s="432">
        <v>6</v>
      </c>
      <c r="W151" s="432">
        <v>1</v>
      </c>
      <c r="X151" s="70"/>
      <c r="Y151" s="330"/>
      <c r="Z151" s="330"/>
      <c r="AA151" s="431">
        <v>0</v>
      </c>
      <c r="AB151" s="431">
        <v>11</v>
      </c>
      <c r="AC151" s="71">
        <f t="shared" si="2"/>
        <v>483</v>
      </c>
    </row>
    <row r="152" spans="1:29" x14ac:dyDescent="0.3">
      <c r="A152" s="343">
        <v>151</v>
      </c>
      <c r="B152" s="15">
        <v>20</v>
      </c>
      <c r="C152" s="346">
        <v>140</v>
      </c>
      <c r="D152" s="8" t="s">
        <v>505</v>
      </c>
      <c r="E152" s="8" t="s">
        <v>505</v>
      </c>
      <c r="F152" s="344">
        <v>884</v>
      </c>
      <c r="G152" s="15" t="s">
        <v>73</v>
      </c>
      <c r="H152" s="336" t="s">
        <v>20</v>
      </c>
      <c r="I152" s="32">
        <v>665</v>
      </c>
      <c r="J152" s="330">
        <v>74</v>
      </c>
      <c r="K152" s="330">
        <v>137</v>
      </c>
      <c r="L152" s="330">
        <v>64</v>
      </c>
      <c r="M152" s="330">
        <v>24</v>
      </c>
      <c r="N152" s="330">
        <v>26</v>
      </c>
      <c r="O152" s="330">
        <v>0</v>
      </c>
      <c r="P152" s="330">
        <v>0</v>
      </c>
      <c r="Q152" s="330">
        <v>1</v>
      </c>
      <c r="R152" s="330">
        <v>2</v>
      </c>
      <c r="S152" s="330">
        <v>147</v>
      </c>
      <c r="T152" s="330"/>
      <c r="U152" s="330">
        <v>0</v>
      </c>
      <c r="V152" s="70">
        <v>4</v>
      </c>
      <c r="W152" s="70">
        <v>0</v>
      </c>
      <c r="X152" s="70"/>
      <c r="Y152" s="330"/>
      <c r="Z152" s="330"/>
      <c r="AA152" s="330">
        <v>0</v>
      </c>
      <c r="AB152" s="330">
        <v>11</v>
      </c>
      <c r="AC152" s="71">
        <f t="shared" si="2"/>
        <v>490</v>
      </c>
    </row>
    <row r="153" spans="1:29" x14ac:dyDescent="0.3">
      <c r="A153" s="343">
        <v>152</v>
      </c>
      <c r="B153" s="15">
        <v>20</v>
      </c>
      <c r="C153" s="346">
        <v>140</v>
      </c>
      <c r="D153" s="8" t="s">
        <v>505</v>
      </c>
      <c r="E153" s="8" t="s">
        <v>505</v>
      </c>
      <c r="F153" s="344">
        <v>885</v>
      </c>
      <c r="G153" s="15" t="s">
        <v>73</v>
      </c>
      <c r="H153" s="336" t="s">
        <v>19</v>
      </c>
      <c r="I153" s="32">
        <v>657</v>
      </c>
      <c r="J153" s="330">
        <v>55</v>
      </c>
      <c r="K153" s="330">
        <v>110</v>
      </c>
      <c r="L153" s="330">
        <v>83</v>
      </c>
      <c r="M153" s="330">
        <v>24</v>
      </c>
      <c r="N153" s="330">
        <v>5</v>
      </c>
      <c r="O153" s="330">
        <v>0</v>
      </c>
      <c r="P153" s="330">
        <v>0</v>
      </c>
      <c r="Q153" s="330">
        <v>1</v>
      </c>
      <c r="R153" s="330">
        <v>1</v>
      </c>
      <c r="S153" s="330">
        <v>163</v>
      </c>
      <c r="T153" s="330"/>
      <c r="U153" s="330">
        <v>2</v>
      </c>
      <c r="V153" s="70">
        <v>8</v>
      </c>
      <c r="W153" s="70">
        <v>0</v>
      </c>
      <c r="X153" s="70"/>
      <c r="Y153" s="330"/>
      <c r="Z153" s="330"/>
      <c r="AA153" s="330">
        <v>0</v>
      </c>
      <c r="AB153" s="330">
        <v>6</v>
      </c>
      <c r="AC153" s="71">
        <f t="shared" si="2"/>
        <v>458</v>
      </c>
    </row>
    <row r="154" spans="1:29" x14ac:dyDescent="0.3">
      <c r="A154" s="343">
        <v>153</v>
      </c>
      <c r="B154" s="15">
        <v>20</v>
      </c>
      <c r="C154" s="346">
        <v>140</v>
      </c>
      <c r="D154" s="8" t="s">
        <v>505</v>
      </c>
      <c r="E154" s="8" t="s">
        <v>505</v>
      </c>
      <c r="F154" s="344">
        <v>885</v>
      </c>
      <c r="G154" s="15" t="s">
        <v>73</v>
      </c>
      <c r="H154" s="336" t="s">
        <v>20</v>
      </c>
      <c r="I154" s="32">
        <v>656</v>
      </c>
      <c r="J154" s="330">
        <v>61</v>
      </c>
      <c r="K154" s="330">
        <v>107</v>
      </c>
      <c r="L154" s="330">
        <v>73</v>
      </c>
      <c r="M154" s="330">
        <v>32</v>
      </c>
      <c r="N154" s="330">
        <v>5</v>
      </c>
      <c r="O154" s="330">
        <v>1</v>
      </c>
      <c r="P154" s="330">
        <v>0</v>
      </c>
      <c r="Q154" s="330">
        <v>2</v>
      </c>
      <c r="R154" s="330">
        <v>0</v>
      </c>
      <c r="S154" s="330">
        <v>151</v>
      </c>
      <c r="T154" s="330"/>
      <c r="U154" s="330">
        <v>1</v>
      </c>
      <c r="V154" s="70">
        <v>5</v>
      </c>
      <c r="W154" s="70">
        <v>2</v>
      </c>
      <c r="X154" s="70"/>
      <c r="Y154" s="330"/>
      <c r="Z154" s="330"/>
      <c r="AA154" s="330">
        <v>0</v>
      </c>
      <c r="AB154" s="330">
        <v>8</v>
      </c>
      <c r="AC154" s="71">
        <f t="shared" si="2"/>
        <v>448</v>
      </c>
    </row>
    <row r="155" spans="1:29" x14ac:dyDescent="0.3">
      <c r="A155" s="343">
        <v>154</v>
      </c>
      <c r="B155" s="15">
        <v>20</v>
      </c>
      <c r="C155" s="346">
        <v>140</v>
      </c>
      <c r="D155" s="8" t="s">
        <v>505</v>
      </c>
      <c r="E155" s="8" t="s">
        <v>505</v>
      </c>
      <c r="F155" s="344">
        <v>886</v>
      </c>
      <c r="G155" s="15" t="s">
        <v>73</v>
      </c>
      <c r="H155" s="336" t="s">
        <v>19</v>
      </c>
      <c r="I155" s="32">
        <v>399</v>
      </c>
      <c r="J155" s="330">
        <v>47</v>
      </c>
      <c r="K155" s="330">
        <v>80</v>
      </c>
      <c r="L155" s="330">
        <v>29</v>
      </c>
      <c r="M155" s="330">
        <v>31</v>
      </c>
      <c r="N155" s="330">
        <v>0</v>
      </c>
      <c r="O155" s="330">
        <v>0</v>
      </c>
      <c r="P155" s="330">
        <v>0</v>
      </c>
      <c r="Q155" s="330">
        <v>0</v>
      </c>
      <c r="R155" s="330">
        <v>1</v>
      </c>
      <c r="S155" s="330">
        <v>79</v>
      </c>
      <c r="T155" s="330"/>
      <c r="U155" s="330">
        <v>0</v>
      </c>
      <c r="V155" s="70">
        <v>9</v>
      </c>
      <c r="W155" s="70">
        <v>0</v>
      </c>
      <c r="X155" s="70"/>
      <c r="Y155" s="330"/>
      <c r="Z155" s="330"/>
      <c r="AA155" s="330">
        <v>0</v>
      </c>
      <c r="AB155" s="330">
        <v>15</v>
      </c>
      <c r="AC155" s="71">
        <f t="shared" si="2"/>
        <v>291</v>
      </c>
    </row>
    <row r="156" spans="1:29" x14ac:dyDescent="0.3">
      <c r="A156" s="343">
        <v>155</v>
      </c>
      <c r="B156" s="15">
        <v>20</v>
      </c>
      <c r="C156" s="346">
        <v>140</v>
      </c>
      <c r="D156" s="8" t="s">
        <v>505</v>
      </c>
      <c r="E156" s="8" t="s">
        <v>505</v>
      </c>
      <c r="F156" s="344">
        <v>886</v>
      </c>
      <c r="G156" s="15" t="s">
        <v>73</v>
      </c>
      <c r="H156" s="336" t="s">
        <v>20</v>
      </c>
      <c r="I156" s="32">
        <v>399</v>
      </c>
      <c r="J156" s="330">
        <v>44</v>
      </c>
      <c r="K156" s="330">
        <v>84</v>
      </c>
      <c r="L156" s="330">
        <v>26</v>
      </c>
      <c r="M156" s="330">
        <v>29</v>
      </c>
      <c r="N156" s="330">
        <v>4</v>
      </c>
      <c r="O156" s="330">
        <v>0</v>
      </c>
      <c r="P156" s="330">
        <v>0</v>
      </c>
      <c r="Q156" s="330">
        <v>3</v>
      </c>
      <c r="R156" s="330">
        <v>1</v>
      </c>
      <c r="S156" s="330">
        <v>87</v>
      </c>
      <c r="T156" s="330"/>
      <c r="U156" s="330">
        <v>0</v>
      </c>
      <c r="V156" s="70">
        <v>5</v>
      </c>
      <c r="W156" s="70">
        <v>0</v>
      </c>
      <c r="X156" s="70"/>
      <c r="Y156" s="330"/>
      <c r="Z156" s="330"/>
      <c r="AA156" s="330">
        <v>0</v>
      </c>
      <c r="AB156" s="330">
        <v>15</v>
      </c>
      <c r="AC156" s="71">
        <f t="shared" si="2"/>
        <v>298</v>
      </c>
    </row>
    <row r="157" spans="1:29" x14ac:dyDescent="0.3">
      <c r="A157" s="343">
        <v>156</v>
      </c>
      <c r="B157" s="15">
        <v>20</v>
      </c>
      <c r="C157" s="346">
        <v>140</v>
      </c>
      <c r="D157" s="8" t="s">
        <v>505</v>
      </c>
      <c r="E157" s="8" t="s">
        <v>505</v>
      </c>
      <c r="F157" s="344">
        <v>887</v>
      </c>
      <c r="G157" s="15" t="s">
        <v>73</v>
      </c>
      <c r="H157" s="336" t="s">
        <v>19</v>
      </c>
      <c r="I157" s="32">
        <v>611</v>
      </c>
      <c r="J157" s="330">
        <v>91</v>
      </c>
      <c r="K157" s="330">
        <v>93</v>
      </c>
      <c r="L157" s="330">
        <v>59</v>
      </c>
      <c r="M157" s="330">
        <v>21</v>
      </c>
      <c r="N157" s="330">
        <v>0</v>
      </c>
      <c r="O157" s="330">
        <v>0</v>
      </c>
      <c r="P157" s="330">
        <v>0</v>
      </c>
      <c r="Q157" s="330">
        <v>6</v>
      </c>
      <c r="R157" s="330">
        <v>4</v>
      </c>
      <c r="S157" s="330">
        <v>145</v>
      </c>
      <c r="T157" s="330"/>
      <c r="U157" s="330">
        <v>2</v>
      </c>
      <c r="V157" s="70">
        <v>11</v>
      </c>
      <c r="W157" s="70">
        <v>2</v>
      </c>
      <c r="X157" s="70"/>
      <c r="Y157" s="330"/>
      <c r="Z157" s="330"/>
      <c r="AA157" s="330">
        <v>1</v>
      </c>
      <c r="AB157" s="330">
        <v>10</v>
      </c>
      <c r="AC157" s="71">
        <f t="shared" si="2"/>
        <v>445</v>
      </c>
    </row>
    <row r="158" spans="1:29" x14ac:dyDescent="0.3">
      <c r="A158" s="343">
        <v>157</v>
      </c>
      <c r="B158" s="15">
        <v>20</v>
      </c>
      <c r="C158" s="346">
        <v>140</v>
      </c>
      <c r="D158" s="8" t="s">
        <v>505</v>
      </c>
      <c r="E158" s="8" t="s">
        <v>505</v>
      </c>
      <c r="F158" s="344">
        <v>887</v>
      </c>
      <c r="G158" s="15" t="s">
        <v>73</v>
      </c>
      <c r="H158" s="336" t="s">
        <v>21</v>
      </c>
      <c r="I158" s="32">
        <v>672</v>
      </c>
      <c r="J158" s="330">
        <v>107</v>
      </c>
      <c r="K158" s="330">
        <v>224</v>
      </c>
      <c r="L158" s="330">
        <v>48</v>
      </c>
      <c r="M158" s="330">
        <v>20</v>
      </c>
      <c r="N158" s="330">
        <v>2</v>
      </c>
      <c r="O158" s="330">
        <v>1</v>
      </c>
      <c r="P158" s="330">
        <v>0</v>
      </c>
      <c r="Q158" s="330">
        <v>0</v>
      </c>
      <c r="R158" s="330">
        <v>0</v>
      </c>
      <c r="S158" s="330">
        <v>52</v>
      </c>
      <c r="T158" s="330"/>
      <c r="U158" s="330">
        <v>1</v>
      </c>
      <c r="V158" s="70">
        <v>9</v>
      </c>
      <c r="W158" s="70">
        <v>1</v>
      </c>
      <c r="X158" s="70"/>
      <c r="Y158" s="330"/>
      <c r="Z158" s="330"/>
      <c r="AA158" s="330">
        <v>0</v>
      </c>
      <c r="AB158" s="330">
        <v>13</v>
      </c>
      <c r="AC158" s="71">
        <f t="shared" si="2"/>
        <v>478</v>
      </c>
    </row>
    <row r="159" spans="1:29" x14ac:dyDescent="0.3">
      <c r="A159" s="343">
        <v>158</v>
      </c>
      <c r="B159" s="15">
        <v>20</v>
      </c>
      <c r="C159" s="346">
        <v>140</v>
      </c>
      <c r="D159" s="8" t="s">
        <v>505</v>
      </c>
      <c r="E159" s="8" t="s">
        <v>507</v>
      </c>
      <c r="F159" s="344">
        <v>888</v>
      </c>
      <c r="G159" s="15" t="s">
        <v>73</v>
      </c>
      <c r="H159" s="336" t="s">
        <v>19</v>
      </c>
      <c r="I159" s="32">
        <v>201</v>
      </c>
      <c r="J159" s="330">
        <v>43</v>
      </c>
      <c r="K159" s="330">
        <v>69</v>
      </c>
      <c r="L159" s="330">
        <v>23</v>
      </c>
      <c r="M159" s="330">
        <v>7</v>
      </c>
      <c r="N159" s="330">
        <v>0</v>
      </c>
      <c r="O159" s="330">
        <v>0</v>
      </c>
      <c r="P159" s="330">
        <v>0</v>
      </c>
      <c r="Q159" s="330">
        <v>0</v>
      </c>
      <c r="R159" s="330">
        <v>1</v>
      </c>
      <c r="S159" s="330">
        <v>13</v>
      </c>
      <c r="T159" s="330"/>
      <c r="U159" s="330">
        <v>0</v>
      </c>
      <c r="V159" s="70">
        <v>4</v>
      </c>
      <c r="W159" s="70">
        <v>2</v>
      </c>
      <c r="X159" s="70"/>
      <c r="Y159" s="330"/>
      <c r="Z159" s="330"/>
      <c r="AA159" s="330">
        <v>0</v>
      </c>
      <c r="AB159" s="330">
        <v>6</v>
      </c>
      <c r="AC159" s="71">
        <f t="shared" si="2"/>
        <v>168</v>
      </c>
    </row>
    <row r="160" spans="1:29" x14ac:dyDescent="0.3">
      <c r="A160" s="343">
        <v>159</v>
      </c>
      <c r="B160" s="15">
        <v>20</v>
      </c>
      <c r="C160" s="346">
        <v>140</v>
      </c>
      <c r="D160" s="8" t="s">
        <v>505</v>
      </c>
      <c r="E160" s="8" t="s">
        <v>508</v>
      </c>
      <c r="F160" s="344">
        <v>889</v>
      </c>
      <c r="G160" s="15" t="s">
        <v>73</v>
      </c>
      <c r="H160" s="336" t="s">
        <v>19</v>
      </c>
      <c r="I160" s="32">
        <v>417</v>
      </c>
      <c r="J160" s="330">
        <v>13</v>
      </c>
      <c r="K160" s="330">
        <v>93</v>
      </c>
      <c r="L160" s="330">
        <v>168</v>
      </c>
      <c r="M160" s="330">
        <v>7</v>
      </c>
      <c r="N160" s="330">
        <v>37</v>
      </c>
      <c r="O160" s="330">
        <v>0</v>
      </c>
      <c r="P160" s="330">
        <v>0</v>
      </c>
      <c r="Q160" s="330">
        <v>1</v>
      </c>
      <c r="R160" s="330">
        <v>1</v>
      </c>
      <c r="S160" s="330">
        <v>14</v>
      </c>
      <c r="T160" s="330"/>
      <c r="U160" s="330">
        <v>0</v>
      </c>
      <c r="V160" s="70">
        <v>0</v>
      </c>
      <c r="W160" s="70">
        <v>1</v>
      </c>
      <c r="X160" s="70"/>
      <c r="Y160" s="330"/>
      <c r="Z160" s="330"/>
      <c r="AA160" s="330">
        <v>0</v>
      </c>
      <c r="AB160" s="330">
        <v>5</v>
      </c>
      <c r="AC160" s="71">
        <f t="shared" si="2"/>
        <v>340</v>
      </c>
    </row>
    <row r="161" spans="1:29" x14ac:dyDescent="0.3">
      <c r="A161" s="343">
        <v>160</v>
      </c>
      <c r="B161" s="15">
        <v>20</v>
      </c>
      <c r="C161" s="346">
        <v>140</v>
      </c>
      <c r="D161" s="8" t="s">
        <v>505</v>
      </c>
      <c r="E161" s="8" t="s">
        <v>508</v>
      </c>
      <c r="F161" s="344">
        <v>889</v>
      </c>
      <c r="G161" s="15" t="s">
        <v>73</v>
      </c>
      <c r="H161" s="336" t="s">
        <v>20</v>
      </c>
      <c r="I161" s="32">
        <v>416</v>
      </c>
      <c r="J161" s="330">
        <v>18</v>
      </c>
      <c r="K161" s="330">
        <v>109</v>
      </c>
      <c r="L161" s="330">
        <v>166</v>
      </c>
      <c r="M161" s="330">
        <v>1</v>
      </c>
      <c r="N161" s="330">
        <v>26</v>
      </c>
      <c r="O161" s="330">
        <v>0</v>
      </c>
      <c r="P161" s="330">
        <v>1</v>
      </c>
      <c r="Q161" s="330">
        <v>0</v>
      </c>
      <c r="R161" s="330">
        <v>0</v>
      </c>
      <c r="S161" s="330">
        <v>11</v>
      </c>
      <c r="T161" s="330"/>
      <c r="U161" s="330">
        <v>0</v>
      </c>
      <c r="V161" s="70">
        <v>1</v>
      </c>
      <c r="W161" s="70">
        <v>1</v>
      </c>
      <c r="X161" s="70"/>
      <c r="Y161" s="330"/>
      <c r="Z161" s="330"/>
      <c r="AA161" s="330">
        <v>0</v>
      </c>
      <c r="AB161" s="330">
        <v>7</v>
      </c>
      <c r="AC161" s="71">
        <f t="shared" si="2"/>
        <v>341</v>
      </c>
    </row>
    <row r="162" spans="1:29" x14ac:dyDescent="0.3">
      <c r="A162" s="343">
        <v>161</v>
      </c>
      <c r="B162" s="15">
        <v>20</v>
      </c>
      <c r="C162" s="346">
        <v>140</v>
      </c>
      <c r="D162" s="8" t="s">
        <v>505</v>
      </c>
      <c r="E162" s="8" t="s">
        <v>509</v>
      </c>
      <c r="F162" s="344">
        <v>890</v>
      </c>
      <c r="G162" s="15" t="s">
        <v>73</v>
      </c>
      <c r="H162" s="336" t="s">
        <v>19</v>
      </c>
      <c r="I162" s="32">
        <v>103</v>
      </c>
      <c r="J162" s="330">
        <v>33</v>
      </c>
      <c r="K162" s="330">
        <v>13</v>
      </c>
      <c r="L162" s="330">
        <v>3</v>
      </c>
      <c r="M162" s="330">
        <v>4</v>
      </c>
      <c r="N162" s="330">
        <v>0</v>
      </c>
      <c r="O162" s="330">
        <v>0</v>
      </c>
      <c r="P162" s="330">
        <v>0</v>
      </c>
      <c r="Q162" s="330">
        <v>1</v>
      </c>
      <c r="R162" s="330">
        <v>0</v>
      </c>
      <c r="S162" s="330">
        <v>3</v>
      </c>
      <c r="T162" s="330"/>
      <c r="U162" s="330">
        <v>0</v>
      </c>
      <c r="V162" s="70">
        <v>2</v>
      </c>
      <c r="W162" s="70">
        <v>0</v>
      </c>
      <c r="X162" s="70"/>
      <c r="Y162" s="330"/>
      <c r="Z162" s="330"/>
      <c r="AA162" s="330">
        <v>0</v>
      </c>
      <c r="AB162" s="330">
        <v>2</v>
      </c>
      <c r="AC162" s="71">
        <f t="shared" si="2"/>
        <v>61</v>
      </c>
    </row>
    <row r="163" spans="1:29" x14ac:dyDescent="0.3">
      <c r="A163" s="343">
        <v>162</v>
      </c>
      <c r="B163" s="15">
        <v>20</v>
      </c>
      <c r="C163" s="346">
        <v>247</v>
      </c>
      <c r="D163" s="8" t="s">
        <v>510</v>
      </c>
      <c r="E163" s="8" t="s">
        <v>510</v>
      </c>
      <c r="F163" s="344">
        <v>1297</v>
      </c>
      <c r="G163" s="15" t="s">
        <v>73</v>
      </c>
      <c r="H163" s="336" t="s">
        <v>19</v>
      </c>
      <c r="I163" s="32">
        <v>631</v>
      </c>
      <c r="J163" s="330">
        <v>18</v>
      </c>
      <c r="K163" s="330">
        <v>116</v>
      </c>
      <c r="L163" s="330">
        <v>67</v>
      </c>
      <c r="M163" s="330">
        <v>7</v>
      </c>
      <c r="N163" s="330">
        <v>11</v>
      </c>
      <c r="O163" s="330">
        <v>1</v>
      </c>
      <c r="P163" s="330">
        <v>3</v>
      </c>
      <c r="Q163" s="330">
        <v>3</v>
      </c>
      <c r="R163" s="330">
        <v>1</v>
      </c>
      <c r="S163" s="330">
        <v>48</v>
      </c>
      <c r="T163" s="330"/>
      <c r="U163" s="330">
        <v>0</v>
      </c>
      <c r="V163" s="70">
        <v>6</v>
      </c>
      <c r="W163" s="70">
        <v>3</v>
      </c>
      <c r="X163" s="70"/>
      <c r="Y163" s="330"/>
      <c r="Z163" s="330"/>
      <c r="AA163" s="330">
        <v>1</v>
      </c>
      <c r="AB163" s="330">
        <v>15</v>
      </c>
      <c r="AC163" s="71">
        <f t="shared" si="2"/>
        <v>300</v>
      </c>
    </row>
    <row r="164" spans="1:29" x14ac:dyDescent="0.3">
      <c r="A164" s="343">
        <v>163</v>
      </c>
      <c r="B164" s="15">
        <v>20</v>
      </c>
      <c r="C164" s="346">
        <v>247</v>
      </c>
      <c r="D164" s="8" t="s">
        <v>510</v>
      </c>
      <c r="E164" s="8" t="s">
        <v>510</v>
      </c>
      <c r="F164" s="344">
        <v>1297</v>
      </c>
      <c r="G164" s="15" t="s">
        <v>73</v>
      </c>
      <c r="H164" s="336" t="s">
        <v>20</v>
      </c>
      <c r="I164" s="32">
        <v>631</v>
      </c>
      <c r="J164" s="330">
        <v>19</v>
      </c>
      <c r="K164" s="330">
        <v>130</v>
      </c>
      <c r="L164" s="330">
        <v>61</v>
      </c>
      <c r="M164" s="330">
        <v>3</v>
      </c>
      <c r="N164" s="330">
        <v>13</v>
      </c>
      <c r="O164" s="330">
        <v>1</v>
      </c>
      <c r="P164" s="330">
        <v>3</v>
      </c>
      <c r="Q164" s="330">
        <v>2</v>
      </c>
      <c r="R164" s="330">
        <v>0</v>
      </c>
      <c r="S164" s="330">
        <v>42</v>
      </c>
      <c r="T164" s="330"/>
      <c r="U164" s="330">
        <v>1</v>
      </c>
      <c r="V164" s="70">
        <v>4</v>
      </c>
      <c r="W164" s="70">
        <v>4</v>
      </c>
      <c r="X164" s="70"/>
      <c r="Y164" s="330"/>
      <c r="Z164" s="330"/>
      <c r="AA164" s="330">
        <v>0</v>
      </c>
      <c r="AB164" s="330">
        <v>23</v>
      </c>
      <c r="AC164" s="71">
        <f t="shared" si="2"/>
        <v>306</v>
      </c>
    </row>
    <row r="165" spans="1:29" x14ac:dyDescent="0.3">
      <c r="A165" s="343">
        <v>164</v>
      </c>
      <c r="B165" s="15">
        <v>20</v>
      </c>
      <c r="C165" s="346">
        <v>247</v>
      </c>
      <c r="D165" s="8" t="s">
        <v>510</v>
      </c>
      <c r="E165" s="8" t="s">
        <v>510</v>
      </c>
      <c r="F165" s="344">
        <v>1297</v>
      </c>
      <c r="G165" s="15" t="s">
        <v>73</v>
      </c>
      <c r="H165" s="336" t="s">
        <v>22</v>
      </c>
      <c r="I165" s="32">
        <v>630</v>
      </c>
      <c r="J165" s="330">
        <v>19</v>
      </c>
      <c r="K165" s="330">
        <v>137</v>
      </c>
      <c r="L165" s="330">
        <v>85</v>
      </c>
      <c r="M165" s="330">
        <v>8</v>
      </c>
      <c r="N165" s="330">
        <v>9</v>
      </c>
      <c r="O165" s="330">
        <v>1</v>
      </c>
      <c r="P165" s="330">
        <v>0</v>
      </c>
      <c r="Q165" s="330">
        <v>3</v>
      </c>
      <c r="R165" s="330">
        <v>0</v>
      </c>
      <c r="S165" s="330">
        <v>38</v>
      </c>
      <c r="T165" s="330"/>
      <c r="U165" s="330">
        <v>0</v>
      </c>
      <c r="V165" s="70">
        <v>7</v>
      </c>
      <c r="W165" s="70">
        <v>1</v>
      </c>
      <c r="X165" s="70"/>
      <c r="Y165" s="330"/>
      <c r="Z165" s="330"/>
      <c r="AA165" s="330">
        <v>0</v>
      </c>
      <c r="AB165" s="330">
        <v>23</v>
      </c>
      <c r="AC165" s="71">
        <f t="shared" si="2"/>
        <v>331</v>
      </c>
    </row>
    <row r="166" spans="1:29" x14ac:dyDescent="0.3">
      <c r="A166" s="343">
        <v>165</v>
      </c>
      <c r="B166" s="15">
        <v>20</v>
      </c>
      <c r="C166" s="346">
        <v>247</v>
      </c>
      <c r="D166" s="8" t="s">
        <v>510</v>
      </c>
      <c r="E166" s="8" t="s">
        <v>510</v>
      </c>
      <c r="F166" s="344">
        <v>1298</v>
      </c>
      <c r="G166" s="15" t="s">
        <v>73</v>
      </c>
      <c r="H166" s="336" t="s">
        <v>19</v>
      </c>
      <c r="I166" s="32">
        <v>565</v>
      </c>
      <c r="J166" s="330">
        <v>19</v>
      </c>
      <c r="K166" s="330">
        <v>131</v>
      </c>
      <c r="L166" s="330">
        <v>79</v>
      </c>
      <c r="M166" s="330">
        <v>3</v>
      </c>
      <c r="N166" s="330">
        <v>6</v>
      </c>
      <c r="O166" s="330">
        <v>0</v>
      </c>
      <c r="P166" s="330">
        <v>1</v>
      </c>
      <c r="Q166" s="330">
        <v>1</v>
      </c>
      <c r="R166" s="330">
        <v>2</v>
      </c>
      <c r="S166" s="330">
        <v>23</v>
      </c>
      <c r="T166" s="330"/>
      <c r="U166" s="330">
        <v>1</v>
      </c>
      <c r="V166" s="70">
        <v>9</v>
      </c>
      <c r="W166" s="70">
        <v>0</v>
      </c>
      <c r="X166" s="70"/>
      <c r="Y166" s="330"/>
      <c r="Z166" s="330"/>
      <c r="AA166" s="330">
        <v>0</v>
      </c>
      <c r="AB166" s="330">
        <v>0</v>
      </c>
      <c r="AC166" s="71">
        <f t="shared" si="2"/>
        <v>275</v>
      </c>
    </row>
    <row r="167" spans="1:29" x14ac:dyDescent="0.3">
      <c r="A167" s="343">
        <v>166</v>
      </c>
      <c r="B167" s="15">
        <v>20</v>
      </c>
      <c r="C167" s="346">
        <v>247</v>
      </c>
      <c r="D167" s="8" t="s">
        <v>510</v>
      </c>
      <c r="E167" s="8" t="s">
        <v>510</v>
      </c>
      <c r="F167" s="429">
        <v>1298</v>
      </c>
      <c r="G167" s="15" t="s">
        <v>73</v>
      </c>
      <c r="H167" s="430" t="s">
        <v>20</v>
      </c>
      <c r="I167" s="32">
        <v>565</v>
      </c>
      <c r="J167" s="431">
        <v>19</v>
      </c>
      <c r="K167" s="431">
        <v>131</v>
      </c>
      <c r="L167" s="431">
        <v>56</v>
      </c>
      <c r="M167" s="431">
        <v>9</v>
      </c>
      <c r="N167" s="431">
        <v>4</v>
      </c>
      <c r="O167" s="431">
        <v>0</v>
      </c>
      <c r="P167" s="431">
        <v>1</v>
      </c>
      <c r="Q167" s="431">
        <v>4</v>
      </c>
      <c r="R167" s="431">
        <v>1</v>
      </c>
      <c r="S167" s="431">
        <v>20</v>
      </c>
      <c r="T167" s="330"/>
      <c r="U167" s="431">
        <v>1</v>
      </c>
      <c r="V167" s="432">
        <v>5</v>
      </c>
      <c r="W167" s="432">
        <v>3</v>
      </c>
      <c r="X167" s="70"/>
      <c r="Y167" s="330"/>
      <c r="Z167" s="330"/>
      <c r="AA167" s="431">
        <v>0</v>
      </c>
      <c r="AB167" s="431">
        <v>22</v>
      </c>
      <c r="AC167" s="71">
        <f t="shared" si="2"/>
        <v>276</v>
      </c>
    </row>
    <row r="168" spans="1:29" x14ac:dyDescent="0.3">
      <c r="A168" s="343">
        <v>167</v>
      </c>
      <c r="B168" s="15">
        <v>20</v>
      </c>
      <c r="C168" s="346">
        <v>247</v>
      </c>
      <c r="D168" s="8" t="s">
        <v>510</v>
      </c>
      <c r="E168" s="8" t="s">
        <v>510</v>
      </c>
      <c r="F168" s="344">
        <v>1298</v>
      </c>
      <c r="G168" s="15" t="s">
        <v>73</v>
      </c>
      <c r="H168" s="336" t="s">
        <v>22</v>
      </c>
      <c r="I168" s="32">
        <v>564</v>
      </c>
      <c r="J168" s="330">
        <v>21</v>
      </c>
      <c r="K168" s="330">
        <v>129</v>
      </c>
      <c r="L168" s="330">
        <v>85</v>
      </c>
      <c r="M168" s="330">
        <v>9</v>
      </c>
      <c r="N168" s="330">
        <v>6</v>
      </c>
      <c r="O168" s="330">
        <v>1</v>
      </c>
      <c r="P168" s="330">
        <v>1</v>
      </c>
      <c r="Q168" s="330">
        <v>4</v>
      </c>
      <c r="R168" s="330">
        <v>2</v>
      </c>
      <c r="S168" s="330">
        <v>27</v>
      </c>
      <c r="T168" s="330"/>
      <c r="U168" s="330">
        <v>1</v>
      </c>
      <c r="V168" s="70">
        <v>3</v>
      </c>
      <c r="W168" s="70">
        <v>1</v>
      </c>
      <c r="X168" s="70"/>
      <c r="Y168" s="330"/>
      <c r="Z168" s="330"/>
      <c r="AA168" s="330">
        <v>1</v>
      </c>
      <c r="AB168" s="330">
        <v>23</v>
      </c>
      <c r="AC168" s="71">
        <f t="shared" si="2"/>
        <v>314</v>
      </c>
    </row>
    <row r="169" spans="1:29" x14ac:dyDescent="0.3">
      <c r="A169" s="343">
        <v>168</v>
      </c>
      <c r="B169" s="15">
        <v>20</v>
      </c>
      <c r="C169" s="346">
        <v>247</v>
      </c>
      <c r="D169" s="8" t="s">
        <v>510</v>
      </c>
      <c r="E169" s="8" t="s">
        <v>510</v>
      </c>
      <c r="F169" s="344">
        <v>1299</v>
      </c>
      <c r="G169" s="15" t="s">
        <v>73</v>
      </c>
      <c r="H169" s="336" t="s">
        <v>19</v>
      </c>
      <c r="I169" s="32">
        <v>520</v>
      </c>
      <c r="J169" s="330">
        <v>24</v>
      </c>
      <c r="K169" s="330">
        <v>115</v>
      </c>
      <c r="L169" s="330">
        <v>83</v>
      </c>
      <c r="M169" s="330">
        <v>5</v>
      </c>
      <c r="N169" s="330">
        <v>11</v>
      </c>
      <c r="O169" s="330">
        <v>1</v>
      </c>
      <c r="P169" s="330">
        <v>2</v>
      </c>
      <c r="Q169" s="330">
        <v>4</v>
      </c>
      <c r="R169" s="330">
        <v>1</v>
      </c>
      <c r="S169" s="330">
        <v>28</v>
      </c>
      <c r="T169" s="330"/>
      <c r="U169" s="330">
        <v>1</v>
      </c>
      <c r="V169" s="70">
        <v>5</v>
      </c>
      <c r="W169" s="70">
        <v>2</v>
      </c>
      <c r="X169" s="70"/>
      <c r="Y169" s="330"/>
      <c r="Z169" s="330"/>
      <c r="AA169" s="330">
        <v>0</v>
      </c>
      <c r="AB169" s="330">
        <v>15</v>
      </c>
      <c r="AC169" s="71">
        <f t="shared" si="2"/>
        <v>297</v>
      </c>
    </row>
    <row r="170" spans="1:29" x14ac:dyDescent="0.3">
      <c r="A170" s="343">
        <v>169</v>
      </c>
      <c r="B170" s="15">
        <v>20</v>
      </c>
      <c r="C170" s="346">
        <v>247</v>
      </c>
      <c r="D170" s="8" t="s">
        <v>510</v>
      </c>
      <c r="E170" s="8" t="s">
        <v>510</v>
      </c>
      <c r="F170" s="344">
        <v>1299</v>
      </c>
      <c r="G170" s="15" t="s">
        <v>73</v>
      </c>
      <c r="H170" s="336" t="s">
        <v>20</v>
      </c>
      <c r="I170" s="32">
        <v>519</v>
      </c>
      <c r="J170" s="330">
        <v>13</v>
      </c>
      <c r="K170" s="330">
        <v>118</v>
      </c>
      <c r="L170" s="330">
        <v>78</v>
      </c>
      <c r="M170" s="330">
        <v>10</v>
      </c>
      <c r="N170" s="330">
        <v>11</v>
      </c>
      <c r="O170" s="330">
        <v>2</v>
      </c>
      <c r="P170" s="330">
        <v>2</v>
      </c>
      <c r="Q170" s="330">
        <v>4</v>
      </c>
      <c r="R170" s="330">
        <v>0</v>
      </c>
      <c r="S170" s="330">
        <v>34</v>
      </c>
      <c r="T170" s="330"/>
      <c r="U170" s="330">
        <v>0</v>
      </c>
      <c r="V170" s="70">
        <v>3</v>
      </c>
      <c r="W170" s="70">
        <v>2</v>
      </c>
      <c r="X170" s="70"/>
      <c r="Y170" s="330"/>
      <c r="Z170" s="330"/>
      <c r="AA170" s="330">
        <v>17</v>
      </c>
      <c r="AB170" s="330">
        <v>0</v>
      </c>
      <c r="AC170" s="71">
        <f t="shared" si="2"/>
        <v>294</v>
      </c>
    </row>
    <row r="171" spans="1:29" x14ac:dyDescent="0.3">
      <c r="A171" s="343">
        <v>170</v>
      </c>
      <c r="B171" s="15">
        <v>20</v>
      </c>
      <c r="C171" s="346">
        <v>247</v>
      </c>
      <c r="D171" s="8" t="s">
        <v>510</v>
      </c>
      <c r="E171" s="8" t="s">
        <v>510</v>
      </c>
      <c r="F171" s="344">
        <v>1299</v>
      </c>
      <c r="G171" s="15" t="s">
        <v>73</v>
      </c>
      <c r="H171" s="336" t="s">
        <v>22</v>
      </c>
      <c r="I171" s="32">
        <v>519</v>
      </c>
      <c r="J171" s="330">
        <v>14</v>
      </c>
      <c r="K171" s="330">
        <v>130</v>
      </c>
      <c r="L171" s="330">
        <v>60</v>
      </c>
      <c r="M171" s="330">
        <v>5</v>
      </c>
      <c r="N171" s="330">
        <v>8</v>
      </c>
      <c r="O171" s="330">
        <v>0</v>
      </c>
      <c r="P171" s="330">
        <v>3</v>
      </c>
      <c r="Q171" s="330">
        <v>3</v>
      </c>
      <c r="R171" s="330">
        <v>2</v>
      </c>
      <c r="S171" s="330">
        <v>38</v>
      </c>
      <c r="T171" s="330"/>
      <c r="U171" s="330">
        <v>2</v>
      </c>
      <c r="V171" s="70">
        <v>6</v>
      </c>
      <c r="W171" s="70">
        <v>5</v>
      </c>
      <c r="X171" s="70"/>
      <c r="Y171" s="330"/>
      <c r="Z171" s="330"/>
      <c r="AA171" s="330">
        <v>0</v>
      </c>
      <c r="AB171" s="330">
        <v>30</v>
      </c>
      <c r="AC171" s="71">
        <f t="shared" si="2"/>
        <v>306</v>
      </c>
    </row>
    <row r="172" spans="1:29" x14ac:dyDescent="0.3">
      <c r="A172" s="343">
        <v>171</v>
      </c>
      <c r="B172" s="15">
        <v>20</v>
      </c>
      <c r="C172" s="346">
        <v>247</v>
      </c>
      <c r="D172" s="8" t="s">
        <v>510</v>
      </c>
      <c r="E172" s="8" t="s">
        <v>511</v>
      </c>
      <c r="F172" s="429">
        <v>1300</v>
      </c>
      <c r="G172" s="15" t="s">
        <v>73</v>
      </c>
      <c r="H172" s="430" t="s">
        <v>19</v>
      </c>
      <c r="I172" s="32">
        <v>745</v>
      </c>
      <c r="J172" s="431">
        <v>35</v>
      </c>
      <c r="K172" s="431">
        <v>168</v>
      </c>
      <c r="L172" s="431">
        <v>84</v>
      </c>
      <c r="M172" s="431">
        <v>12</v>
      </c>
      <c r="N172" s="431">
        <v>21</v>
      </c>
      <c r="O172" s="431">
        <v>2</v>
      </c>
      <c r="P172" s="431">
        <v>7</v>
      </c>
      <c r="Q172" s="431">
        <v>11</v>
      </c>
      <c r="R172" s="431">
        <v>1</v>
      </c>
      <c r="S172" s="431">
        <v>41</v>
      </c>
      <c r="T172" s="330"/>
      <c r="U172" s="431">
        <v>2</v>
      </c>
      <c r="V172" s="432">
        <v>2</v>
      </c>
      <c r="W172" s="432">
        <v>3</v>
      </c>
      <c r="X172" s="70"/>
      <c r="Y172" s="330"/>
      <c r="Z172" s="330"/>
      <c r="AA172" s="431">
        <v>0</v>
      </c>
      <c r="AB172" s="431">
        <v>31</v>
      </c>
      <c r="AC172" s="71">
        <f t="shared" si="2"/>
        <v>420</v>
      </c>
    </row>
    <row r="173" spans="1:29" x14ac:dyDescent="0.3">
      <c r="A173" s="343">
        <v>172</v>
      </c>
      <c r="B173" s="15">
        <v>20</v>
      </c>
      <c r="C173" s="346">
        <v>247</v>
      </c>
      <c r="D173" s="8" t="s">
        <v>510</v>
      </c>
      <c r="E173" s="8" t="s">
        <v>511</v>
      </c>
      <c r="F173" s="344">
        <v>1300</v>
      </c>
      <c r="G173" s="15" t="s">
        <v>73</v>
      </c>
      <c r="H173" s="336" t="s">
        <v>20</v>
      </c>
      <c r="I173" s="32">
        <v>745</v>
      </c>
      <c r="J173" s="330">
        <v>44</v>
      </c>
      <c r="K173" s="330">
        <v>143</v>
      </c>
      <c r="L173" s="330">
        <v>66</v>
      </c>
      <c r="M173" s="330">
        <v>7</v>
      </c>
      <c r="N173" s="330">
        <v>8</v>
      </c>
      <c r="O173" s="330">
        <v>3</v>
      </c>
      <c r="P173" s="330">
        <v>3</v>
      </c>
      <c r="Q173" s="330">
        <v>4</v>
      </c>
      <c r="R173" s="330">
        <v>2</v>
      </c>
      <c r="S173" s="330">
        <v>47</v>
      </c>
      <c r="T173" s="330"/>
      <c r="U173" s="330">
        <v>0</v>
      </c>
      <c r="V173" s="70">
        <v>1</v>
      </c>
      <c r="W173" s="70">
        <v>0</v>
      </c>
      <c r="X173" s="70"/>
      <c r="Y173" s="330"/>
      <c r="Z173" s="330"/>
      <c r="AA173" s="330">
        <v>0</v>
      </c>
      <c r="AB173" s="330">
        <v>27</v>
      </c>
      <c r="AC173" s="71">
        <f t="shared" si="2"/>
        <v>355</v>
      </c>
    </row>
    <row r="174" spans="1:29" x14ac:dyDescent="0.3">
      <c r="A174" s="343">
        <v>173</v>
      </c>
      <c r="B174" s="15">
        <v>20</v>
      </c>
      <c r="C174" s="346">
        <v>247</v>
      </c>
      <c r="D174" s="8" t="s">
        <v>510</v>
      </c>
      <c r="E174" s="8" t="s">
        <v>510</v>
      </c>
      <c r="F174" s="344">
        <v>1300</v>
      </c>
      <c r="G174" s="15" t="s">
        <v>73</v>
      </c>
      <c r="H174" s="336" t="s">
        <v>21</v>
      </c>
      <c r="I174" s="32">
        <v>476</v>
      </c>
      <c r="J174" s="330">
        <v>19</v>
      </c>
      <c r="K174" s="330">
        <v>151</v>
      </c>
      <c r="L174" s="330">
        <v>137</v>
      </c>
      <c r="M174" s="330">
        <v>5</v>
      </c>
      <c r="N174" s="330">
        <v>24</v>
      </c>
      <c r="O174" s="330">
        <v>1</v>
      </c>
      <c r="P174" s="330">
        <v>3</v>
      </c>
      <c r="Q174" s="330">
        <v>4</v>
      </c>
      <c r="R174" s="330">
        <v>1</v>
      </c>
      <c r="S174" s="330">
        <v>11</v>
      </c>
      <c r="T174" s="330"/>
      <c r="U174" s="330">
        <v>1</v>
      </c>
      <c r="V174" s="70">
        <v>6</v>
      </c>
      <c r="W174" s="70">
        <v>3</v>
      </c>
      <c r="X174" s="70"/>
      <c r="Y174" s="330"/>
      <c r="Z174" s="330"/>
      <c r="AA174" s="330">
        <v>0</v>
      </c>
      <c r="AB174" s="330">
        <v>19</v>
      </c>
      <c r="AC174" s="71">
        <f t="shared" si="2"/>
        <v>385</v>
      </c>
    </row>
    <row r="175" spans="1:29" x14ac:dyDescent="0.3">
      <c r="A175" s="343">
        <v>174</v>
      </c>
      <c r="B175" s="15">
        <v>20</v>
      </c>
      <c r="C175" s="346">
        <v>247</v>
      </c>
      <c r="D175" s="8" t="s">
        <v>510</v>
      </c>
      <c r="E175" s="8" t="s">
        <v>510</v>
      </c>
      <c r="F175" s="344">
        <v>1301</v>
      </c>
      <c r="G175" s="15" t="s">
        <v>73</v>
      </c>
      <c r="H175" s="336" t="s">
        <v>19</v>
      </c>
      <c r="I175" s="32">
        <v>667</v>
      </c>
      <c r="J175" s="330">
        <v>27</v>
      </c>
      <c r="K175" s="330">
        <v>172</v>
      </c>
      <c r="L175" s="330">
        <v>75</v>
      </c>
      <c r="M175" s="330">
        <v>7</v>
      </c>
      <c r="N175" s="330">
        <v>28</v>
      </c>
      <c r="O175" s="330">
        <v>3</v>
      </c>
      <c r="P175" s="330">
        <v>5</v>
      </c>
      <c r="Q175" s="330">
        <v>5</v>
      </c>
      <c r="R175" s="330">
        <v>4</v>
      </c>
      <c r="S175" s="330">
        <v>96</v>
      </c>
      <c r="T175" s="330"/>
      <c r="U175" s="330">
        <v>0</v>
      </c>
      <c r="V175" s="70">
        <v>0</v>
      </c>
      <c r="W175" s="70">
        <v>0</v>
      </c>
      <c r="X175" s="70"/>
      <c r="Y175" s="330"/>
      <c r="Z175" s="330"/>
      <c r="AA175" s="330">
        <v>0</v>
      </c>
      <c r="AB175" s="330">
        <v>32</v>
      </c>
      <c r="AC175" s="71">
        <f t="shared" si="2"/>
        <v>454</v>
      </c>
    </row>
    <row r="176" spans="1:29" x14ac:dyDescent="0.3">
      <c r="A176" s="343">
        <v>175</v>
      </c>
      <c r="B176" s="15">
        <v>20</v>
      </c>
      <c r="C176" s="346">
        <v>247</v>
      </c>
      <c r="D176" s="8" t="s">
        <v>510</v>
      </c>
      <c r="E176" s="8" t="s">
        <v>510</v>
      </c>
      <c r="F176" s="344">
        <v>1301</v>
      </c>
      <c r="G176" s="15" t="s">
        <v>73</v>
      </c>
      <c r="H176" s="336" t="s">
        <v>20</v>
      </c>
      <c r="I176" s="32">
        <v>667</v>
      </c>
      <c r="J176" s="330">
        <v>29</v>
      </c>
      <c r="K176" s="330">
        <v>179</v>
      </c>
      <c r="L176" s="330">
        <v>49</v>
      </c>
      <c r="M176" s="330">
        <v>8</v>
      </c>
      <c r="N176" s="330">
        <v>33</v>
      </c>
      <c r="O176" s="330">
        <v>0</v>
      </c>
      <c r="P176" s="330">
        <v>2</v>
      </c>
      <c r="Q176" s="330">
        <v>3</v>
      </c>
      <c r="R176" s="330">
        <v>4</v>
      </c>
      <c r="S176" s="330">
        <v>96</v>
      </c>
      <c r="T176" s="330"/>
      <c r="U176" s="330">
        <v>3</v>
      </c>
      <c r="V176" s="70">
        <v>0</v>
      </c>
      <c r="W176" s="70">
        <v>3</v>
      </c>
      <c r="X176" s="70"/>
      <c r="Y176" s="330"/>
      <c r="Z176" s="330"/>
      <c r="AA176" s="330">
        <v>0</v>
      </c>
      <c r="AB176" s="330">
        <v>20</v>
      </c>
      <c r="AC176" s="71">
        <f t="shared" si="2"/>
        <v>429</v>
      </c>
    </row>
    <row r="177" spans="1:29" x14ac:dyDescent="0.3">
      <c r="A177" s="343">
        <v>176</v>
      </c>
      <c r="B177" s="15">
        <v>20</v>
      </c>
      <c r="C177" s="346">
        <v>247</v>
      </c>
      <c r="D177" s="8" t="s">
        <v>510</v>
      </c>
      <c r="E177" s="8" t="s">
        <v>510</v>
      </c>
      <c r="F177" s="344">
        <v>1301</v>
      </c>
      <c r="G177" s="15" t="s">
        <v>73</v>
      </c>
      <c r="H177" s="336" t="s">
        <v>22</v>
      </c>
      <c r="I177" s="32">
        <v>666</v>
      </c>
      <c r="J177" s="330">
        <v>41</v>
      </c>
      <c r="K177" s="330">
        <v>133</v>
      </c>
      <c r="L177" s="330">
        <v>65</v>
      </c>
      <c r="M177" s="330">
        <v>5</v>
      </c>
      <c r="N177" s="330">
        <v>26</v>
      </c>
      <c r="O177" s="330">
        <v>0</v>
      </c>
      <c r="P177" s="330">
        <v>7</v>
      </c>
      <c r="Q177" s="330">
        <v>3</v>
      </c>
      <c r="R177" s="330">
        <v>4</v>
      </c>
      <c r="S177" s="330">
        <v>113</v>
      </c>
      <c r="T177" s="330"/>
      <c r="U177" s="330">
        <v>2</v>
      </c>
      <c r="V177" s="70">
        <v>3</v>
      </c>
      <c r="W177" s="70">
        <v>0</v>
      </c>
      <c r="X177" s="70"/>
      <c r="Y177" s="330"/>
      <c r="Z177" s="330"/>
      <c r="AA177" s="330">
        <v>0</v>
      </c>
      <c r="AB177" s="330">
        <v>25</v>
      </c>
      <c r="AC177" s="71">
        <f t="shared" si="2"/>
        <v>427</v>
      </c>
    </row>
    <row r="178" spans="1:29" x14ac:dyDescent="0.3">
      <c r="A178" s="343">
        <v>177</v>
      </c>
      <c r="B178" s="15">
        <v>20</v>
      </c>
      <c r="C178" s="346">
        <v>557</v>
      </c>
      <c r="D178" s="8" t="s">
        <v>512</v>
      </c>
      <c r="E178" s="8" t="s">
        <v>512</v>
      </c>
      <c r="F178" s="344">
        <v>2394</v>
      </c>
      <c r="G178" s="15" t="s">
        <v>73</v>
      </c>
      <c r="H178" s="336" t="s">
        <v>19</v>
      </c>
      <c r="I178" s="32">
        <v>611</v>
      </c>
      <c r="J178" s="330">
        <v>8</v>
      </c>
      <c r="K178" s="330">
        <v>91</v>
      </c>
      <c r="L178" s="330">
        <v>75</v>
      </c>
      <c r="M178" s="330">
        <v>8</v>
      </c>
      <c r="N178" s="330">
        <v>138</v>
      </c>
      <c r="O178" s="330">
        <v>2</v>
      </c>
      <c r="P178" s="330">
        <v>0</v>
      </c>
      <c r="Q178" s="330">
        <v>7</v>
      </c>
      <c r="R178" s="330">
        <v>0</v>
      </c>
      <c r="S178" s="330">
        <v>72</v>
      </c>
      <c r="T178" s="330"/>
      <c r="U178" s="330">
        <v>4</v>
      </c>
      <c r="V178" s="70">
        <v>8</v>
      </c>
      <c r="W178" s="70">
        <v>2</v>
      </c>
      <c r="X178" s="70"/>
      <c r="Y178" s="330"/>
      <c r="Z178" s="330"/>
      <c r="AA178" s="330">
        <v>0</v>
      </c>
      <c r="AB178" s="330">
        <v>17</v>
      </c>
      <c r="AC178" s="71">
        <f t="shared" si="2"/>
        <v>432</v>
      </c>
    </row>
    <row r="179" spans="1:29" x14ac:dyDescent="0.3">
      <c r="A179" s="343">
        <v>178</v>
      </c>
      <c r="B179" s="15">
        <v>20</v>
      </c>
      <c r="C179" s="346">
        <v>557</v>
      </c>
      <c r="D179" s="8" t="s">
        <v>512</v>
      </c>
      <c r="E179" s="8" t="s">
        <v>512</v>
      </c>
      <c r="F179" s="344">
        <v>2394</v>
      </c>
      <c r="G179" s="15" t="s">
        <v>73</v>
      </c>
      <c r="H179" s="336" t="s">
        <v>20</v>
      </c>
      <c r="I179" s="32">
        <v>611</v>
      </c>
      <c r="J179" s="330">
        <v>16</v>
      </c>
      <c r="K179" s="330">
        <v>86</v>
      </c>
      <c r="L179" s="330">
        <v>60</v>
      </c>
      <c r="M179" s="330">
        <v>7</v>
      </c>
      <c r="N179" s="330">
        <v>136</v>
      </c>
      <c r="O179" s="330">
        <v>0</v>
      </c>
      <c r="P179" s="330">
        <v>0</v>
      </c>
      <c r="Q179" s="330">
        <v>2</v>
      </c>
      <c r="R179" s="330">
        <v>2</v>
      </c>
      <c r="S179" s="330">
        <v>76</v>
      </c>
      <c r="T179" s="330"/>
      <c r="U179" s="330">
        <v>10</v>
      </c>
      <c r="V179" s="70">
        <v>14</v>
      </c>
      <c r="W179" s="70">
        <v>6</v>
      </c>
      <c r="X179" s="70"/>
      <c r="Y179" s="330"/>
      <c r="Z179" s="330"/>
      <c r="AA179" s="330">
        <v>0</v>
      </c>
      <c r="AB179" s="330">
        <v>22</v>
      </c>
      <c r="AC179" s="71">
        <f t="shared" si="2"/>
        <v>437</v>
      </c>
    </row>
    <row r="180" spans="1:29" x14ac:dyDescent="0.3">
      <c r="A180" s="343">
        <v>179</v>
      </c>
      <c r="B180" s="15">
        <v>20</v>
      </c>
      <c r="C180" s="346">
        <v>557</v>
      </c>
      <c r="D180" s="8" t="s">
        <v>512</v>
      </c>
      <c r="E180" s="8" t="s">
        <v>512</v>
      </c>
      <c r="F180" s="344">
        <v>2395</v>
      </c>
      <c r="G180" s="15" t="s">
        <v>73</v>
      </c>
      <c r="H180" s="336" t="s">
        <v>19</v>
      </c>
      <c r="I180" s="32">
        <v>425</v>
      </c>
      <c r="J180" s="330">
        <v>16</v>
      </c>
      <c r="K180" s="330">
        <v>63</v>
      </c>
      <c r="L180" s="330">
        <v>44</v>
      </c>
      <c r="M180" s="330">
        <v>4</v>
      </c>
      <c r="N180" s="330">
        <v>59</v>
      </c>
      <c r="O180" s="330">
        <v>1</v>
      </c>
      <c r="P180" s="330">
        <v>1</v>
      </c>
      <c r="Q180" s="330">
        <v>2</v>
      </c>
      <c r="R180" s="330">
        <v>0</v>
      </c>
      <c r="S180" s="330">
        <v>80</v>
      </c>
      <c r="T180" s="330"/>
      <c r="U180" s="330">
        <v>3</v>
      </c>
      <c r="V180" s="70">
        <v>4</v>
      </c>
      <c r="W180" s="70">
        <v>7</v>
      </c>
      <c r="X180" s="70"/>
      <c r="Y180" s="330"/>
      <c r="Z180" s="330"/>
      <c r="AA180" s="330">
        <v>0</v>
      </c>
      <c r="AB180" s="330">
        <v>14</v>
      </c>
      <c r="AC180" s="71">
        <f t="shared" si="2"/>
        <v>298</v>
      </c>
    </row>
    <row r="181" spans="1:29" x14ac:dyDescent="0.3">
      <c r="A181" s="343">
        <v>180</v>
      </c>
      <c r="B181" s="15">
        <v>20</v>
      </c>
      <c r="C181" s="346">
        <v>557</v>
      </c>
      <c r="D181" s="8" t="s">
        <v>512</v>
      </c>
      <c r="E181" s="8" t="s">
        <v>512</v>
      </c>
      <c r="F181" s="344">
        <v>2395</v>
      </c>
      <c r="G181" s="15" t="s">
        <v>73</v>
      </c>
      <c r="H181" s="336" t="s">
        <v>20</v>
      </c>
      <c r="I181" s="32">
        <v>424</v>
      </c>
      <c r="J181" s="330">
        <v>5</v>
      </c>
      <c r="K181" s="330">
        <v>80</v>
      </c>
      <c r="L181" s="330">
        <v>60</v>
      </c>
      <c r="M181" s="330">
        <v>3</v>
      </c>
      <c r="N181" s="330">
        <v>73</v>
      </c>
      <c r="O181" s="330">
        <v>0</v>
      </c>
      <c r="P181" s="330">
        <v>2</v>
      </c>
      <c r="Q181" s="330">
        <v>5</v>
      </c>
      <c r="R181" s="330">
        <v>1</v>
      </c>
      <c r="S181" s="330">
        <v>84</v>
      </c>
      <c r="T181" s="330"/>
      <c r="U181" s="330">
        <v>4</v>
      </c>
      <c r="V181" s="70">
        <v>3</v>
      </c>
      <c r="W181" s="70">
        <v>0</v>
      </c>
      <c r="X181" s="70"/>
      <c r="Y181" s="330"/>
      <c r="Z181" s="330"/>
      <c r="AA181" s="330">
        <v>0</v>
      </c>
      <c r="AB181" s="330">
        <v>6</v>
      </c>
      <c r="AC181" s="71">
        <f t="shared" si="2"/>
        <v>326</v>
      </c>
    </row>
    <row r="182" spans="1:29" x14ac:dyDescent="0.3">
      <c r="A182" s="343">
        <v>181</v>
      </c>
      <c r="B182" s="15">
        <v>20</v>
      </c>
      <c r="C182" s="346">
        <v>557</v>
      </c>
      <c r="D182" s="8" t="s">
        <v>512</v>
      </c>
      <c r="E182" s="8" t="s">
        <v>512</v>
      </c>
      <c r="F182" s="344">
        <v>2396</v>
      </c>
      <c r="G182" s="15" t="s">
        <v>73</v>
      </c>
      <c r="H182" s="336" t="s">
        <v>19</v>
      </c>
      <c r="I182" s="32">
        <v>709</v>
      </c>
      <c r="J182" s="330">
        <v>8</v>
      </c>
      <c r="K182" s="330">
        <v>139</v>
      </c>
      <c r="L182" s="330">
        <v>80</v>
      </c>
      <c r="M182" s="330">
        <v>7</v>
      </c>
      <c r="N182" s="330">
        <v>98</v>
      </c>
      <c r="O182" s="330">
        <v>2</v>
      </c>
      <c r="P182" s="330">
        <v>0</v>
      </c>
      <c r="Q182" s="330">
        <v>8</v>
      </c>
      <c r="R182" s="330">
        <v>0</v>
      </c>
      <c r="S182" s="330">
        <v>151</v>
      </c>
      <c r="T182" s="330"/>
      <c r="U182" s="330">
        <v>8</v>
      </c>
      <c r="V182" s="70">
        <v>3</v>
      </c>
      <c r="W182" s="70">
        <v>5</v>
      </c>
      <c r="X182" s="70"/>
      <c r="Y182" s="330"/>
      <c r="Z182" s="330"/>
      <c r="AA182" s="330">
        <v>2</v>
      </c>
      <c r="AB182" s="330">
        <v>13</v>
      </c>
      <c r="AC182" s="71">
        <f t="shared" si="2"/>
        <v>524</v>
      </c>
    </row>
    <row r="183" spans="1:29" x14ac:dyDescent="0.3">
      <c r="A183" s="343">
        <v>182</v>
      </c>
      <c r="B183" s="15">
        <v>20</v>
      </c>
      <c r="C183" s="346">
        <v>557</v>
      </c>
      <c r="D183" s="8" t="s">
        <v>512</v>
      </c>
      <c r="E183" s="8" t="s">
        <v>512</v>
      </c>
      <c r="F183" s="344">
        <v>2397</v>
      </c>
      <c r="G183" s="15" t="s">
        <v>73</v>
      </c>
      <c r="H183" s="336" t="s">
        <v>19</v>
      </c>
      <c r="I183" s="32">
        <v>434</v>
      </c>
      <c r="J183" s="330">
        <v>12</v>
      </c>
      <c r="K183" s="330">
        <v>83</v>
      </c>
      <c r="L183" s="330">
        <v>59</v>
      </c>
      <c r="M183" s="330">
        <v>6</v>
      </c>
      <c r="N183" s="330">
        <v>69</v>
      </c>
      <c r="O183" s="330">
        <v>0</v>
      </c>
      <c r="P183" s="330">
        <v>3</v>
      </c>
      <c r="Q183" s="330">
        <v>3</v>
      </c>
      <c r="R183" s="330">
        <v>5</v>
      </c>
      <c r="S183" s="330">
        <v>86</v>
      </c>
      <c r="T183" s="330"/>
      <c r="U183" s="330">
        <v>5</v>
      </c>
      <c r="V183" s="70">
        <v>3</v>
      </c>
      <c r="W183" s="70">
        <v>1</v>
      </c>
      <c r="X183" s="70"/>
      <c r="Y183" s="330"/>
      <c r="Z183" s="330"/>
      <c r="AA183" s="330">
        <v>0</v>
      </c>
      <c r="AB183" s="330">
        <v>11</v>
      </c>
      <c r="AC183" s="71">
        <f t="shared" si="2"/>
        <v>346</v>
      </c>
    </row>
    <row r="184" spans="1:29" x14ac:dyDescent="0.3">
      <c r="A184" s="343">
        <v>183</v>
      </c>
      <c r="B184" s="15">
        <v>20</v>
      </c>
      <c r="C184" s="346">
        <v>557</v>
      </c>
      <c r="D184" s="8" t="s">
        <v>512</v>
      </c>
      <c r="E184" s="8" t="s">
        <v>512</v>
      </c>
      <c r="F184" s="344">
        <v>2397</v>
      </c>
      <c r="G184" s="15" t="s">
        <v>73</v>
      </c>
      <c r="H184" s="336" t="s">
        <v>20</v>
      </c>
      <c r="I184" s="32">
        <v>433</v>
      </c>
      <c r="J184" s="330">
        <v>10</v>
      </c>
      <c r="K184" s="330">
        <v>90</v>
      </c>
      <c r="L184" s="330">
        <v>57</v>
      </c>
      <c r="M184" s="330">
        <v>7</v>
      </c>
      <c r="N184" s="330">
        <v>77</v>
      </c>
      <c r="O184" s="330">
        <v>1</v>
      </c>
      <c r="P184" s="330">
        <v>0</v>
      </c>
      <c r="Q184" s="330">
        <v>4</v>
      </c>
      <c r="R184" s="330">
        <v>2</v>
      </c>
      <c r="S184" s="330">
        <v>68</v>
      </c>
      <c r="T184" s="330"/>
      <c r="U184" s="330">
        <v>5</v>
      </c>
      <c r="V184" s="70">
        <v>4</v>
      </c>
      <c r="W184" s="70">
        <v>2</v>
      </c>
      <c r="X184" s="70"/>
      <c r="Y184" s="330"/>
      <c r="Z184" s="330"/>
      <c r="AA184" s="330">
        <v>0</v>
      </c>
      <c r="AB184" s="330">
        <v>9</v>
      </c>
      <c r="AC184" s="71">
        <f t="shared" si="2"/>
        <v>336</v>
      </c>
    </row>
    <row r="185" spans="1:29" x14ac:dyDescent="0.3">
      <c r="A185" s="343">
        <v>184</v>
      </c>
      <c r="B185" s="15">
        <v>20</v>
      </c>
      <c r="C185" s="346">
        <v>557</v>
      </c>
      <c r="D185" s="8" t="s">
        <v>512</v>
      </c>
      <c r="E185" s="8" t="s">
        <v>512</v>
      </c>
      <c r="F185" s="344">
        <v>2398</v>
      </c>
      <c r="G185" s="15" t="s">
        <v>73</v>
      </c>
      <c r="H185" s="336" t="s">
        <v>19</v>
      </c>
      <c r="I185" s="32">
        <v>404</v>
      </c>
      <c r="J185" s="330">
        <v>4</v>
      </c>
      <c r="K185" s="330">
        <v>68</v>
      </c>
      <c r="L185" s="330">
        <v>50</v>
      </c>
      <c r="M185" s="330">
        <v>1</v>
      </c>
      <c r="N185" s="330">
        <v>74</v>
      </c>
      <c r="O185" s="330">
        <v>2</v>
      </c>
      <c r="P185" s="330">
        <v>0</v>
      </c>
      <c r="Q185" s="330">
        <v>6</v>
      </c>
      <c r="R185" s="330">
        <v>1</v>
      </c>
      <c r="S185" s="330">
        <v>83</v>
      </c>
      <c r="T185" s="330"/>
      <c r="U185" s="330">
        <v>8</v>
      </c>
      <c r="V185" s="70">
        <v>2</v>
      </c>
      <c r="W185" s="70">
        <v>1</v>
      </c>
      <c r="X185" s="70"/>
      <c r="Y185" s="330"/>
      <c r="Z185" s="330"/>
      <c r="AA185" s="330">
        <v>0</v>
      </c>
      <c r="AB185" s="330">
        <v>20</v>
      </c>
      <c r="AC185" s="71">
        <f t="shared" si="2"/>
        <v>320</v>
      </c>
    </row>
    <row r="186" spans="1:29" x14ac:dyDescent="0.3">
      <c r="A186" s="343">
        <v>185</v>
      </c>
      <c r="B186" s="15">
        <v>20</v>
      </c>
      <c r="C186" s="346">
        <v>557</v>
      </c>
      <c r="D186" s="8" t="s">
        <v>512</v>
      </c>
      <c r="E186" s="8" t="s">
        <v>512</v>
      </c>
      <c r="F186" s="344">
        <v>2398</v>
      </c>
      <c r="G186" s="15" t="s">
        <v>73</v>
      </c>
      <c r="H186" s="336" t="s">
        <v>20</v>
      </c>
      <c r="I186" s="32">
        <v>403</v>
      </c>
      <c r="J186" s="330">
        <v>4</v>
      </c>
      <c r="K186" s="330">
        <v>83</v>
      </c>
      <c r="L186" s="330">
        <v>49</v>
      </c>
      <c r="M186" s="330">
        <v>4</v>
      </c>
      <c r="N186" s="330">
        <v>69</v>
      </c>
      <c r="O186" s="330">
        <v>1</v>
      </c>
      <c r="P186" s="330">
        <v>2</v>
      </c>
      <c r="Q186" s="330">
        <v>2</v>
      </c>
      <c r="R186" s="330">
        <v>1</v>
      </c>
      <c r="S186" s="330">
        <v>79</v>
      </c>
      <c r="T186" s="330"/>
      <c r="U186" s="330">
        <v>6</v>
      </c>
      <c r="V186" s="70">
        <v>4</v>
      </c>
      <c r="W186" s="70">
        <v>3</v>
      </c>
      <c r="X186" s="70"/>
      <c r="Y186" s="330"/>
      <c r="Z186" s="330"/>
      <c r="AA186" s="330">
        <v>0</v>
      </c>
      <c r="AB186" s="330">
        <v>15</v>
      </c>
      <c r="AC186" s="71">
        <f t="shared" si="2"/>
        <v>322</v>
      </c>
    </row>
    <row r="187" spans="1:29" x14ac:dyDescent="0.3">
      <c r="A187" s="343">
        <v>186</v>
      </c>
      <c r="B187" s="15">
        <v>20</v>
      </c>
      <c r="C187" s="346">
        <v>557</v>
      </c>
      <c r="D187" s="8" t="s">
        <v>512</v>
      </c>
      <c r="E187" s="8" t="s">
        <v>512</v>
      </c>
      <c r="F187" s="344">
        <v>2399</v>
      </c>
      <c r="G187" s="15" t="s">
        <v>73</v>
      </c>
      <c r="H187" s="336" t="s">
        <v>19</v>
      </c>
      <c r="I187" s="32">
        <v>662</v>
      </c>
      <c r="J187" s="330">
        <v>11</v>
      </c>
      <c r="K187" s="330">
        <v>104</v>
      </c>
      <c r="L187" s="330">
        <v>85</v>
      </c>
      <c r="M187" s="330">
        <v>5</v>
      </c>
      <c r="N187" s="330">
        <v>47</v>
      </c>
      <c r="O187" s="330">
        <v>0</v>
      </c>
      <c r="P187" s="330">
        <v>1</v>
      </c>
      <c r="Q187" s="330">
        <v>9</v>
      </c>
      <c r="R187" s="330">
        <v>2</v>
      </c>
      <c r="S187" s="330">
        <v>196</v>
      </c>
      <c r="T187" s="330"/>
      <c r="U187" s="330">
        <v>13</v>
      </c>
      <c r="V187" s="70">
        <v>0</v>
      </c>
      <c r="W187" s="70">
        <v>0</v>
      </c>
      <c r="X187" s="70"/>
      <c r="Y187" s="330"/>
      <c r="Z187" s="330"/>
      <c r="AA187" s="330">
        <v>0</v>
      </c>
      <c r="AB187" s="330">
        <v>33</v>
      </c>
      <c r="AC187" s="71">
        <f t="shared" si="2"/>
        <v>506</v>
      </c>
    </row>
    <row r="188" spans="1:29" x14ac:dyDescent="0.3">
      <c r="A188" s="343">
        <v>187</v>
      </c>
      <c r="B188" s="15">
        <v>20</v>
      </c>
      <c r="C188" s="346">
        <v>557</v>
      </c>
      <c r="D188" s="8" t="s">
        <v>512</v>
      </c>
      <c r="E188" s="8" t="s">
        <v>512</v>
      </c>
      <c r="F188" s="344">
        <v>2400</v>
      </c>
      <c r="G188" s="15" t="s">
        <v>73</v>
      </c>
      <c r="H188" s="336" t="s">
        <v>19</v>
      </c>
      <c r="I188" s="32">
        <v>731</v>
      </c>
      <c r="J188" s="330">
        <v>25</v>
      </c>
      <c r="K188" s="330">
        <v>98</v>
      </c>
      <c r="L188" s="330">
        <v>77</v>
      </c>
      <c r="M188" s="330">
        <v>6</v>
      </c>
      <c r="N188" s="330">
        <v>112</v>
      </c>
      <c r="O188" s="330">
        <v>2</v>
      </c>
      <c r="P188" s="330">
        <v>2</v>
      </c>
      <c r="Q188" s="330">
        <v>4</v>
      </c>
      <c r="R188" s="330">
        <v>4</v>
      </c>
      <c r="S188" s="330">
        <v>154</v>
      </c>
      <c r="T188" s="330"/>
      <c r="U188" s="330">
        <v>7</v>
      </c>
      <c r="V188" s="70">
        <v>6</v>
      </c>
      <c r="W188" s="70">
        <v>7</v>
      </c>
      <c r="X188" s="70"/>
      <c r="Y188" s="330"/>
      <c r="Z188" s="330"/>
      <c r="AA188" s="330">
        <v>0</v>
      </c>
      <c r="AB188" s="330">
        <v>31</v>
      </c>
      <c r="AC188" s="71">
        <f t="shared" si="2"/>
        <v>535</v>
      </c>
    </row>
    <row r="189" spans="1:29" x14ac:dyDescent="0.3">
      <c r="A189" s="343">
        <v>188</v>
      </c>
      <c r="B189" s="15">
        <v>20</v>
      </c>
      <c r="C189" s="346">
        <v>557</v>
      </c>
      <c r="D189" s="8" t="s">
        <v>512</v>
      </c>
      <c r="E189" s="8" t="s">
        <v>512</v>
      </c>
      <c r="F189" s="344">
        <v>2401</v>
      </c>
      <c r="G189" s="15" t="s">
        <v>73</v>
      </c>
      <c r="H189" s="336" t="s">
        <v>19</v>
      </c>
      <c r="I189" s="32">
        <v>637</v>
      </c>
      <c r="J189" s="330">
        <v>13</v>
      </c>
      <c r="K189" s="330">
        <v>98</v>
      </c>
      <c r="L189" s="330">
        <v>83</v>
      </c>
      <c r="M189" s="330">
        <v>8</v>
      </c>
      <c r="N189" s="330">
        <v>120</v>
      </c>
      <c r="O189" s="330">
        <v>0</v>
      </c>
      <c r="P189" s="330">
        <v>0</v>
      </c>
      <c r="Q189" s="330">
        <v>2</v>
      </c>
      <c r="R189" s="330">
        <v>0</v>
      </c>
      <c r="S189" s="330">
        <v>104</v>
      </c>
      <c r="T189" s="330"/>
      <c r="U189" s="330">
        <v>7</v>
      </c>
      <c r="V189" s="70">
        <v>3</v>
      </c>
      <c r="W189" s="70">
        <v>3</v>
      </c>
      <c r="X189" s="70"/>
      <c r="Y189" s="330"/>
      <c r="Z189" s="330"/>
      <c r="AA189" s="330">
        <v>0</v>
      </c>
      <c r="AB189" s="330">
        <v>24</v>
      </c>
      <c r="AC189" s="71">
        <f t="shared" si="2"/>
        <v>465</v>
      </c>
    </row>
    <row r="190" spans="1:29" x14ac:dyDescent="0.3">
      <c r="A190" s="343">
        <v>189</v>
      </c>
      <c r="B190" s="15">
        <v>20</v>
      </c>
      <c r="C190" s="346">
        <v>557</v>
      </c>
      <c r="D190" s="8" t="s">
        <v>512</v>
      </c>
      <c r="E190" s="8" t="s">
        <v>512</v>
      </c>
      <c r="F190" s="344">
        <v>2401</v>
      </c>
      <c r="G190" s="15" t="s">
        <v>73</v>
      </c>
      <c r="H190" s="336" t="s">
        <v>20</v>
      </c>
      <c r="I190" s="32">
        <v>637</v>
      </c>
      <c r="J190" s="330">
        <v>13</v>
      </c>
      <c r="K190" s="330">
        <v>90</v>
      </c>
      <c r="L190" s="330">
        <v>85</v>
      </c>
      <c r="M190" s="330">
        <v>6</v>
      </c>
      <c r="N190" s="330">
        <v>131</v>
      </c>
      <c r="O190" s="330">
        <v>1</v>
      </c>
      <c r="P190" s="330">
        <v>0</v>
      </c>
      <c r="Q190" s="330">
        <v>1</v>
      </c>
      <c r="R190" s="330">
        <v>1</v>
      </c>
      <c r="S190" s="330">
        <v>102</v>
      </c>
      <c r="T190" s="330"/>
      <c r="U190" s="330">
        <v>9</v>
      </c>
      <c r="V190" s="70">
        <v>5</v>
      </c>
      <c r="W190" s="70">
        <v>3</v>
      </c>
      <c r="X190" s="70"/>
      <c r="Y190" s="330"/>
      <c r="Z190" s="330"/>
      <c r="AA190" s="330">
        <v>0</v>
      </c>
      <c r="AB190" s="330">
        <v>30</v>
      </c>
      <c r="AC190" s="71">
        <f t="shared" si="2"/>
        <v>477</v>
      </c>
    </row>
    <row r="191" spans="1:29" x14ac:dyDescent="0.3">
      <c r="A191" s="343">
        <v>190</v>
      </c>
      <c r="B191" s="15">
        <v>20</v>
      </c>
      <c r="C191" s="346">
        <v>557</v>
      </c>
      <c r="D191" s="8" t="s">
        <v>512</v>
      </c>
      <c r="E191" s="8" t="s">
        <v>512</v>
      </c>
      <c r="F191" s="344">
        <v>2402</v>
      </c>
      <c r="G191" s="15" t="s">
        <v>73</v>
      </c>
      <c r="H191" s="336" t="s">
        <v>19</v>
      </c>
      <c r="I191" s="32">
        <v>721</v>
      </c>
      <c r="J191" s="330">
        <v>6</v>
      </c>
      <c r="K191" s="330">
        <v>124</v>
      </c>
      <c r="L191" s="330">
        <v>85</v>
      </c>
      <c r="M191" s="330">
        <v>9</v>
      </c>
      <c r="N191" s="330">
        <v>172</v>
      </c>
      <c r="O191" s="330">
        <v>1</v>
      </c>
      <c r="P191" s="330">
        <v>1</v>
      </c>
      <c r="Q191" s="330">
        <v>2</v>
      </c>
      <c r="R191" s="330">
        <v>0</v>
      </c>
      <c r="S191" s="330">
        <v>94</v>
      </c>
      <c r="T191" s="330"/>
      <c r="U191" s="330">
        <v>3</v>
      </c>
      <c r="V191" s="70">
        <v>8</v>
      </c>
      <c r="W191" s="70">
        <v>3</v>
      </c>
      <c r="X191" s="70"/>
      <c r="Y191" s="330"/>
      <c r="Z191" s="330"/>
      <c r="AA191" s="330">
        <v>1</v>
      </c>
      <c r="AB191" s="330">
        <v>21</v>
      </c>
      <c r="AC191" s="71">
        <f t="shared" si="2"/>
        <v>530</v>
      </c>
    </row>
    <row r="192" spans="1:29" x14ac:dyDescent="0.3">
      <c r="A192" s="343">
        <v>191</v>
      </c>
      <c r="B192" s="15">
        <v>20</v>
      </c>
      <c r="C192" s="346">
        <v>557</v>
      </c>
      <c r="D192" s="8" t="s">
        <v>512</v>
      </c>
      <c r="E192" s="8" t="s">
        <v>512</v>
      </c>
      <c r="F192" s="344">
        <v>2402</v>
      </c>
      <c r="G192" s="15" t="s">
        <v>73</v>
      </c>
      <c r="H192" s="336" t="s">
        <v>20</v>
      </c>
      <c r="I192" s="32">
        <v>720</v>
      </c>
      <c r="J192" s="330">
        <v>8</v>
      </c>
      <c r="K192" s="330">
        <v>130</v>
      </c>
      <c r="L192" s="330">
        <v>74</v>
      </c>
      <c r="M192" s="330">
        <v>9</v>
      </c>
      <c r="N192" s="330">
        <v>191</v>
      </c>
      <c r="O192" s="330">
        <v>2</v>
      </c>
      <c r="P192" s="330">
        <v>1</v>
      </c>
      <c r="Q192" s="330">
        <v>3</v>
      </c>
      <c r="R192" s="330">
        <v>1</v>
      </c>
      <c r="S192" s="330">
        <v>103</v>
      </c>
      <c r="T192" s="330"/>
      <c r="U192" s="330">
        <v>9</v>
      </c>
      <c r="V192" s="70">
        <v>3</v>
      </c>
      <c r="W192" s="70">
        <v>4</v>
      </c>
      <c r="X192" s="70"/>
      <c r="Y192" s="330"/>
      <c r="Z192" s="330"/>
      <c r="AA192" s="330">
        <v>1</v>
      </c>
      <c r="AB192" s="330">
        <v>6</v>
      </c>
      <c r="AC192" s="71">
        <f t="shared" si="2"/>
        <v>545</v>
      </c>
    </row>
    <row r="193" spans="1:29" x14ac:dyDescent="0.3">
      <c r="A193" s="343">
        <v>192</v>
      </c>
      <c r="B193" s="15">
        <v>20</v>
      </c>
      <c r="C193" s="346">
        <v>557</v>
      </c>
      <c r="D193" s="8" t="s">
        <v>512</v>
      </c>
      <c r="E193" s="8" t="s">
        <v>512</v>
      </c>
      <c r="F193" s="344">
        <v>2403</v>
      </c>
      <c r="G193" s="15" t="s">
        <v>73</v>
      </c>
      <c r="H193" s="336" t="s">
        <v>19</v>
      </c>
      <c r="I193" s="32">
        <v>536</v>
      </c>
      <c r="J193" s="330">
        <v>3</v>
      </c>
      <c r="K193" s="330">
        <v>111</v>
      </c>
      <c r="L193" s="330">
        <v>61</v>
      </c>
      <c r="M193" s="330">
        <v>10</v>
      </c>
      <c r="N193" s="330">
        <v>87</v>
      </c>
      <c r="O193" s="330">
        <v>0</v>
      </c>
      <c r="P193" s="330">
        <v>0</v>
      </c>
      <c r="Q193" s="330">
        <v>4</v>
      </c>
      <c r="R193" s="330">
        <v>3</v>
      </c>
      <c r="S193" s="330">
        <v>101</v>
      </c>
      <c r="T193" s="330"/>
      <c r="U193" s="330">
        <v>8</v>
      </c>
      <c r="V193" s="70">
        <v>2</v>
      </c>
      <c r="W193" s="70">
        <v>2</v>
      </c>
      <c r="X193" s="70"/>
      <c r="Y193" s="330"/>
      <c r="Z193" s="330"/>
      <c r="AA193" s="330">
        <v>0</v>
      </c>
      <c r="AB193" s="330">
        <v>11</v>
      </c>
      <c r="AC193" s="71">
        <f t="shared" si="2"/>
        <v>403</v>
      </c>
    </row>
    <row r="194" spans="1:29" x14ac:dyDescent="0.3">
      <c r="A194" s="343">
        <v>193</v>
      </c>
      <c r="B194" s="15">
        <v>20</v>
      </c>
      <c r="C194" s="346">
        <v>557</v>
      </c>
      <c r="D194" s="8" t="s">
        <v>512</v>
      </c>
      <c r="E194" s="8" t="s">
        <v>512</v>
      </c>
      <c r="F194" s="344">
        <v>2403</v>
      </c>
      <c r="G194" s="15" t="s">
        <v>73</v>
      </c>
      <c r="H194" s="336" t="s">
        <v>20</v>
      </c>
      <c r="I194" s="32">
        <v>536</v>
      </c>
      <c r="J194" s="330">
        <v>6</v>
      </c>
      <c r="K194" s="330">
        <v>100</v>
      </c>
      <c r="L194" s="330">
        <v>59</v>
      </c>
      <c r="M194" s="330">
        <v>6</v>
      </c>
      <c r="N194" s="330">
        <v>105</v>
      </c>
      <c r="O194" s="330">
        <v>1</v>
      </c>
      <c r="P194" s="330">
        <v>2</v>
      </c>
      <c r="Q194" s="330">
        <v>1</v>
      </c>
      <c r="R194" s="330">
        <v>0</v>
      </c>
      <c r="S194" s="330">
        <v>94</v>
      </c>
      <c r="T194" s="330"/>
      <c r="U194" s="330">
        <v>13</v>
      </c>
      <c r="V194" s="70">
        <v>2</v>
      </c>
      <c r="W194" s="70">
        <v>5</v>
      </c>
      <c r="X194" s="70"/>
      <c r="Y194" s="330"/>
      <c r="Z194" s="330"/>
      <c r="AA194" s="330">
        <v>0</v>
      </c>
      <c r="AB194" s="330">
        <v>18</v>
      </c>
      <c r="AC194" s="71">
        <f t="shared" si="2"/>
        <v>412</v>
      </c>
    </row>
    <row r="195" spans="1:29" x14ac:dyDescent="0.3">
      <c r="A195" s="343">
        <v>194</v>
      </c>
      <c r="B195" s="15">
        <v>20</v>
      </c>
      <c r="C195" s="346">
        <v>557</v>
      </c>
      <c r="D195" s="8" t="s">
        <v>512</v>
      </c>
      <c r="E195" s="8" t="s">
        <v>512</v>
      </c>
      <c r="F195" s="344">
        <v>2404</v>
      </c>
      <c r="G195" s="15" t="s">
        <v>73</v>
      </c>
      <c r="H195" s="336" t="s">
        <v>19</v>
      </c>
      <c r="I195" s="32">
        <v>433</v>
      </c>
      <c r="J195" s="330">
        <v>3</v>
      </c>
      <c r="K195" s="330">
        <v>111</v>
      </c>
      <c r="L195" s="330">
        <v>34</v>
      </c>
      <c r="M195" s="330">
        <v>8</v>
      </c>
      <c r="N195" s="330">
        <v>91</v>
      </c>
      <c r="O195" s="330">
        <v>0</v>
      </c>
      <c r="P195" s="330">
        <v>0</v>
      </c>
      <c r="Q195" s="330">
        <v>2</v>
      </c>
      <c r="R195" s="330">
        <v>7</v>
      </c>
      <c r="S195" s="330">
        <v>57</v>
      </c>
      <c r="T195" s="330"/>
      <c r="U195" s="330">
        <v>2</v>
      </c>
      <c r="V195" s="70">
        <v>0</v>
      </c>
      <c r="W195" s="70">
        <v>0</v>
      </c>
      <c r="X195" s="70"/>
      <c r="Y195" s="330"/>
      <c r="Z195" s="330"/>
      <c r="AA195" s="330">
        <v>0</v>
      </c>
      <c r="AB195" s="330">
        <v>15</v>
      </c>
      <c r="AC195" s="71">
        <f t="shared" si="2"/>
        <v>330</v>
      </c>
    </row>
    <row r="196" spans="1:29" x14ac:dyDescent="0.3">
      <c r="A196" s="343">
        <v>195</v>
      </c>
      <c r="B196" s="15">
        <v>20</v>
      </c>
      <c r="C196" s="346">
        <v>557</v>
      </c>
      <c r="D196" s="8" t="s">
        <v>512</v>
      </c>
      <c r="E196" s="8" t="s">
        <v>512</v>
      </c>
      <c r="F196" s="344">
        <v>2404</v>
      </c>
      <c r="G196" s="15" t="s">
        <v>73</v>
      </c>
      <c r="H196" s="336" t="s">
        <v>20</v>
      </c>
      <c r="I196" s="32">
        <v>432</v>
      </c>
      <c r="J196" s="330">
        <v>5</v>
      </c>
      <c r="K196" s="330">
        <v>81</v>
      </c>
      <c r="L196" s="330">
        <v>34</v>
      </c>
      <c r="M196" s="330">
        <v>1</v>
      </c>
      <c r="N196" s="330">
        <v>95</v>
      </c>
      <c r="O196" s="330">
        <v>2</v>
      </c>
      <c r="P196" s="330">
        <v>1</v>
      </c>
      <c r="Q196" s="330">
        <v>5</v>
      </c>
      <c r="R196" s="330">
        <v>5</v>
      </c>
      <c r="S196" s="330">
        <v>66</v>
      </c>
      <c r="T196" s="330"/>
      <c r="U196" s="330">
        <v>12</v>
      </c>
      <c r="V196" s="70">
        <v>0</v>
      </c>
      <c r="W196" s="70">
        <v>2</v>
      </c>
      <c r="X196" s="70"/>
      <c r="Y196" s="330"/>
      <c r="Z196" s="330"/>
      <c r="AA196" s="330">
        <v>1</v>
      </c>
      <c r="AB196" s="330">
        <v>3</v>
      </c>
      <c r="AC196" s="71">
        <f t="shared" si="2"/>
        <v>313</v>
      </c>
    </row>
    <row r="197" spans="1:29" x14ac:dyDescent="0.3">
      <c r="C197" s="3" t="s">
        <v>39</v>
      </c>
      <c r="D197" s="473" t="s">
        <v>40</v>
      </c>
      <c r="E197" s="474"/>
      <c r="F197" s="474"/>
      <c r="G197" s="474"/>
      <c r="H197" s="475"/>
      <c r="I197" s="299">
        <f t="shared" ref="I197:AC197" si="3">SUM(I2:I196)</f>
        <v>108489</v>
      </c>
      <c r="J197" s="299">
        <f t="shared" si="3"/>
        <v>2669</v>
      </c>
      <c r="K197" s="299">
        <f t="shared" si="3"/>
        <v>20019</v>
      </c>
      <c r="L197" s="299">
        <f t="shared" si="3"/>
        <v>14204</v>
      </c>
      <c r="M197" s="299">
        <f t="shared" si="3"/>
        <v>1519</v>
      </c>
      <c r="N197" s="299">
        <f t="shared" si="3"/>
        <v>5170</v>
      </c>
      <c r="O197" s="299">
        <f t="shared" si="3"/>
        <v>768</v>
      </c>
      <c r="P197" s="299">
        <f t="shared" si="3"/>
        <v>2386</v>
      </c>
      <c r="Q197" s="299">
        <f t="shared" si="3"/>
        <v>829</v>
      </c>
      <c r="R197" s="299">
        <f t="shared" si="3"/>
        <v>762</v>
      </c>
      <c r="S197" s="299">
        <f t="shared" si="3"/>
        <v>15357</v>
      </c>
      <c r="T197" s="299">
        <f t="shared" si="3"/>
        <v>0</v>
      </c>
      <c r="U197" s="299">
        <f t="shared" si="3"/>
        <v>629</v>
      </c>
      <c r="V197" s="299">
        <f t="shared" si="3"/>
        <v>452</v>
      </c>
      <c r="W197" s="299">
        <f t="shared" si="3"/>
        <v>322</v>
      </c>
      <c r="X197" s="299">
        <f t="shared" si="3"/>
        <v>0</v>
      </c>
      <c r="Y197" s="299">
        <f t="shared" si="3"/>
        <v>0</v>
      </c>
      <c r="Z197" s="299">
        <f t="shared" si="3"/>
        <v>0</v>
      </c>
      <c r="AA197" s="299">
        <f t="shared" si="3"/>
        <v>45</v>
      </c>
      <c r="AB197" s="299">
        <f t="shared" si="3"/>
        <v>3746</v>
      </c>
      <c r="AC197" s="299">
        <f t="shared" si="3"/>
        <v>68877</v>
      </c>
    </row>
    <row r="198" spans="1:29" x14ac:dyDescent="0.3">
      <c r="I198" s="214"/>
      <c r="J198" s="214"/>
      <c r="K198" s="214"/>
      <c r="L198" s="214"/>
      <c r="M198" s="214"/>
      <c r="N198" s="214"/>
      <c r="O198" s="214"/>
      <c r="P198" s="214"/>
      <c r="Q198" s="214"/>
      <c r="R198" s="214"/>
      <c r="S198" s="214"/>
      <c r="T198" s="214"/>
      <c r="U198" s="214"/>
      <c r="V198" s="214">
        <f>V197/2</f>
        <v>226</v>
      </c>
      <c r="W198" s="214">
        <f>W197/2</f>
        <v>161</v>
      </c>
      <c r="X198" s="214"/>
      <c r="Y198" s="214"/>
      <c r="Z198" s="214"/>
      <c r="AA198" s="214"/>
      <c r="AB198" s="214"/>
      <c r="AC198" s="214"/>
    </row>
    <row r="199" spans="1:29" s="106" customFormat="1" ht="12.75" x14ac:dyDescent="0.2">
      <c r="C199" s="109" t="s">
        <v>42</v>
      </c>
      <c r="D199" s="447" t="s">
        <v>43</v>
      </c>
      <c r="E199" s="448"/>
      <c r="F199" s="448"/>
      <c r="G199" s="448"/>
      <c r="H199" s="449"/>
      <c r="I199" s="356" t="s">
        <v>44</v>
      </c>
      <c r="J199" s="242" t="s">
        <v>3</v>
      </c>
      <c r="K199" s="242" t="s">
        <v>4</v>
      </c>
      <c r="L199" s="242" t="s">
        <v>5</v>
      </c>
      <c r="M199" s="242" t="s">
        <v>6</v>
      </c>
      <c r="N199" s="242" t="s">
        <v>7</v>
      </c>
      <c r="O199" s="242" t="s">
        <v>45</v>
      </c>
      <c r="P199" s="242" t="s">
        <v>9</v>
      </c>
      <c r="Q199" s="242" t="s">
        <v>46</v>
      </c>
      <c r="R199" s="242" t="s">
        <v>11</v>
      </c>
      <c r="S199" s="242" t="s">
        <v>12</v>
      </c>
      <c r="T199" s="242" t="s">
        <v>68</v>
      </c>
      <c r="U199" s="242" t="s">
        <v>13</v>
      </c>
      <c r="V199" s="242" t="s">
        <v>70</v>
      </c>
      <c r="W199" s="242" t="s">
        <v>71</v>
      </c>
      <c r="X199" s="242" t="s">
        <v>16</v>
      </c>
      <c r="Y199" s="242" t="s">
        <v>47</v>
      </c>
      <c r="Z199" s="242" t="s">
        <v>48</v>
      </c>
      <c r="AA199" s="370"/>
      <c r="AB199" s="370"/>
      <c r="AC199" s="370"/>
    </row>
    <row r="200" spans="1:29" x14ac:dyDescent="0.3">
      <c r="D200" s="450"/>
      <c r="E200" s="451"/>
      <c r="F200" s="451"/>
      <c r="G200" s="451"/>
      <c r="H200" s="452"/>
      <c r="I200" s="215">
        <f>I197</f>
        <v>108489</v>
      </c>
      <c r="J200" s="215">
        <f>J197+226</f>
        <v>2895</v>
      </c>
      <c r="K200" s="215">
        <f>K197+161</f>
        <v>20180</v>
      </c>
      <c r="L200" s="215">
        <f>L197+226</f>
        <v>14430</v>
      </c>
      <c r="M200" s="215">
        <f>M197+161</f>
        <v>1680</v>
      </c>
      <c r="N200" s="215">
        <f t="shared" ref="N200:U200" si="4">N197</f>
        <v>5170</v>
      </c>
      <c r="O200" s="215">
        <f t="shared" si="4"/>
        <v>768</v>
      </c>
      <c r="P200" s="215">
        <f t="shared" si="4"/>
        <v>2386</v>
      </c>
      <c r="Q200" s="215">
        <f t="shared" si="4"/>
        <v>829</v>
      </c>
      <c r="R200" s="215">
        <f t="shared" si="4"/>
        <v>762</v>
      </c>
      <c r="S200" s="215">
        <f t="shared" si="4"/>
        <v>15357</v>
      </c>
      <c r="T200" s="215">
        <f t="shared" si="4"/>
        <v>0</v>
      </c>
      <c r="U200" s="215">
        <f t="shared" si="4"/>
        <v>629</v>
      </c>
      <c r="V200" s="215">
        <f>Y197</f>
        <v>0</v>
      </c>
      <c r="W200" s="215">
        <f>Z197</f>
        <v>0</v>
      </c>
      <c r="X200" s="215">
        <v>45</v>
      </c>
      <c r="Y200" s="215">
        <f>AB197</f>
        <v>3746</v>
      </c>
      <c r="Z200" s="215">
        <f>SUM(J200:Y200)</f>
        <v>68877</v>
      </c>
      <c r="AA200" s="214"/>
      <c r="AB200" s="214"/>
      <c r="AC200" s="214"/>
    </row>
    <row r="201" spans="1:29" x14ac:dyDescent="0.3">
      <c r="I201" s="214"/>
      <c r="J201" s="214"/>
      <c r="K201" s="214"/>
      <c r="L201" s="214"/>
      <c r="M201" s="214"/>
      <c r="N201" s="214"/>
      <c r="O201" s="214"/>
      <c r="P201" s="214"/>
      <c r="Q201" s="214"/>
      <c r="R201" s="214"/>
      <c r="S201" s="214"/>
      <c r="T201" s="214"/>
      <c r="U201" s="214"/>
      <c r="V201" s="214"/>
      <c r="W201" s="214"/>
      <c r="X201" s="214"/>
      <c r="Y201" s="214"/>
      <c r="Z201" s="214"/>
      <c r="AA201" s="214"/>
      <c r="AB201" s="214"/>
      <c r="AC201" s="214"/>
    </row>
    <row r="202" spans="1:29" s="106" customFormat="1" ht="30.75" customHeight="1" x14ac:dyDescent="0.2">
      <c r="C202" s="109" t="s">
        <v>49</v>
      </c>
      <c r="D202" s="440" t="s">
        <v>50</v>
      </c>
      <c r="E202" s="441"/>
      <c r="F202" s="441"/>
      <c r="G202" s="441"/>
      <c r="H202" s="442"/>
      <c r="I202" s="356" t="s">
        <v>44</v>
      </c>
      <c r="J202" s="453" t="s">
        <v>51</v>
      </c>
      <c r="K202" s="454"/>
      <c r="L202" s="455" t="s">
        <v>52</v>
      </c>
      <c r="M202" s="455"/>
      <c r="N202" s="242" t="s">
        <v>7</v>
      </c>
      <c r="O202" s="242" t="s">
        <v>45</v>
      </c>
      <c r="P202" s="242" t="s">
        <v>9</v>
      </c>
      <c r="Q202" s="242" t="s">
        <v>46</v>
      </c>
      <c r="R202" s="242" t="s">
        <v>11</v>
      </c>
      <c r="S202" s="242" t="s">
        <v>12</v>
      </c>
      <c r="T202" s="242" t="s">
        <v>68</v>
      </c>
      <c r="U202" s="242" t="s">
        <v>13</v>
      </c>
      <c r="V202" s="242" t="s">
        <v>70</v>
      </c>
      <c r="W202" s="242" t="s">
        <v>71</v>
      </c>
      <c r="X202" s="242" t="s">
        <v>16</v>
      </c>
      <c r="Y202" s="242" t="s">
        <v>47</v>
      </c>
      <c r="Z202" s="242" t="s">
        <v>48</v>
      </c>
      <c r="AA202" s="370"/>
      <c r="AB202" s="370"/>
      <c r="AC202" s="370"/>
    </row>
    <row r="203" spans="1:29" x14ac:dyDescent="0.3">
      <c r="D203" s="443"/>
      <c r="E203" s="444"/>
      <c r="F203" s="444"/>
      <c r="G203" s="444"/>
      <c r="H203" s="445"/>
      <c r="I203" s="215">
        <f>I197</f>
        <v>108489</v>
      </c>
      <c r="J203" s="456">
        <f>J200+L200</f>
        <v>17325</v>
      </c>
      <c r="K203" s="457"/>
      <c r="L203" s="456">
        <f>K200+M200</f>
        <v>21860</v>
      </c>
      <c r="M203" s="457"/>
      <c r="N203" s="215">
        <f>N200</f>
        <v>5170</v>
      </c>
      <c r="O203" s="215">
        <f t="shared" ref="O203:U203" si="5">O200</f>
        <v>768</v>
      </c>
      <c r="P203" s="215">
        <f t="shared" si="5"/>
        <v>2386</v>
      </c>
      <c r="Q203" s="215">
        <f t="shared" si="5"/>
        <v>829</v>
      </c>
      <c r="R203" s="215">
        <f t="shared" si="5"/>
        <v>762</v>
      </c>
      <c r="S203" s="215">
        <f t="shared" si="5"/>
        <v>15357</v>
      </c>
      <c r="T203" s="215">
        <f t="shared" si="5"/>
        <v>0</v>
      </c>
      <c r="U203" s="215">
        <f t="shared" si="5"/>
        <v>629</v>
      </c>
      <c r="V203" s="215">
        <f>V200</f>
        <v>0</v>
      </c>
      <c r="W203" s="215">
        <f>W200</f>
        <v>0</v>
      </c>
      <c r="X203" s="215">
        <v>45</v>
      </c>
      <c r="Y203" s="215">
        <f t="shared" ref="Y203" si="6">Y200</f>
        <v>3746</v>
      </c>
      <c r="Z203" s="215">
        <f>SUM(J203:Y203)</f>
        <v>68877</v>
      </c>
      <c r="AA203" s="214"/>
      <c r="AB203" s="214"/>
      <c r="AC203" s="214"/>
    </row>
    <row r="204" spans="1:29" ht="30" customHeight="1" x14ac:dyDescent="0.3"/>
    <row r="206" spans="1:29" x14ac:dyDescent="0.3">
      <c r="C206" s="11"/>
      <c r="D206" s="439" t="s">
        <v>53</v>
      </c>
      <c r="E206" s="439"/>
      <c r="F206" s="439"/>
      <c r="G206" s="439"/>
      <c r="H206" s="439"/>
      <c r="I206" s="439"/>
      <c r="J206" s="6" t="s">
        <v>3</v>
      </c>
      <c r="K206" s="6" t="s">
        <v>4</v>
      </c>
      <c r="L206" s="6" t="s">
        <v>5</v>
      </c>
      <c r="M206" s="6" t="s">
        <v>6</v>
      </c>
      <c r="N206" s="6" t="s">
        <v>7</v>
      </c>
      <c r="O206" s="6" t="s">
        <v>45</v>
      </c>
      <c r="P206" s="6" t="s">
        <v>9</v>
      </c>
      <c r="Q206" s="6" t="s">
        <v>46</v>
      </c>
      <c r="R206" s="6" t="s">
        <v>11</v>
      </c>
      <c r="S206" s="6" t="s">
        <v>12</v>
      </c>
      <c r="T206" s="6" t="s">
        <v>68</v>
      </c>
      <c r="U206" s="6" t="s">
        <v>13</v>
      </c>
      <c r="V206" s="6" t="s">
        <v>16</v>
      </c>
      <c r="W206" s="6" t="s">
        <v>47</v>
      </c>
      <c r="X206" s="6" t="s">
        <v>48</v>
      </c>
      <c r="Y206" s="12"/>
      <c r="Z206" s="13"/>
    </row>
    <row r="207" spans="1:29" x14ac:dyDescent="0.3">
      <c r="A207" s="343">
        <v>1</v>
      </c>
      <c r="B207" s="15">
        <v>20</v>
      </c>
      <c r="C207" s="346">
        <v>43</v>
      </c>
      <c r="D207" s="72" t="s">
        <v>493</v>
      </c>
      <c r="E207" s="8" t="s">
        <v>494</v>
      </c>
      <c r="F207" s="15">
        <v>289</v>
      </c>
      <c r="G207" s="15" t="s">
        <v>193</v>
      </c>
      <c r="H207" s="8" t="s">
        <v>27</v>
      </c>
      <c r="I207" s="32"/>
      <c r="J207" s="336">
        <v>3</v>
      </c>
      <c r="K207" s="336">
        <v>19</v>
      </c>
      <c r="L207" s="336">
        <v>5</v>
      </c>
      <c r="M207" s="336">
        <v>1</v>
      </c>
      <c r="N207" s="336">
        <v>3</v>
      </c>
      <c r="O207" s="336">
        <v>4</v>
      </c>
      <c r="P207" s="336">
        <v>0</v>
      </c>
      <c r="Q207" s="336">
        <v>1</v>
      </c>
      <c r="R207" s="336">
        <v>1</v>
      </c>
      <c r="S207" s="336">
        <v>15</v>
      </c>
      <c r="T207" s="330">
        <v>0</v>
      </c>
      <c r="U207" s="336">
        <v>1</v>
      </c>
      <c r="V207" s="336">
        <v>0</v>
      </c>
      <c r="W207" s="336">
        <v>3</v>
      </c>
      <c r="X207" s="71">
        <f>SUM(J207:W207)</f>
        <v>56</v>
      </c>
      <c r="Y207" s="17"/>
      <c r="Z207" s="18"/>
    </row>
    <row r="208" spans="1:29" x14ac:dyDescent="0.3">
      <c r="A208" s="19">
        <v>2</v>
      </c>
      <c r="B208" s="20">
        <v>1</v>
      </c>
      <c r="C208" s="346">
        <v>43</v>
      </c>
      <c r="D208" s="72" t="s">
        <v>493</v>
      </c>
      <c r="E208" s="8" t="s">
        <v>494</v>
      </c>
      <c r="F208" s="15">
        <v>289</v>
      </c>
      <c r="G208" s="15" t="s">
        <v>193</v>
      </c>
      <c r="H208" s="44" t="s">
        <v>194</v>
      </c>
      <c r="I208" s="32"/>
      <c r="J208" s="336">
        <v>20</v>
      </c>
      <c r="K208" s="336">
        <v>93</v>
      </c>
      <c r="L208" s="336">
        <v>40</v>
      </c>
      <c r="M208" s="336">
        <v>4</v>
      </c>
      <c r="N208" s="336">
        <v>17</v>
      </c>
      <c r="O208" s="336">
        <v>7</v>
      </c>
      <c r="P208" s="336">
        <v>7</v>
      </c>
      <c r="Q208" s="336">
        <v>7</v>
      </c>
      <c r="R208" s="336">
        <v>7</v>
      </c>
      <c r="S208" s="336">
        <v>141</v>
      </c>
      <c r="T208" s="330">
        <v>0</v>
      </c>
      <c r="U208" s="336">
        <v>2</v>
      </c>
      <c r="V208" s="336">
        <v>2</v>
      </c>
      <c r="W208" s="336">
        <v>20</v>
      </c>
      <c r="X208" s="71">
        <f>SUM(J208:W208)</f>
        <v>367</v>
      </c>
      <c r="Y208" s="17"/>
      <c r="Z208" s="18"/>
    </row>
    <row r="209" spans="3:26" x14ac:dyDescent="0.3">
      <c r="C209" s="3" t="s">
        <v>56</v>
      </c>
      <c r="D209" s="439" t="s">
        <v>57</v>
      </c>
      <c r="E209" s="439"/>
      <c r="F209" s="439"/>
      <c r="G209" s="439"/>
      <c r="H209" s="439"/>
      <c r="I209" s="439"/>
      <c r="J209" s="54">
        <f>SUM(J207:J208)</f>
        <v>23</v>
      </c>
      <c r="K209" s="54">
        <f t="shared" ref="K209:X209" si="7">SUM(K207:K208)</f>
        <v>112</v>
      </c>
      <c r="L209" s="54">
        <f t="shared" si="7"/>
        <v>45</v>
      </c>
      <c r="M209" s="54">
        <f t="shared" si="7"/>
        <v>5</v>
      </c>
      <c r="N209" s="54">
        <f t="shared" si="7"/>
        <v>20</v>
      </c>
      <c r="O209" s="54">
        <f t="shared" si="7"/>
        <v>11</v>
      </c>
      <c r="P209" s="54">
        <f t="shared" si="7"/>
        <v>7</v>
      </c>
      <c r="Q209" s="54">
        <f t="shared" si="7"/>
        <v>8</v>
      </c>
      <c r="R209" s="54">
        <f t="shared" si="7"/>
        <v>8</v>
      </c>
      <c r="S209" s="54">
        <f t="shared" si="7"/>
        <v>156</v>
      </c>
      <c r="T209" s="54">
        <f t="shared" si="7"/>
        <v>0</v>
      </c>
      <c r="U209" s="54">
        <f t="shared" si="7"/>
        <v>3</v>
      </c>
      <c r="V209" s="54">
        <f t="shared" si="7"/>
        <v>2</v>
      </c>
      <c r="W209" s="54">
        <f t="shared" si="7"/>
        <v>23</v>
      </c>
      <c r="X209" s="4">
        <f t="shared" si="7"/>
        <v>423</v>
      </c>
      <c r="Y209" s="17"/>
      <c r="Z209" s="18"/>
    </row>
    <row r="212" spans="3:26" x14ac:dyDescent="0.3">
      <c r="C212" s="3" t="s">
        <v>58</v>
      </c>
      <c r="D212" s="440" t="s">
        <v>59</v>
      </c>
      <c r="E212" s="441"/>
      <c r="F212" s="441"/>
      <c r="G212" s="441"/>
      <c r="H212" s="441"/>
      <c r="I212" s="442"/>
      <c r="J212" s="6" t="s">
        <v>3</v>
      </c>
      <c r="K212" s="6" t="s">
        <v>4</v>
      </c>
      <c r="L212" s="6" t="s">
        <v>5</v>
      </c>
      <c r="M212" s="6" t="s">
        <v>6</v>
      </c>
      <c r="N212" s="6" t="s">
        <v>7</v>
      </c>
      <c r="O212" s="6" t="s">
        <v>45</v>
      </c>
      <c r="P212" s="6" t="s">
        <v>9</v>
      </c>
      <c r="Q212" s="6" t="s">
        <v>46</v>
      </c>
      <c r="R212" s="6" t="s">
        <v>11</v>
      </c>
      <c r="S212" s="6" t="s">
        <v>12</v>
      </c>
      <c r="T212" s="6" t="s">
        <v>68</v>
      </c>
      <c r="U212" s="6" t="s">
        <v>13</v>
      </c>
      <c r="V212" s="6" t="s">
        <v>16</v>
      </c>
      <c r="W212" s="6" t="s">
        <v>47</v>
      </c>
      <c r="X212" s="6" t="s">
        <v>48</v>
      </c>
    </row>
    <row r="213" spans="3:26" x14ac:dyDescent="0.3">
      <c r="D213" s="443"/>
      <c r="E213" s="444"/>
      <c r="F213" s="444"/>
      <c r="G213" s="444"/>
      <c r="H213" s="444"/>
      <c r="I213" s="445"/>
      <c r="J213" s="215">
        <f t="shared" ref="J213:U213" si="8">J200+J209</f>
        <v>2918</v>
      </c>
      <c r="K213" s="215">
        <f t="shared" si="8"/>
        <v>20292</v>
      </c>
      <c r="L213" s="215">
        <f t="shared" si="8"/>
        <v>14475</v>
      </c>
      <c r="M213" s="215">
        <f t="shared" si="8"/>
        <v>1685</v>
      </c>
      <c r="N213" s="215">
        <f t="shared" si="8"/>
        <v>5190</v>
      </c>
      <c r="O213" s="215">
        <f t="shared" si="8"/>
        <v>779</v>
      </c>
      <c r="P213" s="215">
        <f t="shared" si="8"/>
        <v>2393</v>
      </c>
      <c r="Q213" s="215">
        <f t="shared" si="8"/>
        <v>837</v>
      </c>
      <c r="R213" s="215">
        <f t="shared" si="8"/>
        <v>770</v>
      </c>
      <c r="S213" s="215">
        <f t="shared" si="8"/>
        <v>15513</v>
      </c>
      <c r="T213" s="215">
        <f t="shared" si="8"/>
        <v>0</v>
      </c>
      <c r="U213" s="215">
        <f t="shared" si="8"/>
        <v>632</v>
      </c>
      <c r="V213" s="215">
        <f>V209+X200</f>
        <v>47</v>
      </c>
      <c r="W213" s="215">
        <f>W209+Y200</f>
        <v>3769</v>
      </c>
      <c r="X213" s="215">
        <f>SUM(J213:W213)</f>
        <v>69300</v>
      </c>
    </row>
  </sheetData>
  <mergeCells count="10">
    <mergeCell ref="J202:K202"/>
    <mergeCell ref="L202:M202"/>
    <mergeCell ref="J203:K203"/>
    <mergeCell ref="L203:M203"/>
    <mergeCell ref="D206:I206"/>
    <mergeCell ref="D209:I209"/>
    <mergeCell ref="D212:I213"/>
    <mergeCell ref="D199:H200"/>
    <mergeCell ref="D202:H203"/>
    <mergeCell ref="D197:H197"/>
  </mergeCells>
  <pageMargins left="0.7" right="0.7" top="0.75" bottom="0.75" header="0.3" footer="0.3"/>
  <pageSetup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98"/>
  <sheetViews>
    <sheetView zoomScale="85" zoomScaleNormal="85" workbookViewId="0">
      <pane ySplit="1" topLeftCell="A175" activePane="bottomLeft" state="frozen"/>
      <selection activeCell="N31" sqref="N31"/>
      <selection pane="bottomLeft" activeCell="A181" sqref="A181:H181"/>
    </sheetView>
  </sheetViews>
  <sheetFormatPr baseColWidth="10" defaultColWidth="11.5703125" defaultRowHeight="16.5" x14ac:dyDescent="0.3"/>
  <cols>
    <col min="1" max="1" width="4.5703125" style="1" bestFit="1" customWidth="1"/>
    <col min="2" max="2" width="5.42578125" style="1" bestFit="1" customWidth="1"/>
    <col min="3" max="3" width="5.28515625" style="1" bestFit="1" customWidth="1"/>
    <col min="4" max="4" width="33.140625" style="1" customWidth="1"/>
    <col min="5" max="5" width="40.28515625" style="1" bestFit="1" customWidth="1"/>
    <col min="6" max="6" width="8.42578125" style="1" bestFit="1" customWidth="1"/>
    <col min="7" max="7" width="9.140625" style="1" bestFit="1" customWidth="1"/>
    <col min="8" max="8" width="34.7109375" style="1" bestFit="1" customWidth="1"/>
    <col min="9" max="9" width="10.28515625" style="1" bestFit="1" customWidth="1"/>
    <col min="10" max="10" width="7" style="1" bestFit="1" customWidth="1"/>
    <col min="11" max="11" width="8.28515625" style="1" bestFit="1" customWidth="1"/>
    <col min="12" max="14" width="7" style="1" bestFit="1" customWidth="1"/>
    <col min="15" max="15" width="5.28515625" style="1" bestFit="1" customWidth="1"/>
    <col min="16" max="18" width="7" style="1" bestFit="1" customWidth="1"/>
    <col min="19" max="19" width="8" style="1" bestFit="1" customWidth="1"/>
    <col min="20" max="20" width="4.42578125" style="1" bestFit="1" customWidth="1"/>
    <col min="21" max="21" width="5.28515625" style="1" bestFit="1" customWidth="1"/>
    <col min="22" max="22" width="8.140625" style="1" bestFit="1" customWidth="1"/>
    <col min="23" max="23" width="8.7109375" style="1" bestFit="1" customWidth="1"/>
    <col min="24" max="24" width="10.28515625" style="1" bestFit="1" customWidth="1"/>
    <col min="25" max="25" width="7" style="1" bestFit="1" customWidth="1"/>
    <col min="26" max="26" width="10.28515625" style="1" bestFit="1" customWidth="1"/>
    <col min="27" max="27" width="5.28515625" style="1" bestFit="1" customWidth="1"/>
    <col min="28" max="28" width="7" style="1" bestFit="1" customWidth="1"/>
    <col min="29" max="29" width="10.28515625" style="1" bestFit="1" customWidth="1"/>
    <col min="30" max="16384" width="11.5703125" style="1"/>
  </cols>
  <sheetData>
    <row r="1" spans="1:29" ht="28.5" customHeight="1" x14ac:dyDescent="0.3">
      <c r="A1" s="22" t="s">
        <v>0</v>
      </c>
      <c r="B1" s="23" t="s">
        <v>61</v>
      </c>
      <c r="C1" s="24" t="s">
        <v>62</v>
      </c>
      <c r="D1" s="22" t="s">
        <v>63</v>
      </c>
      <c r="E1" s="22" t="s">
        <v>64</v>
      </c>
      <c r="F1" s="25" t="s">
        <v>65</v>
      </c>
      <c r="G1" s="25" t="s">
        <v>66</v>
      </c>
      <c r="H1" s="25" t="s">
        <v>67</v>
      </c>
      <c r="I1" s="25" t="s">
        <v>44</v>
      </c>
      <c r="J1" s="88" t="s">
        <v>3</v>
      </c>
      <c r="K1" s="88" t="s">
        <v>4</v>
      </c>
      <c r="L1" s="88" t="s">
        <v>5</v>
      </c>
      <c r="M1" s="88" t="s">
        <v>6</v>
      </c>
      <c r="N1" s="88" t="s">
        <v>7</v>
      </c>
      <c r="O1" s="88" t="s">
        <v>45</v>
      </c>
      <c r="P1" s="88" t="s">
        <v>9</v>
      </c>
      <c r="Q1" s="88" t="s">
        <v>46</v>
      </c>
      <c r="R1" s="88" t="s">
        <v>11</v>
      </c>
      <c r="S1" s="88" t="s">
        <v>12</v>
      </c>
      <c r="T1" s="88" t="s">
        <v>68</v>
      </c>
      <c r="U1" s="88" t="s">
        <v>13</v>
      </c>
      <c r="V1" s="88" t="s">
        <v>14</v>
      </c>
      <c r="W1" s="88" t="s">
        <v>15</v>
      </c>
      <c r="X1" s="88" t="s">
        <v>69</v>
      </c>
      <c r="Y1" s="88" t="s">
        <v>70</v>
      </c>
      <c r="Z1" s="88" t="s">
        <v>71</v>
      </c>
      <c r="AA1" s="88" t="s">
        <v>16</v>
      </c>
      <c r="AB1" s="88" t="s">
        <v>47</v>
      </c>
      <c r="AC1" s="88" t="s">
        <v>48</v>
      </c>
    </row>
    <row r="2" spans="1:29" x14ac:dyDescent="0.3">
      <c r="A2" s="268">
        <v>1</v>
      </c>
      <c r="B2" s="126">
        <v>21</v>
      </c>
      <c r="C2" s="127">
        <v>18</v>
      </c>
      <c r="D2" s="128" t="s">
        <v>348</v>
      </c>
      <c r="E2" s="269" t="s">
        <v>348</v>
      </c>
      <c r="F2" s="126">
        <v>113</v>
      </c>
      <c r="G2" s="126" t="s">
        <v>73</v>
      </c>
      <c r="H2" s="128" t="s">
        <v>19</v>
      </c>
      <c r="I2" s="126">
        <v>605</v>
      </c>
      <c r="J2" s="252">
        <v>21</v>
      </c>
      <c r="K2" s="252">
        <v>103</v>
      </c>
      <c r="L2" s="252">
        <v>34</v>
      </c>
      <c r="M2" s="252">
        <v>8</v>
      </c>
      <c r="N2" s="252">
        <v>51</v>
      </c>
      <c r="O2" s="252">
        <v>3</v>
      </c>
      <c r="P2" s="252">
        <v>5</v>
      </c>
      <c r="Q2" s="252">
        <v>8</v>
      </c>
      <c r="R2" s="252">
        <v>4</v>
      </c>
      <c r="S2" s="252">
        <v>47</v>
      </c>
      <c r="T2" s="252">
        <v>0</v>
      </c>
      <c r="U2" s="252">
        <v>4</v>
      </c>
      <c r="V2" s="252">
        <v>0</v>
      </c>
      <c r="W2" s="252">
        <v>0</v>
      </c>
      <c r="X2" s="252">
        <v>0</v>
      </c>
      <c r="Y2" s="252">
        <v>0</v>
      </c>
      <c r="Z2" s="252">
        <v>0</v>
      </c>
      <c r="AA2" s="252">
        <v>0</v>
      </c>
      <c r="AB2" s="252">
        <v>17</v>
      </c>
      <c r="AC2" s="134">
        <f t="shared" ref="AC2:AC17" si="0">SUM(J2:AB2)</f>
        <v>305</v>
      </c>
    </row>
    <row r="3" spans="1:29" ht="17.25" x14ac:dyDescent="0.3">
      <c r="A3" s="270">
        <v>2</v>
      </c>
      <c r="B3" s="271">
        <v>21</v>
      </c>
      <c r="C3" s="272">
        <v>18</v>
      </c>
      <c r="D3" s="273" t="s">
        <v>348</v>
      </c>
      <c r="E3" s="274" t="s">
        <v>348</v>
      </c>
      <c r="F3" s="271">
        <v>113</v>
      </c>
      <c r="G3" s="271" t="s">
        <v>73</v>
      </c>
      <c r="H3" s="273" t="s">
        <v>20</v>
      </c>
      <c r="I3" s="271">
        <v>604</v>
      </c>
      <c r="J3" s="275">
        <v>18</v>
      </c>
      <c r="K3" s="275">
        <v>112</v>
      </c>
      <c r="L3" s="275">
        <v>19</v>
      </c>
      <c r="M3" s="275">
        <v>8</v>
      </c>
      <c r="N3" s="275">
        <v>58</v>
      </c>
      <c r="O3" s="275">
        <v>5</v>
      </c>
      <c r="P3" s="275">
        <v>3</v>
      </c>
      <c r="Q3" s="275">
        <v>2</v>
      </c>
      <c r="R3" s="275">
        <v>11</v>
      </c>
      <c r="S3" s="275">
        <v>38</v>
      </c>
      <c r="T3" s="275">
        <v>0</v>
      </c>
      <c r="U3" s="275">
        <v>5</v>
      </c>
      <c r="V3" s="275">
        <v>0</v>
      </c>
      <c r="W3" s="275">
        <v>0</v>
      </c>
      <c r="X3" s="275">
        <v>0</v>
      </c>
      <c r="Y3" s="275">
        <v>0</v>
      </c>
      <c r="Z3" s="275">
        <v>0</v>
      </c>
      <c r="AA3" s="275">
        <v>0</v>
      </c>
      <c r="AB3" s="275">
        <v>18</v>
      </c>
      <c r="AC3" s="276">
        <f t="shared" si="0"/>
        <v>297</v>
      </c>
    </row>
    <row r="4" spans="1:29" ht="17.25" x14ac:dyDescent="0.3">
      <c r="A4" s="270">
        <v>3</v>
      </c>
      <c r="B4" s="271">
        <v>21</v>
      </c>
      <c r="C4" s="272">
        <v>18</v>
      </c>
      <c r="D4" s="273" t="s">
        <v>348</v>
      </c>
      <c r="E4" s="274" t="s">
        <v>348</v>
      </c>
      <c r="F4" s="271">
        <v>114</v>
      </c>
      <c r="G4" s="271" t="s">
        <v>73</v>
      </c>
      <c r="H4" s="273" t="s">
        <v>19</v>
      </c>
      <c r="I4" s="271">
        <v>724</v>
      </c>
      <c r="J4" s="275">
        <v>32</v>
      </c>
      <c r="K4" s="275">
        <v>53</v>
      </c>
      <c r="L4" s="275">
        <v>76</v>
      </c>
      <c r="M4" s="275">
        <v>1</v>
      </c>
      <c r="N4" s="275">
        <v>82</v>
      </c>
      <c r="O4" s="275">
        <v>1</v>
      </c>
      <c r="P4" s="275">
        <v>7</v>
      </c>
      <c r="Q4" s="275">
        <v>5</v>
      </c>
      <c r="R4" s="275">
        <v>3</v>
      </c>
      <c r="S4" s="275">
        <v>52</v>
      </c>
      <c r="T4" s="275">
        <v>0</v>
      </c>
      <c r="U4" s="275">
        <v>1</v>
      </c>
      <c r="V4" s="275">
        <v>3</v>
      </c>
      <c r="W4" s="275">
        <v>0</v>
      </c>
      <c r="X4" s="275">
        <v>0</v>
      </c>
      <c r="Y4" s="275">
        <v>0</v>
      </c>
      <c r="Z4" s="275">
        <v>0</v>
      </c>
      <c r="AA4" s="275">
        <v>0</v>
      </c>
      <c r="AB4" s="275">
        <v>23</v>
      </c>
      <c r="AC4" s="276">
        <f t="shared" si="0"/>
        <v>339</v>
      </c>
    </row>
    <row r="5" spans="1:29" ht="17.25" x14ac:dyDescent="0.3">
      <c r="A5" s="268">
        <v>4</v>
      </c>
      <c r="B5" s="271">
        <v>21</v>
      </c>
      <c r="C5" s="272">
        <v>18</v>
      </c>
      <c r="D5" s="273" t="s">
        <v>348</v>
      </c>
      <c r="E5" s="274" t="s">
        <v>348</v>
      </c>
      <c r="F5" s="271">
        <v>114</v>
      </c>
      <c r="G5" s="271" t="s">
        <v>73</v>
      </c>
      <c r="H5" s="273" t="s">
        <v>20</v>
      </c>
      <c r="I5" s="271">
        <v>724</v>
      </c>
      <c r="J5" s="277">
        <v>30</v>
      </c>
      <c r="K5" s="275">
        <v>48</v>
      </c>
      <c r="L5" s="275">
        <v>70</v>
      </c>
      <c r="M5" s="275">
        <v>0</v>
      </c>
      <c r="N5" s="275">
        <v>77</v>
      </c>
      <c r="O5" s="275">
        <v>4</v>
      </c>
      <c r="P5" s="275">
        <v>2</v>
      </c>
      <c r="Q5" s="275">
        <v>6</v>
      </c>
      <c r="R5" s="275">
        <v>6</v>
      </c>
      <c r="S5" s="275">
        <v>65</v>
      </c>
      <c r="T5" s="275">
        <v>0</v>
      </c>
      <c r="U5" s="275">
        <v>3</v>
      </c>
      <c r="V5" s="275">
        <v>0</v>
      </c>
      <c r="W5" s="275">
        <v>2</v>
      </c>
      <c r="X5" s="275">
        <v>0</v>
      </c>
      <c r="Y5" s="275">
        <v>0</v>
      </c>
      <c r="Z5" s="275">
        <v>0</v>
      </c>
      <c r="AA5" s="275">
        <v>0</v>
      </c>
      <c r="AB5" s="275">
        <v>30</v>
      </c>
      <c r="AC5" s="276">
        <f t="shared" si="0"/>
        <v>343</v>
      </c>
    </row>
    <row r="6" spans="1:29" ht="17.25" x14ac:dyDescent="0.3">
      <c r="A6" s="270">
        <v>5</v>
      </c>
      <c r="B6" s="271">
        <v>21</v>
      </c>
      <c r="C6" s="272">
        <v>18</v>
      </c>
      <c r="D6" s="273" t="s">
        <v>348</v>
      </c>
      <c r="E6" s="278" t="s">
        <v>349</v>
      </c>
      <c r="F6" s="271">
        <v>115</v>
      </c>
      <c r="G6" s="271" t="s">
        <v>73</v>
      </c>
      <c r="H6" s="273" t="s">
        <v>19</v>
      </c>
      <c r="I6" s="271">
        <v>667</v>
      </c>
      <c r="J6" s="277">
        <v>23</v>
      </c>
      <c r="K6" s="275">
        <v>201</v>
      </c>
      <c r="L6" s="275">
        <v>9</v>
      </c>
      <c r="M6" s="275">
        <v>8</v>
      </c>
      <c r="N6" s="275">
        <v>37</v>
      </c>
      <c r="O6" s="275">
        <v>2</v>
      </c>
      <c r="P6" s="275">
        <v>5</v>
      </c>
      <c r="Q6" s="275">
        <v>4</v>
      </c>
      <c r="R6" s="275">
        <v>67</v>
      </c>
      <c r="S6" s="275">
        <v>40</v>
      </c>
      <c r="T6" s="275">
        <v>0</v>
      </c>
      <c r="U6" s="275">
        <v>1</v>
      </c>
      <c r="V6" s="275">
        <v>0</v>
      </c>
      <c r="W6" s="275">
        <v>3</v>
      </c>
      <c r="X6" s="275">
        <v>0</v>
      </c>
      <c r="Y6" s="275">
        <v>0</v>
      </c>
      <c r="Z6" s="275">
        <v>0</v>
      </c>
      <c r="AA6" s="275">
        <v>0</v>
      </c>
      <c r="AB6" s="275">
        <v>28</v>
      </c>
      <c r="AC6" s="276">
        <f t="shared" si="0"/>
        <v>428</v>
      </c>
    </row>
    <row r="7" spans="1:29" ht="17.25" x14ac:dyDescent="0.3">
      <c r="A7" s="270">
        <v>6</v>
      </c>
      <c r="B7" s="271">
        <v>21</v>
      </c>
      <c r="C7" s="272">
        <v>18</v>
      </c>
      <c r="D7" s="273" t="s">
        <v>348</v>
      </c>
      <c r="E7" s="278" t="s">
        <v>350</v>
      </c>
      <c r="F7" s="271">
        <v>116</v>
      </c>
      <c r="G7" s="271" t="s">
        <v>73</v>
      </c>
      <c r="H7" s="273" t="s">
        <v>19</v>
      </c>
      <c r="I7" s="271">
        <v>716</v>
      </c>
      <c r="J7" s="275">
        <v>23</v>
      </c>
      <c r="K7" s="275">
        <v>122</v>
      </c>
      <c r="L7" s="275">
        <v>13</v>
      </c>
      <c r="M7" s="275">
        <v>8</v>
      </c>
      <c r="N7" s="275">
        <v>162</v>
      </c>
      <c r="O7" s="275">
        <v>2</v>
      </c>
      <c r="P7" s="275">
        <v>2</v>
      </c>
      <c r="Q7" s="275">
        <v>6</v>
      </c>
      <c r="R7" s="275">
        <v>2</v>
      </c>
      <c r="S7" s="275">
        <v>9</v>
      </c>
      <c r="T7" s="275">
        <v>0</v>
      </c>
      <c r="U7" s="275">
        <v>0</v>
      </c>
      <c r="V7" s="275">
        <v>0</v>
      </c>
      <c r="W7" s="275">
        <v>2</v>
      </c>
      <c r="X7" s="275">
        <v>0</v>
      </c>
      <c r="Y7" s="275">
        <v>0</v>
      </c>
      <c r="Z7" s="275">
        <v>0</v>
      </c>
      <c r="AA7" s="275">
        <v>0</v>
      </c>
      <c r="AB7" s="275">
        <v>22</v>
      </c>
      <c r="AC7" s="276">
        <f t="shared" si="0"/>
        <v>373</v>
      </c>
    </row>
    <row r="8" spans="1:29" ht="17.25" x14ac:dyDescent="0.3">
      <c r="A8" s="268">
        <v>7</v>
      </c>
      <c r="B8" s="271">
        <v>21</v>
      </c>
      <c r="C8" s="272">
        <v>20</v>
      </c>
      <c r="D8" s="273" t="s">
        <v>351</v>
      </c>
      <c r="E8" s="274" t="s">
        <v>351</v>
      </c>
      <c r="F8" s="271">
        <v>121</v>
      </c>
      <c r="G8" s="271" t="s">
        <v>73</v>
      </c>
      <c r="H8" s="273" t="s">
        <v>19</v>
      </c>
      <c r="I8" s="271">
        <v>406</v>
      </c>
      <c r="J8" s="277">
        <v>16</v>
      </c>
      <c r="K8" s="275">
        <v>102</v>
      </c>
      <c r="L8" s="275">
        <v>10</v>
      </c>
      <c r="M8" s="275">
        <v>6</v>
      </c>
      <c r="N8" s="275">
        <v>31</v>
      </c>
      <c r="O8" s="275">
        <v>1</v>
      </c>
      <c r="P8" s="275">
        <v>23</v>
      </c>
      <c r="Q8" s="275">
        <v>1</v>
      </c>
      <c r="R8" s="275">
        <v>1</v>
      </c>
      <c r="S8" s="275">
        <v>11</v>
      </c>
      <c r="T8" s="275">
        <v>0</v>
      </c>
      <c r="U8" s="275">
        <v>1</v>
      </c>
      <c r="V8" s="275">
        <v>5</v>
      </c>
      <c r="W8" s="275">
        <v>5</v>
      </c>
      <c r="X8" s="275">
        <v>0</v>
      </c>
      <c r="Y8" s="275">
        <v>0</v>
      </c>
      <c r="Z8" s="275">
        <v>0</v>
      </c>
      <c r="AA8" s="275">
        <v>0</v>
      </c>
      <c r="AB8" s="275">
        <v>0</v>
      </c>
      <c r="AC8" s="276">
        <f t="shared" si="0"/>
        <v>213</v>
      </c>
    </row>
    <row r="9" spans="1:29" ht="17.25" x14ac:dyDescent="0.3">
      <c r="A9" s="270">
        <v>8</v>
      </c>
      <c r="B9" s="271">
        <v>21</v>
      </c>
      <c r="C9" s="272">
        <v>20</v>
      </c>
      <c r="D9" s="273" t="s">
        <v>351</v>
      </c>
      <c r="E9" s="274" t="s">
        <v>351</v>
      </c>
      <c r="F9" s="271">
        <v>121</v>
      </c>
      <c r="G9" s="271" t="s">
        <v>73</v>
      </c>
      <c r="H9" s="273" t="s">
        <v>20</v>
      </c>
      <c r="I9" s="271">
        <v>405</v>
      </c>
      <c r="J9" s="277">
        <v>23</v>
      </c>
      <c r="K9" s="275">
        <v>80</v>
      </c>
      <c r="L9" s="275">
        <v>11</v>
      </c>
      <c r="M9" s="275">
        <v>4</v>
      </c>
      <c r="N9" s="275">
        <v>43</v>
      </c>
      <c r="O9" s="275">
        <v>0</v>
      </c>
      <c r="P9" s="275">
        <v>24</v>
      </c>
      <c r="Q9" s="275">
        <v>1</v>
      </c>
      <c r="R9" s="275">
        <v>0</v>
      </c>
      <c r="S9" s="275">
        <v>10</v>
      </c>
      <c r="T9" s="275">
        <v>0</v>
      </c>
      <c r="U9" s="275">
        <v>0</v>
      </c>
      <c r="V9" s="275">
        <v>0</v>
      </c>
      <c r="W9" s="275">
        <v>2</v>
      </c>
      <c r="X9" s="275">
        <v>0</v>
      </c>
      <c r="Y9" s="275">
        <v>0</v>
      </c>
      <c r="Z9" s="275">
        <v>0</v>
      </c>
      <c r="AA9" s="275">
        <v>0</v>
      </c>
      <c r="AB9" s="275">
        <v>21</v>
      </c>
      <c r="AC9" s="276">
        <f t="shared" si="0"/>
        <v>219</v>
      </c>
    </row>
    <row r="10" spans="1:29" ht="17.25" x14ac:dyDescent="0.3">
      <c r="A10" s="270">
        <v>9</v>
      </c>
      <c r="B10" s="271">
        <v>21</v>
      </c>
      <c r="C10" s="272">
        <v>20</v>
      </c>
      <c r="D10" s="273" t="s">
        <v>351</v>
      </c>
      <c r="E10" s="278" t="s">
        <v>352</v>
      </c>
      <c r="F10" s="271">
        <v>122</v>
      </c>
      <c r="G10" s="271" t="s">
        <v>73</v>
      </c>
      <c r="H10" s="273" t="s">
        <v>19</v>
      </c>
      <c r="I10" s="271">
        <v>405</v>
      </c>
      <c r="J10" s="275">
        <v>20</v>
      </c>
      <c r="K10" s="275">
        <v>92</v>
      </c>
      <c r="L10" s="275">
        <v>19</v>
      </c>
      <c r="M10" s="275">
        <v>8</v>
      </c>
      <c r="N10" s="275">
        <v>5</v>
      </c>
      <c r="O10" s="275">
        <v>2</v>
      </c>
      <c r="P10" s="275">
        <v>53</v>
      </c>
      <c r="Q10" s="275">
        <v>3</v>
      </c>
      <c r="R10" s="275">
        <v>1</v>
      </c>
      <c r="S10" s="275">
        <v>22</v>
      </c>
      <c r="T10" s="275">
        <v>0</v>
      </c>
      <c r="U10" s="275">
        <v>2</v>
      </c>
      <c r="V10" s="275">
        <v>3</v>
      </c>
      <c r="W10" s="275">
        <v>1</v>
      </c>
      <c r="X10" s="275">
        <v>0</v>
      </c>
      <c r="Y10" s="275">
        <v>0</v>
      </c>
      <c r="Z10" s="275">
        <v>0</v>
      </c>
      <c r="AA10" s="275">
        <v>0</v>
      </c>
      <c r="AB10" s="275">
        <v>10</v>
      </c>
      <c r="AC10" s="276">
        <f t="shared" si="0"/>
        <v>241</v>
      </c>
    </row>
    <row r="11" spans="1:29" ht="17.25" x14ac:dyDescent="0.3">
      <c r="A11" s="268">
        <v>10</v>
      </c>
      <c r="B11" s="271">
        <v>21</v>
      </c>
      <c r="C11" s="272">
        <v>20</v>
      </c>
      <c r="D11" s="273" t="s">
        <v>351</v>
      </c>
      <c r="E11" s="278" t="s">
        <v>353</v>
      </c>
      <c r="F11" s="271">
        <v>123</v>
      </c>
      <c r="G11" s="271" t="s">
        <v>73</v>
      </c>
      <c r="H11" s="273" t="s">
        <v>19</v>
      </c>
      <c r="I11" s="271">
        <v>425</v>
      </c>
      <c r="J11" s="275">
        <v>2</v>
      </c>
      <c r="K11" s="275">
        <v>42</v>
      </c>
      <c r="L11" s="275">
        <v>2</v>
      </c>
      <c r="M11" s="275">
        <v>14</v>
      </c>
      <c r="N11" s="275">
        <v>10</v>
      </c>
      <c r="O11" s="275">
        <v>0</v>
      </c>
      <c r="P11" s="275">
        <v>155</v>
      </c>
      <c r="Q11" s="275">
        <v>2</v>
      </c>
      <c r="R11" s="275">
        <v>4</v>
      </c>
      <c r="S11" s="275">
        <v>1</v>
      </c>
      <c r="T11" s="275">
        <v>0</v>
      </c>
      <c r="U11" s="275">
        <v>0</v>
      </c>
      <c r="V11" s="275">
        <v>0</v>
      </c>
      <c r="W11" s="275">
        <v>2</v>
      </c>
      <c r="X11" s="275">
        <v>0</v>
      </c>
      <c r="Y11" s="275">
        <v>0</v>
      </c>
      <c r="Z11" s="275">
        <v>0</v>
      </c>
      <c r="AA11" s="275">
        <v>0</v>
      </c>
      <c r="AB11" s="275">
        <v>8</v>
      </c>
      <c r="AC11" s="276">
        <f t="shared" si="0"/>
        <v>242</v>
      </c>
    </row>
    <row r="12" spans="1:29" ht="17.25" x14ac:dyDescent="0.3">
      <c r="A12" s="270">
        <v>11</v>
      </c>
      <c r="B12" s="271">
        <v>21</v>
      </c>
      <c r="C12" s="272">
        <v>20</v>
      </c>
      <c r="D12" s="273" t="s">
        <v>351</v>
      </c>
      <c r="E12" s="278" t="s">
        <v>353</v>
      </c>
      <c r="F12" s="271">
        <v>123</v>
      </c>
      <c r="G12" s="271" t="s">
        <v>73</v>
      </c>
      <c r="H12" s="273" t="s">
        <v>20</v>
      </c>
      <c r="I12" s="271">
        <v>425</v>
      </c>
      <c r="J12" s="275">
        <v>8</v>
      </c>
      <c r="K12" s="275">
        <v>52</v>
      </c>
      <c r="L12" s="275">
        <v>4</v>
      </c>
      <c r="M12" s="275">
        <v>13</v>
      </c>
      <c r="N12" s="275">
        <v>14</v>
      </c>
      <c r="O12" s="275">
        <v>0</v>
      </c>
      <c r="P12" s="275">
        <v>127</v>
      </c>
      <c r="Q12" s="275">
        <v>2</v>
      </c>
      <c r="R12" s="275">
        <v>1</v>
      </c>
      <c r="S12" s="275">
        <v>6</v>
      </c>
      <c r="T12" s="275">
        <v>0</v>
      </c>
      <c r="U12" s="275">
        <v>1</v>
      </c>
      <c r="V12" s="275">
        <v>0</v>
      </c>
      <c r="W12" s="275">
        <v>0</v>
      </c>
      <c r="X12" s="275">
        <v>0</v>
      </c>
      <c r="Y12" s="275">
        <v>0</v>
      </c>
      <c r="Z12" s="275">
        <v>0</v>
      </c>
      <c r="AA12" s="275">
        <v>0</v>
      </c>
      <c r="AB12" s="275">
        <v>7</v>
      </c>
      <c r="AC12" s="276">
        <f t="shared" si="0"/>
        <v>235</v>
      </c>
    </row>
    <row r="13" spans="1:29" ht="17.25" x14ac:dyDescent="0.3">
      <c r="A13" s="270">
        <v>12</v>
      </c>
      <c r="B13" s="271">
        <v>21</v>
      </c>
      <c r="C13" s="272">
        <v>20</v>
      </c>
      <c r="D13" s="273" t="s">
        <v>351</v>
      </c>
      <c r="E13" s="278" t="s">
        <v>132</v>
      </c>
      <c r="F13" s="271">
        <v>124</v>
      </c>
      <c r="G13" s="271" t="s">
        <v>73</v>
      </c>
      <c r="H13" s="273" t="s">
        <v>19</v>
      </c>
      <c r="I13" s="271">
        <v>610</v>
      </c>
      <c r="J13" s="277">
        <v>17</v>
      </c>
      <c r="K13" s="275">
        <v>214</v>
      </c>
      <c r="L13" s="275">
        <v>10</v>
      </c>
      <c r="M13" s="275">
        <v>5</v>
      </c>
      <c r="N13" s="275">
        <v>44</v>
      </c>
      <c r="O13" s="275">
        <v>3</v>
      </c>
      <c r="P13" s="275">
        <v>56</v>
      </c>
      <c r="Q13" s="275">
        <v>2</v>
      </c>
      <c r="R13" s="275">
        <v>2</v>
      </c>
      <c r="S13" s="275">
        <v>5</v>
      </c>
      <c r="T13" s="275">
        <v>0</v>
      </c>
      <c r="U13" s="275">
        <v>6</v>
      </c>
      <c r="V13" s="275">
        <v>0</v>
      </c>
      <c r="W13" s="275">
        <v>4</v>
      </c>
      <c r="X13" s="275">
        <v>0</v>
      </c>
      <c r="Y13" s="275">
        <v>0</v>
      </c>
      <c r="Z13" s="275">
        <v>0</v>
      </c>
      <c r="AA13" s="275">
        <v>0</v>
      </c>
      <c r="AB13" s="275">
        <v>18</v>
      </c>
      <c r="AC13" s="276">
        <f t="shared" si="0"/>
        <v>386</v>
      </c>
    </row>
    <row r="14" spans="1:29" ht="17.25" x14ac:dyDescent="0.3">
      <c r="A14" s="268">
        <v>13</v>
      </c>
      <c r="B14" s="271">
        <v>21</v>
      </c>
      <c r="C14" s="272">
        <v>28</v>
      </c>
      <c r="D14" s="273" t="s">
        <v>1568</v>
      </c>
      <c r="E14" s="273" t="s">
        <v>1568</v>
      </c>
      <c r="F14" s="271">
        <v>157</v>
      </c>
      <c r="G14" s="271" t="s">
        <v>73</v>
      </c>
      <c r="H14" s="273" t="s">
        <v>19</v>
      </c>
      <c r="I14" s="271">
        <v>654</v>
      </c>
      <c r="J14" s="275">
        <v>115</v>
      </c>
      <c r="K14" s="275">
        <v>149</v>
      </c>
      <c r="L14" s="275">
        <v>12</v>
      </c>
      <c r="M14" s="275">
        <v>5</v>
      </c>
      <c r="N14" s="275">
        <v>28</v>
      </c>
      <c r="O14" s="275">
        <v>15</v>
      </c>
      <c r="P14" s="275">
        <v>6</v>
      </c>
      <c r="Q14" s="275">
        <v>4</v>
      </c>
      <c r="R14" s="275">
        <v>35</v>
      </c>
      <c r="S14" s="275">
        <v>53</v>
      </c>
      <c r="T14" s="275">
        <v>0</v>
      </c>
      <c r="U14" s="275">
        <v>7</v>
      </c>
      <c r="V14" s="275">
        <v>3</v>
      </c>
      <c r="W14" s="275">
        <v>1</v>
      </c>
      <c r="X14" s="275">
        <v>0</v>
      </c>
      <c r="Y14" s="275">
        <v>0</v>
      </c>
      <c r="Z14" s="275">
        <v>0</v>
      </c>
      <c r="AA14" s="275">
        <v>0</v>
      </c>
      <c r="AB14" s="275">
        <v>23</v>
      </c>
      <c r="AC14" s="276">
        <f t="shared" si="0"/>
        <v>456</v>
      </c>
    </row>
    <row r="15" spans="1:29" ht="17.25" x14ac:dyDescent="0.3">
      <c r="A15" s="270">
        <v>14</v>
      </c>
      <c r="B15" s="271">
        <v>21</v>
      </c>
      <c r="C15" s="272">
        <v>28</v>
      </c>
      <c r="D15" s="273" t="s">
        <v>1568</v>
      </c>
      <c r="E15" s="273" t="s">
        <v>1568</v>
      </c>
      <c r="F15" s="271">
        <v>157</v>
      </c>
      <c r="G15" s="271" t="s">
        <v>73</v>
      </c>
      <c r="H15" s="273" t="s">
        <v>20</v>
      </c>
      <c r="I15" s="271">
        <v>653</v>
      </c>
      <c r="J15" s="279">
        <v>103</v>
      </c>
      <c r="K15" s="279">
        <v>146</v>
      </c>
      <c r="L15" s="279">
        <v>3</v>
      </c>
      <c r="M15" s="279">
        <v>6</v>
      </c>
      <c r="N15" s="279">
        <v>22</v>
      </c>
      <c r="O15" s="279">
        <v>11</v>
      </c>
      <c r="P15" s="275">
        <v>6</v>
      </c>
      <c r="Q15" s="275">
        <v>5</v>
      </c>
      <c r="R15" s="275">
        <v>30</v>
      </c>
      <c r="S15" s="275">
        <v>75</v>
      </c>
      <c r="T15" s="275">
        <v>0</v>
      </c>
      <c r="U15" s="275">
        <v>4</v>
      </c>
      <c r="V15" s="275">
        <v>2</v>
      </c>
      <c r="W15" s="275">
        <v>0</v>
      </c>
      <c r="X15" s="275">
        <v>0</v>
      </c>
      <c r="Y15" s="275">
        <v>0</v>
      </c>
      <c r="Z15" s="275">
        <v>0</v>
      </c>
      <c r="AA15" s="275">
        <v>0</v>
      </c>
      <c r="AB15" s="275">
        <v>28</v>
      </c>
      <c r="AC15" s="276">
        <f t="shared" si="0"/>
        <v>441</v>
      </c>
    </row>
    <row r="16" spans="1:29" ht="17.25" x14ac:dyDescent="0.3">
      <c r="A16" s="270">
        <v>15</v>
      </c>
      <c r="B16" s="271">
        <v>21</v>
      </c>
      <c r="C16" s="272">
        <v>28</v>
      </c>
      <c r="D16" s="273" t="s">
        <v>1568</v>
      </c>
      <c r="E16" s="273" t="s">
        <v>1568</v>
      </c>
      <c r="F16" s="271">
        <v>157</v>
      </c>
      <c r="G16" s="271" t="s">
        <v>73</v>
      </c>
      <c r="H16" s="273" t="s">
        <v>22</v>
      </c>
      <c r="I16" s="271">
        <v>653</v>
      </c>
      <c r="J16" s="279">
        <v>105</v>
      </c>
      <c r="K16" s="279">
        <v>139</v>
      </c>
      <c r="L16" s="279">
        <v>5</v>
      </c>
      <c r="M16" s="279">
        <v>7</v>
      </c>
      <c r="N16" s="279">
        <v>29</v>
      </c>
      <c r="O16" s="279">
        <v>8</v>
      </c>
      <c r="P16" s="275">
        <v>6</v>
      </c>
      <c r="Q16" s="275">
        <v>5</v>
      </c>
      <c r="R16" s="275">
        <v>35</v>
      </c>
      <c r="S16" s="275">
        <v>74</v>
      </c>
      <c r="T16" s="275">
        <v>0</v>
      </c>
      <c r="U16" s="275">
        <v>5</v>
      </c>
      <c r="V16" s="275">
        <v>3</v>
      </c>
      <c r="W16" s="275">
        <v>4</v>
      </c>
      <c r="X16" s="275">
        <v>0</v>
      </c>
      <c r="Y16" s="275">
        <v>0</v>
      </c>
      <c r="Z16" s="275">
        <v>0</v>
      </c>
      <c r="AA16" s="275">
        <v>0</v>
      </c>
      <c r="AB16" s="275">
        <v>28</v>
      </c>
      <c r="AC16" s="276">
        <f t="shared" si="0"/>
        <v>453</v>
      </c>
    </row>
    <row r="17" spans="1:29" ht="17.25" x14ac:dyDescent="0.3">
      <c r="A17" s="268">
        <v>16</v>
      </c>
      <c r="B17" s="271">
        <v>21</v>
      </c>
      <c r="C17" s="272">
        <v>28</v>
      </c>
      <c r="D17" s="273" t="s">
        <v>1568</v>
      </c>
      <c r="E17" s="273" t="s">
        <v>1568</v>
      </c>
      <c r="F17" s="271">
        <v>157</v>
      </c>
      <c r="G17" s="271" t="s">
        <v>73</v>
      </c>
      <c r="H17" s="273" t="s">
        <v>24</v>
      </c>
      <c r="I17" s="271">
        <v>653</v>
      </c>
      <c r="J17" s="275">
        <v>120</v>
      </c>
      <c r="K17" s="275">
        <v>148</v>
      </c>
      <c r="L17" s="275">
        <v>4</v>
      </c>
      <c r="M17" s="275">
        <v>6</v>
      </c>
      <c r="N17" s="275">
        <v>23</v>
      </c>
      <c r="O17" s="275">
        <v>13</v>
      </c>
      <c r="P17" s="275">
        <v>5</v>
      </c>
      <c r="Q17" s="275">
        <v>7</v>
      </c>
      <c r="R17" s="275">
        <v>33</v>
      </c>
      <c r="S17" s="275">
        <v>64</v>
      </c>
      <c r="T17" s="275">
        <v>0</v>
      </c>
      <c r="U17" s="275">
        <v>4</v>
      </c>
      <c r="V17" s="275">
        <v>2</v>
      </c>
      <c r="W17" s="275">
        <v>3</v>
      </c>
      <c r="X17" s="275">
        <v>0</v>
      </c>
      <c r="Y17" s="275">
        <v>0</v>
      </c>
      <c r="Z17" s="275">
        <v>0</v>
      </c>
      <c r="AA17" s="275">
        <v>0</v>
      </c>
      <c r="AB17" s="275">
        <v>17</v>
      </c>
      <c r="AC17" s="276">
        <f t="shared" si="0"/>
        <v>449</v>
      </c>
    </row>
    <row r="18" spans="1:29" ht="17.25" x14ac:dyDescent="0.3">
      <c r="A18" s="270">
        <v>17</v>
      </c>
      <c r="B18" s="271">
        <v>21</v>
      </c>
      <c r="C18" s="272">
        <v>28</v>
      </c>
      <c r="D18" s="273" t="s">
        <v>1568</v>
      </c>
      <c r="E18" s="273" t="s">
        <v>1568</v>
      </c>
      <c r="F18" s="271">
        <v>158</v>
      </c>
      <c r="G18" s="271" t="s">
        <v>73</v>
      </c>
      <c r="H18" s="273" t="s">
        <v>19</v>
      </c>
      <c r="I18" s="271">
        <v>670</v>
      </c>
      <c r="J18" s="275" t="s">
        <v>355</v>
      </c>
      <c r="K18" s="275" t="s">
        <v>356</v>
      </c>
      <c r="L18" s="275" t="s">
        <v>357</v>
      </c>
      <c r="M18" s="275" t="s">
        <v>358</v>
      </c>
      <c r="N18" s="275" t="s">
        <v>359</v>
      </c>
      <c r="O18" s="275" t="s">
        <v>360</v>
      </c>
      <c r="P18" s="275" t="s">
        <v>361</v>
      </c>
      <c r="Q18" s="275" t="s">
        <v>362</v>
      </c>
      <c r="R18" s="275" t="s">
        <v>363</v>
      </c>
      <c r="S18" s="275" t="s">
        <v>364</v>
      </c>
      <c r="T18" s="275" t="s">
        <v>365</v>
      </c>
      <c r="U18" s="275" t="s">
        <v>366</v>
      </c>
      <c r="V18" s="275" t="s">
        <v>367</v>
      </c>
      <c r="W18" s="275" t="s">
        <v>368</v>
      </c>
      <c r="X18" s="275">
        <v>0</v>
      </c>
      <c r="Y18" s="275">
        <v>0</v>
      </c>
      <c r="Z18" s="275" t="s">
        <v>365</v>
      </c>
      <c r="AA18" s="275" t="s">
        <v>365</v>
      </c>
      <c r="AB18" s="275" t="s">
        <v>369</v>
      </c>
      <c r="AC18" s="276">
        <v>431</v>
      </c>
    </row>
    <row r="19" spans="1:29" ht="17.25" x14ac:dyDescent="0.3">
      <c r="A19" s="270">
        <v>18</v>
      </c>
      <c r="B19" s="271">
        <v>21</v>
      </c>
      <c r="C19" s="272">
        <v>28</v>
      </c>
      <c r="D19" s="273" t="s">
        <v>1568</v>
      </c>
      <c r="E19" s="273" t="s">
        <v>1568</v>
      </c>
      <c r="F19" s="271">
        <v>158</v>
      </c>
      <c r="G19" s="271" t="s">
        <v>73</v>
      </c>
      <c r="H19" s="273" t="s">
        <v>20</v>
      </c>
      <c r="I19" s="271">
        <v>670</v>
      </c>
      <c r="J19" s="277">
        <v>105</v>
      </c>
      <c r="K19" s="275">
        <v>66</v>
      </c>
      <c r="L19" s="275">
        <v>4</v>
      </c>
      <c r="M19" s="275">
        <v>5</v>
      </c>
      <c r="N19" s="275">
        <v>34</v>
      </c>
      <c r="O19" s="275">
        <v>31</v>
      </c>
      <c r="P19" s="275">
        <v>15</v>
      </c>
      <c r="Q19" s="275">
        <v>8</v>
      </c>
      <c r="R19" s="275">
        <v>26</v>
      </c>
      <c r="S19" s="275">
        <v>122</v>
      </c>
      <c r="T19" s="275">
        <v>0</v>
      </c>
      <c r="U19" s="275">
        <v>8</v>
      </c>
      <c r="V19" s="275">
        <v>6</v>
      </c>
      <c r="W19" s="275">
        <v>2</v>
      </c>
      <c r="X19" s="275">
        <v>0</v>
      </c>
      <c r="Y19" s="275">
        <v>0</v>
      </c>
      <c r="Z19" s="275">
        <v>0</v>
      </c>
      <c r="AA19" s="275">
        <v>0</v>
      </c>
      <c r="AB19" s="275">
        <v>38</v>
      </c>
      <c r="AC19" s="276">
        <f>SUM(J19:AB19)</f>
        <v>470</v>
      </c>
    </row>
    <row r="20" spans="1:29" ht="17.25" x14ac:dyDescent="0.3">
      <c r="A20" s="268">
        <v>19</v>
      </c>
      <c r="B20" s="271">
        <v>21</v>
      </c>
      <c r="C20" s="272">
        <v>28</v>
      </c>
      <c r="D20" s="273" t="s">
        <v>1568</v>
      </c>
      <c r="E20" s="273" t="s">
        <v>1568</v>
      </c>
      <c r="F20" s="271">
        <v>158</v>
      </c>
      <c r="G20" s="271" t="s">
        <v>73</v>
      </c>
      <c r="H20" s="273" t="s">
        <v>22</v>
      </c>
      <c r="I20" s="271">
        <v>669</v>
      </c>
      <c r="J20" s="275" t="s">
        <v>370</v>
      </c>
      <c r="K20" s="275" t="s">
        <v>371</v>
      </c>
      <c r="L20" s="275" t="s">
        <v>372</v>
      </c>
      <c r="M20" s="275" t="s">
        <v>373</v>
      </c>
      <c r="N20" s="275" t="s">
        <v>369</v>
      </c>
      <c r="O20" s="275" t="s">
        <v>374</v>
      </c>
      <c r="P20" s="275" t="s">
        <v>375</v>
      </c>
      <c r="Q20" s="275" t="s">
        <v>366</v>
      </c>
      <c r="R20" s="275" t="s">
        <v>376</v>
      </c>
      <c r="S20" s="275" t="s">
        <v>377</v>
      </c>
      <c r="T20" s="275" t="s">
        <v>378</v>
      </c>
      <c r="U20" s="275" t="s">
        <v>357</v>
      </c>
      <c r="V20" s="275" t="s">
        <v>379</v>
      </c>
      <c r="W20" s="275" t="s">
        <v>365</v>
      </c>
      <c r="X20" s="275">
        <v>0</v>
      </c>
      <c r="Y20" s="275">
        <v>0</v>
      </c>
      <c r="Z20" s="275" t="s">
        <v>365</v>
      </c>
      <c r="AA20" s="275" t="s">
        <v>365</v>
      </c>
      <c r="AB20" s="275" t="s">
        <v>380</v>
      </c>
      <c r="AC20" s="276">
        <v>437</v>
      </c>
    </row>
    <row r="21" spans="1:29" ht="17.25" x14ac:dyDescent="0.3">
      <c r="A21" s="270">
        <v>20</v>
      </c>
      <c r="B21" s="271">
        <v>21</v>
      </c>
      <c r="C21" s="272">
        <v>28</v>
      </c>
      <c r="D21" s="273" t="s">
        <v>1568</v>
      </c>
      <c r="E21" s="273" t="s">
        <v>1568</v>
      </c>
      <c r="F21" s="271">
        <v>159</v>
      </c>
      <c r="G21" s="271" t="s">
        <v>73</v>
      </c>
      <c r="H21" s="273" t="s">
        <v>19</v>
      </c>
      <c r="I21" s="271">
        <v>539</v>
      </c>
      <c r="J21" s="277">
        <v>131</v>
      </c>
      <c r="K21" s="275">
        <v>76</v>
      </c>
      <c r="L21" s="275">
        <v>3</v>
      </c>
      <c r="M21" s="275">
        <v>2</v>
      </c>
      <c r="N21" s="275">
        <v>30</v>
      </c>
      <c r="O21" s="275">
        <v>4</v>
      </c>
      <c r="P21" s="275">
        <v>1</v>
      </c>
      <c r="Q21" s="275">
        <v>4</v>
      </c>
      <c r="R21" s="275">
        <v>22</v>
      </c>
      <c r="S21" s="275">
        <v>61</v>
      </c>
      <c r="T21" s="275">
        <v>0</v>
      </c>
      <c r="U21" s="275">
        <v>5</v>
      </c>
      <c r="V21" s="275">
        <v>2</v>
      </c>
      <c r="W21" s="275">
        <v>0</v>
      </c>
      <c r="X21" s="275">
        <v>0</v>
      </c>
      <c r="Y21" s="275">
        <v>0</v>
      </c>
      <c r="Z21" s="275">
        <v>0</v>
      </c>
      <c r="AA21" s="275">
        <v>0</v>
      </c>
      <c r="AB21" s="275">
        <v>28</v>
      </c>
      <c r="AC21" s="276">
        <f>SUM(J21:AB21)</f>
        <v>369</v>
      </c>
    </row>
    <row r="22" spans="1:29" ht="17.25" x14ac:dyDescent="0.3">
      <c r="A22" s="270">
        <v>21</v>
      </c>
      <c r="B22" s="271">
        <v>21</v>
      </c>
      <c r="C22" s="272">
        <v>28</v>
      </c>
      <c r="D22" s="273" t="s">
        <v>1568</v>
      </c>
      <c r="E22" s="273" t="s">
        <v>1568</v>
      </c>
      <c r="F22" s="271">
        <v>159</v>
      </c>
      <c r="G22" s="271" t="s">
        <v>73</v>
      </c>
      <c r="H22" s="273" t="s">
        <v>20</v>
      </c>
      <c r="I22" s="271">
        <v>539</v>
      </c>
      <c r="J22" s="275" t="s">
        <v>381</v>
      </c>
      <c r="K22" s="275" t="s">
        <v>382</v>
      </c>
      <c r="L22" s="275" t="s">
        <v>373</v>
      </c>
      <c r="M22" s="275" t="s">
        <v>383</v>
      </c>
      <c r="N22" s="275" t="s">
        <v>376</v>
      </c>
      <c r="O22" s="275" t="s">
        <v>358</v>
      </c>
      <c r="P22" s="275" t="s">
        <v>362</v>
      </c>
      <c r="Q22" s="275" t="s">
        <v>383</v>
      </c>
      <c r="R22" s="275" t="s">
        <v>384</v>
      </c>
      <c r="S22" s="275" t="s">
        <v>385</v>
      </c>
      <c r="T22" s="275" t="s">
        <v>365</v>
      </c>
      <c r="U22" s="275" t="s">
        <v>383</v>
      </c>
      <c r="V22" s="275" t="s">
        <v>379</v>
      </c>
      <c r="W22" s="275" t="s">
        <v>368</v>
      </c>
      <c r="X22" s="275">
        <v>0</v>
      </c>
      <c r="Y22" s="275">
        <v>0</v>
      </c>
      <c r="Z22" s="275" t="s">
        <v>365</v>
      </c>
      <c r="AA22" s="275" t="s">
        <v>365</v>
      </c>
      <c r="AB22" s="275" t="s">
        <v>359</v>
      </c>
      <c r="AC22" s="276">
        <v>374</v>
      </c>
    </row>
    <row r="23" spans="1:29" ht="17.25" x14ac:dyDescent="0.3">
      <c r="A23" s="268">
        <v>22</v>
      </c>
      <c r="B23" s="271">
        <v>21</v>
      </c>
      <c r="C23" s="272">
        <v>28</v>
      </c>
      <c r="D23" s="273" t="s">
        <v>1568</v>
      </c>
      <c r="E23" s="273" t="s">
        <v>1568</v>
      </c>
      <c r="F23" s="271">
        <v>160</v>
      </c>
      <c r="G23" s="271" t="s">
        <v>73</v>
      </c>
      <c r="H23" s="273" t="s">
        <v>19</v>
      </c>
      <c r="I23" s="271">
        <v>579</v>
      </c>
      <c r="J23" s="277">
        <v>103</v>
      </c>
      <c r="K23" s="275">
        <v>115</v>
      </c>
      <c r="L23" s="275">
        <v>5</v>
      </c>
      <c r="M23" s="275">
        <v>4</v>
      </c>
      <c r="N23" s="275">
        <v>21</v>
      </c>
      <c r="O23" s="275">
        <v>6</v>
      </c>
      <c r="P23" s="275">
        <v>18</v>
      </c>
      <c r="Q23" s="275">
        <v>7</v>
      </c>
      <c r="R23" s="275">
        <v>14</v>
      </c>
      <c r="S23" s="275">
        <v>58</v>
      </c>
      <c r="T23" s="275">
        <v>0</v>
      </c>
      <c r="U23" s="275">
        <v>9</v>
      </c>
      <c r="V23" s="275">
        <v>2</v>
      </c>
      <c r="W23" s="275">
        <v>2</v>
      </c>
      <c r="X23" s="275">
        <v>0</v>
      </c>
      <c r="Y23" s="275">
        <v>0</v>
      </c>
      <c r="Z23" s="275">
        <v>0</v>
      </c>
      <c r="AA23" s="275">
        <v>0</v>
      </c>
      <c r="AB23" s="275">
        <v>26</v>
      </c>
      <c r="AC23" s="276">
        <f>SUM(J23:AB23)</f>
        <v>390</v>
      </c>
    </row>
    <row r="24" spans="1:29" ht="17.25" x14ac:dyDescent="0.3">
      <c r="A24" s="270">
        <v>23</v>
      </c>
      <c r="B24" s="271">
        <v>21</v>
      </c>
      <c r="C24" s="272">
        <v>28</v>
      </c>
      <c r="D24" s="273" t="s">
        <v>1568</v>
      </c>
      <c r="E24" s="273" t="s">
        <v>1568</v>
      </c>
      <c r="F24" s="271">
        <v>160</v>
      </c>
      <c r="G24" s="271" t="s">
        <v>73</v>
      </c>
      <c r="H24" s="273" t="s">
        <v>20</v>
      </c>
      <c r="I24" s="271">
        <v>578</v>
      </c>
      <c r="J24" s="275" t="s">
        <v>386</v>
      </c>
      <c r="K24" s="275" t="s">
        <v>387</v>
      </c>
      <c r="L24" s="275" t="s">
        <v>383</v>
      </c>
      <c r="M24" s="275" t="s">
        <v>358</v>
      </c>
      <c r="N24" s="275" t="s">
        <v>388</v>
      </c>
      <c r="O24" s="275" t="s">
        <v>379</v>
      </c>
      <c r="P24" s="275" t="s">
        <v>358</v>
      </c>
      <c r="Q24" s="275" t="s">
        <v>373</v>
      </c>
      <c r="R24" s="275" t="s">
        <v>389</v>
      </c>
      <c r="S24" s="275" t="s">
        <v>390</v>
      </c>
      <c r="T24" s="275" t="s">
        <v>365</v>
      </c>
      <c r="U24" s="275" t="s">
        <v>362</v>
      </c>
      <c r="V24" s="275" t="s">
        <v>373</v>
      </c>
      <c r="W24" s="275" t="s">
        <v>358</v>
      </c>
      <c r="X24" s="275">
        <v>0</v>
      </c>
      <c r="Y24" s="275">
        <v>0</v>
      </c>
      <c r="Z24" s="275" t="s">
        <v>365</v>
      </c>
      <c r="AA24" s="275" t="s">
        <v>365</v>
      </c>
      <c r="AB24" s="275" t="s">
        <v>391</v>
      </c>
      <c r="AC24" s="276">
        <v>367</v>
      </c>
    </row>
    <row r="25" spans="1:29" ht="17.25" x14ac:dyDescent="0.3">
      <c r="A25" s="270">
        <v>24</v>
      </c>
      <c r="B25" s="271">
        <v>21</v>
      </c>
      <c r="C25" s="272">
        <v>28</v>
      </c>
      <c r="D25" s="273" t="s">
        <v>1568</v>
      </c>
      <c r="E25" s="273" t="s">
        <v>1568</v>
      </c>
      <c r="F25" s="271">
        <v>160</v>
      </c>
      <c r="G25" s="271" t="s">
        <v>73</v>
      </c>
      <c r="H25" s="273" t="s">
        <v>22</v>
      </c>
      <c r="I25" s="271">
        <v>578</v>
      </c>
      <c r="J25" s="277">
        <v>91</v>
      </c>
      <c r="K25" s="275">
        <v>145</v>
      </c>
      <c r="L25" s="275">
        <v>8</v>
      </c>
      <c r="M25" s="275">
        <v>2</v>
      </c>
      <c r="N25" s="275">
        <v>17</v>
      </c>
      <c r="O25" s="275">
        <v>3</v>
      </c>
      <c r="P25" s="275">
        <v>10</v>
      </c>
      <c r="Q25" s="275">
        <v>12</v>
      </c>
      <c r="R25" s="275">
        <v>25</v>
      </c>
      <c r="S25" s="275">
        <v>46</v>
      </c>
      <c r="T25" s="275">
        <v>0</v>
      </c>
      <c r="U25" s="275">
        <v>5</v>
      </c>
      <c r="V25" s="275">
        <v>4</v>
      </c>
      <c r="W25" s="275">
        <v>2</v>
      </c>
      <c r="X25" s="275">
        <v>0</v>
      </c>
      <c r="Y25" s="275">
        <v>0</v>
      </c>
      <c r="Z25" s="275">
        <v>0</v>
      </c>
      <c r="AA25" s="275">
        <v>2</v>
      </c>
      <c r="AB25" s="275">
        <v>17</v>
      </c>
      <c r="AC25" s="276">
        <f>SUM(J25:AB25)</f>
        <v>389</v>
      </c>
    </row>
    <row r="26" spans="1:29" ht="17.25" x14ac:dyDescent="0.3">
      <c r="A26" s="268">
        <v>25</v>
      </c>
      <c r="B26" s="271"/>
      <c r="C26" s="272"/>
      <c r="D26" s="273" t="s">
        <v>1568</v>
      </c>
      <c r="E26" s="273" t="s">
        <v>1568</v>
      </c>
      <c r="F26" s="271">
        <v>160</v>
      </c>
      <c r="G26" s="271"/>
      <c r="H26" s="273" t="s">
        <v>27</v>
      </c>
      <c r="I26" s="271"/>
      <c r="J26" s="277"/>
      <c r="K26" s="275"/>
      <c r="L26" s="275"/>
      <c r="M26" s="275"/>
      <c r="N26" s="275"/>
      <c r="O26" s="275"/>
      <c r="P26" s="275"/>
      <c r="Q26" s="275"/>
      <c r="R26" s="275"/>
      <c r="S26" s="275"/>
      <c r="T26" s="275"/>
      <c r="U26" s="275"/>
      <c r="V26" s="275"/>
      <c r="W26" s="275"/>
      <c r="X26" s="275"/>
      <c r="Y26" s="275"/>
      <c r="Z26" s="275"/>
      <c r="AA26" s="275"/>
      <c r="AB26" s="275"/>
      <c r="AC26" s="276"/>
    </row>
    <row r="27" spans="1:29" ht="17.25" x14ac:dyDescent="0.3">
      <c r="A27" s="270">
        <v>26</v>
      </c>
      <c r="B27" s="271">
        <v>21</v>
      </c>
      <c r="C27" s="272">
        <v>28</v>
      </c>
      <c r="D27" s="273" t="s">
        <v>1568</v>
      </c>
      <c r="E27" s="278" t="s">
        <v>392</v>
      </c>
      <c r="F27" s="271">
        <v>161</v>
      </c>
      <c r="G27" s="271" t="s">
        <v>73</v>
      </c>
      <c r="H27" s="273" t="s">
        <v>19</v>
      </c>
      <c r="I27" s="271">
        <v>592</v>
      </c>
      <c r="J27" s="275">
        <v>124</v>
      </c>
      <c r="K27" s="275">
        <v>97</v>
      </c>
      <c r="L27" s="275">
        <v>8</v>
      </c>
      <c r="M27" s="275">
        <v>2</v>
      </c>
      <c r="N27" s="275">
        <v>17</v>
      </c>
      <c r="O27" s="275">
        <v>7</v>
      </c>
      <c r="P27" s="275">
        <v>23</v>
      </c>
      <c r="Q27" s="275">
        <v>6</v>
      </c>
      <c r="R27" s="275">
        <v>19</v>
      </c>
      <c r="S27" s="275">
        <v>48</v>
      </c>
      <c r="T27" s="275">
        <v>0</v>
      </c>
      <c r="U27" s="275">
        <v>6</v>
      </c>
      <c r="V27" s="275">
        <v>6</v>
      </c>
      <c r="W27" s="275">
        <v>0</v>
      </c>
      <c r="X27" s="275">
        <v>0</v>
      </c>
      <c r="Y27" s="275">
        <v>0</v>
      </c>
      <c r="Z27" s="275">
        <v>0</v>
      </c>
      <c r="AA27" s="275">
        <v>0</v>
      </c>
      <c r="AB27" s="275">
        <v>23</v>
      </c>
      <c r="AC27" s="276">
        <f t="shared" ref="AC27:AC43" si="1">SUM(J27:AB27)</f>
        <v>386</v>
      </c>
    </row>
    <row r="28" spans="1:29" ht="17.25" x14ac:dyDescent="0.3">
      <c r="A28" s="270">
        <v>27</v>
      </c>
      <c r="B28" s="271">
        <v>21</v>
      </c>
      <c r="C28" s="272">
        <v>28</v>
      </c>
      <c r="D28" s="273" t="s">
        <v>1568</v>
      </c>
      <c r="E28" s="278" t="s">
        <v>392</v>
      </c>
      <c r="F28" s="271">
        <v>161</v>
      </c>
      <c r="G28" s="271" t="s">
        <v>73</v>
      </c>
      <c r="H28" s="273" t="s">
        <v>20</v>
      </c>
      <c r="I28" s="271">
        <v>592</v>
      </c>
      <c r="J28" s="277">
        <v>155</v>
      </c>
      <c r="K28" s="275">
        <v>78</v>
      </c>
      <c r="L28" s="275">
        <v>8</v>
      </c>
      <c r="M28" s="275">
        <v>9</v>
      </c>
      <c r="N28" s="275">
        <v>15</v>
      </c>
      <c r="O28" s="275">
        <v>8</v>
      </c>
      <c r="P28" s="275">
        <v>20</v>
      </c>
      <c r="Q28" s="275">
        <v>8</v>
      </c>
      <c r="R28" s="275">
        <v>14</v>
      </c>
      <c r="S28" s="275">
        <v>58</v>
      </c>
      <c r="T28" s="275">
        <v>0</v>
      </c>
      <c r="U28" s="275">
        <v>3</v>
      </c>
      <c r="V28" s="275">
        <v>4</v>
      </c>
      <c r="W28" s="275">
        <v>0</v>
      </c>
      <c r="X28" s="275">
        <v>0</v>
      </c>
      <c r="Y28" s="275">
        <v>0</v>
      </c>
      <c r="Z28" s="275">
        <v>0</v>
      </c>
      <c r="AA28" s="275">
        <v>0</v>
      </c>
      <c r="AB28" s="275">
        <v>20</v>
      </c>
      <c r="AC28" s="276">
        <f t="shared" si="1"/>
        <v>400</v>
      </c>
    </row>
    <row r="29" spans="1:29" ht="17.25" x14ac:dyDescent="0.3">
      <c r="A29" s="268">
        <v>28</v>
      </c>
      <c r="B29" s="271">
        <v>21</v>
      </c>
      <c r="C29" s="272">
        <v>28</v>
      </c>
      <c r="D29" s="273" t="s">
        <v>1568</v>
      </c>
      <c r="E29" s="278" t="s">
        <v>393</v>
      </c>
      <c r="F29" s="271">
        <v>162</v>
      </c>
      <c r="G29" s="271" t="s">
        <v>73</v>
      </c>
      <c r="H29" s="273" t="s">
        <v>19</v>
      </c>
      <c r="I29" s="271">
        <v>252</v>
      </c>
      <c r="J29" s="275">
        <v>52</v>
      </c>
      <c r="K29" s="275">
        <v>27</v>
      </c>
      <c r="L29" s="275">
        <v>4</v>
      </c>
      <c r="M29" s="275">
        <v>2</v>
      </c>
      <c r="N29" s="275">
        <v>35</v>
      </c>
      <c r="O29" s="275">
        <v>3</v>
      </c>
      <c r="P29" s="275">
        <v>0</v>
      </c>
      <c r="Q29" s="275">
        <v>0</v>
      </c>
      <c r="R29" s="275">
        <v>4</v>
      </c>
      <c r="S29" s="275">
        <v>15</v>
      </c>
      <c r="T29" s="275">
        <v>0</v>
      </c>
      <c r="U29" s="275">
        <v>1</v>
      </c>
      <c r="V29" s="275">
        <v>0</v>
      </c>
      <c r="W29" s="275">
        <v>0</v>
      </c>
      <c r="X29" s="275">
        <v>0</v>
      </c>
      <c r="Y29" s="275">
        <v>0</v>
      </c>
      <c r="Z29" s="275">
        <v>0</v>
      </c>
      <c r="AA29" s="275">
        <v>0</v>
      </c>
      <c r="AB29" s="275">
        <v>6</v>
      </c>
      <c r="AC29" s="276">
        <f t="shared" si="1"/>
        <v>149</v>
      </c>
    </row>
    <row r="30" spans="1:29" ht="17.25" x14ac:dyDescent="0.3">
      <c r="A30" s="270">
        <v>29</v>
      </c>
      <c r="B30" s="271">
        <v>21</v>
      </c>
      <c r="C30" s="272">
        <v>28</v>
      </c>
      <c r="D30" s="273" t="s">
        <v>1568</v>
      </c>
      <c r="E30" s="278" t="s">
        <v>394</v>
      </c>
      <c r="F30" s="271">
        <v>163</v>
      </c>
      <c r="G30" s="271" t="s">
        <v>73</v>
      </c>
      <c r="H30" s="273" t="s">
        <v>19</v>
      </c>
      <c r="I30" s="271">
        <v>215</v>
      </c>
      <c r="J30" s="275">
        <v>42</v>
      </c>
      <c r="K30" s="275">
        <v>55</v>
      </c>
      <c r="L30" s="275">
        <v>2</v>
      </c>
      <c r="M30" s="275">
        <v>2</v>
      </c>
      <c r="N30" s="275">
        <v>14</v>
      </c>
      <c r="O30" s="275">
        <v>1</v>
      </c>
      <c r="P30" s="275">
        <v>1</v>
      </c>
      <c r="Q30" s="275">
        <v>3</v>
      </c>
      <c r="R30" s="275">
        <v>0</v>
      </c>
      <c r="S30" s="275">
        <v>5</v>
      </c>
      <c r="T30" s="275">
        <v>0</v>
      </c>
      <c r="U30" s="275">
        <v>1</v>
      </c>
      <c r="V30" s="275">
        <v>1</v>
      </c>
      <c r="W30" s="275">
        <v>3</v>
      </c>
      <c r="X30" s="275">
        <v>0</v>
      </c>
      <c r="Y30" s="275">
        <v>0</v>
      </c>
      <c r="Z30" s="275">
        <v>0</v>
      </c>
      <c r="AA30" s="275">
        <v>0</v>
      </c>
      <c r="AB30" s="275">
        <v>3</v>
      </c>
      <c r="AC30" s="276">
        <f t="shared" si="1"/>
        <v>133</v>
      </c>
    </row>
    <row r="31" spans="1:29" ht="17.25" x14ac:dyDescent="0.3">
      <c r="A31" s="270">
        <v>30</v>
      </c>
      <c r="B31" s="271">
        <v>21</v>
      </c>
      <c r="C31" s="272">
        <v>28</v>
      </c>
      <c r="D31" s="273" t="s">
        <v>1568</v>
      </c>
      <c r="E31" s="278" t="s">
        <v>395</v>
      </c>
      <c r="F31" s="271">
        <v>164</v>
      </c>
      <c r="G31" s="271" t="s">
        <v>73</v>
      </c>
      <c r="H31" s="273" t="s">
        <v>19</v>
      </c>
      <c r="I31" s="271">
        <v>469</v>
      </c>
      <c r="J31" s="275">
        <v>136</v>
      </c>
      <c r="K31" s="275">
        <v>90</v>
      </c>
      <c r="L31" s="275">
        <v>9</v>
      </c>
      <c r="M31" s="275">
        <v>4</v>
      </c>
      <c r="N31" s="275">
        <v>18</v>
      </c>
      <c r="O31" s="275">
        <v>6</v>
      </c>
      <c r="P31" s="275">
        <v>3</v>
      </c>
      <c r="Q31" s="275">
        <v>3</v>
      </c>
      <c r="R31" s="275">
        <v>20</v>
      </c>
      <c r="S31" s="275">
        <v>30</v>
      </c>
      <c r="T31" s="275">
        <v>0</v>
      </c>
      <c r="U31" s="275">
        <v>2</v>
      </c>
      <c r="V31" s="275">
        <v>8</v>
      </c>
      <c r="W31" s="275">
        <v>1</v>
      </c>
      <c r="X31" s="275">
        <v>0</v>
      </c>
      <c r="Y31" s="275">
        <v>0</v>
      </c>
      <c r="Z31" s="275">
        <v>0</v>
      </c>
      <c r="AA31" s="275">
        <v>0</v>
      </c>
      <c r="AB31" s="275">
        <v>17</v>
      </c>
      <c r="AC31" s="276">
        <f t="shared" si="1"/>
        <v>347</v>
      </c>
    </row>
    <row r="32" spans="1:29" ht="17.25" x14ac:dyDescent="0.3">
      <c r="A32" s="268">
        <v>31</v>
      </c>
      <c r="B32" s="271">
        <v>21</v>
      </c>
      <c r="C32" s="272">
        <v>28</v>
      </c>
      <c r="D32" s="273" t="s">
        <v>1568</v>
      </c>
      <c r="E32" s="278" t="s">
        <v>396</v>
      </c>
      <c r="F32" s="271">
        <v>166</v>
      </c>
      <c r="G32" s="271" t="s">
        <v>73</v>
      </c>
      <c r="H32" s="273" t="s">
        <v>19</v>
      </c>
      <c r="I32" s="271">
        <v>572</v>
      </c>
      <c r="J32" s="277">
        <v>85</v>
      </c>
      <c r="K32" s="275">
        <v>94</v>
      </c>
      <c r="L32" s="275">
        <v>15</v>
      </c>
      <c r="M32" s="275">
        <v>6</v>
      </c>
      <c r="N32" s="275">
        <v>92</v>
      </c>
      <c r="O32" s="275">
        <v>3</v>
      </c>
      <c r="P32" s="275">
        <v>12</v>
      </c>
      <c r="Q32" s="275">
        <v>2</v>
      </c>
      <c r="R32" s="275">
        <v>8</v>
      </c>
      <c r="S32" s="275">
        <v>26</v>
      </c>
      <c r="T32" s="275">
        <v>0</v>
      </c>
      <c r="U32" s="275">
        <v>2</v>
      </c>
      <c r="V32" s="275">
        <v>7</v>
      </c>
      <c r="W32" s="275">
        <v>0</v>
      </c>
      <c r="X32" s="275">
        <v>0</v>
      </c>
      <c r="Y32" s="275">
        <v>0</v>
      </c>
      <c r="Z32" s="275">
        <v>0</v>
      </c>
      <c r="AA32" s="275">
        <v>0</v>
      </c>
      <c r="AB32" s="275">
        <v>18</v>
      </c>
      <c r="AC32" s="276">
        <f t="shared" si="1"/>
        <v>370</v>
      </c>
    </row>
    <row r="33" spans="1:29" ht="17.25" x14ac:dyDescent="0.3">
      <c r="A33" s="270">
        <v>32</v>
      </c>
      <c r="B33" s="271">
        <v>21</v>
      </c>
      <c r="C33" s="272">
        <v>28</v>
      </c>
      <c r="D33" s="273" t="s">
        <v>1568</v>
      </c>
      <c r="E33" s="278" t="s">
        <v>397</v>
      </c>
      <c r="F33" s="271">
        <v>166</v>
      </c>
      <c r="G33" s="271" t="s">
        <v>73</v>
      </c>
      <c r="H33" s="273" t="s">
        <v>20</v>
      </c>
      <c r="I33" s="271">
        <v>572</v>
      </c>
      <c r="J33" s="277">
        <v>96</v>
      </c>
      <c r="K33" s="275">
        <v>78</v>
      </c>
      <c r="L33" s="275">
        <v>10</v>
      </c>
      <c r="M33" s="275">
        <v>0</v>
      </c>
      <c r="N33" s="275">
        <v>92</v>
      </c>
      <c r="O33" s="275">
        <v>2</v>
      </c>
      <c r="P33" s="275">
        <v>6</v>
      </c>
      <c r="Q33" s="275">
        <v>3</v>
      </c>
      <c r="R33" s="275">
        <v>6</v>
      </c>
      <c r="S33" s="275">
        <v>17</v>
      </c>
      <c r="T33" s="275">
        <v>0</v>
      </c>
      <c r="U33" s="275">
        <v>1</v>
      </c>
      <c r="V33" s="275">
        <v>12</v>
      </c>
      <c r="W33" s="275">
        <v>2</v>
      </c>
      <c r="X33" s="275">
        <v>0</v>
      </c>
      <c r="Y33" s="275">
        <v>0</v>
      </c>
      <c r="Z33" s="275">
        <v>0</v>
      </c>
      <c r="AA33" s="275">
        <v>0</v>
      </c>
      <c r="AB33" s="275">
        <v>39</v>
      </c>
      <c r="AC33" s="276">
        <f t="shared" si="1"/>
        <v>364</v>
      </c>
    </row>
    <row r="34" spans="1:29" ht="17.25" x14ac:dyDescent="0.3">
      <c r="A34" s="270">
        <v>33</v>
      </c>
      <c r="B34" s="271">
        <v>21</v>
      </c>
      <c r="C34" s="272">
        <v>28</v>
      </c>
      <c r="D34" s="273" t="s">
        <v>1568</v>
      </c>
      <c r="E34" s="278" t="s">
        <v>398</v>
      </c>
      <c r="F34" s="271">
        <v>167</v>
      </c>
      <c r="G34" s="271" t="s">
        <v>73</v>
      </c>
      <c r="H34" s="273" t="s">
        <v>19</v>
      </c>
      <c r="I34" s="271">
        <v>640</v>
      </c>
      <c r="J34" s="277">
        <v>66</v>
      </c>
      <c r="K34" s="275">
        <v>227</v>
      </c>
      <c r="L34" s="275">
        <v>12</v>
      </c>
      <c r="M34" s="275">
        <v>5</v>
      </c>
      <c r="N34" s="275">
        <v>56</v>
      </c>
      <c r="O34" s="275">
        <v>2</v>
      </c>
      <c r="P34" s="275">
        <v>3</v>
      </c>
      <c r="Q34" s="275">
        <v>1</v>
      </c>
      <c r="R34" s="275">
        <v>9</v>
      </c>
      <c r="S34" s="275">
        <v>43</v>
      </c>
      <c r="T34" s="275">
        <v>0</v>
      </c>
      <c r="U34" s="275">
        <v>2</v>
      </c>
      <c r="V34" s="275">
        <v>3</v>
      </c>
      <c r="W34" s="275">
        <v>4</v>
      </c>
      <c r="X34" s="275">
        <v>0</v>
      </c>
      <c r="Y34" s="275">
        <v>0</v>
      </c>
      <c r="Z34" s="275">
        <v>0</v>
      </c>
      <c r="AA34" s="275">
        <v>0</v>
      </c>
      <c r="AB34" s="275">
        <v>26</v>
      </c>
      <c r="AC34" s="276">
        <f t="shared" si="1"/>
        <v>459</v>
      </c>
    </row>
    <row r="35" spans="1:29" ht="17.25" x14ac:dyDescent="0.3">
      <c r="A35" s="268">
        <v>34</v>
      </c>
      <c r="B35" s="271">
        <v>21</v>
      </c>
      <c r="C35" s="272">
        <v>28</v>
      </c>
      <c r="D35" s="273" t="s">
        <v>1568</v>
      </c>
      <c r="E35" s="278" t="s">
        <v>399</v>
      </c>
      <c r="F35" s="271">
        <v>168</v>
      </c>
      <c r="G35" s="271" t="s">
        <v>73</v>
      </c>
      <c r="H35" s="273" t="s">
        <v>19</v>
      </c>
      <c r="I35" s="271">
        <v>597</v>
      </c>
      <c r="J35" s="275">
        <v>140</v>
      </c>
      <c r="K35" s="275">
        <v>140</v>
      </c>
      <c r="L35" s="275">
        <v>2</v>
      </c>
      <c r="M35" s="275">
        <v>4</v>
      </c>
      <c r="N35" s="275">
        <v>15</v>
      </c>
      <c r="O35" s="275">
        <v>4</v>
      </c>
      <c r="P35" s="275">
        <v>5</v>
      </c>
      <c r="Q35" s="275">
        <v>1</v>
      </c>
      <c r="R35" s="275">
        <v>5</v>
      </c>
      <c r="S35" s="275">
        <v>19</v>
      </c>
      <c r="T35" s="275">
        <v>0</v>
      </c>
      <c r="U35" s="275">
        <v>1</v>
      </c>
      <c r="V35" s="275">
        <v>10</v>
      </c>
      <c r="W35" s="275">
        <v>0</v>
      </c>
      <c r="X35" s="275">
        <v>0</v>
      </c>
      <c r="Y35" s="275">
        <v>0</v>
      </c>
      <c r="Z35" s="275">
        <v>0</v>
      </c>
      <c r="AA35" s="275">
        <v>0</v>
      </c>
      <c r="AB35" s="275">
        <v>12</v>
      </c>
      <c r="AC35" s="276">
        <f t="shared" si="1"/>
        <v>358</v>
      </c>
    </row>
    <row r="36" spans="1:29" ht="17.25" x14ac:dyDescent="0.3">
      <c r="A36" s="270">
        <v>35</v>
      </c>
      <c r="B36" s="271">
        <v>21</v>
      </c>
      <c r="C36" s="272">
        <v>28</v>
      </c>
      <c r="D36" s="273" t="s">
        <v>1568</v>
      </c>
      <c r="E36" s="278" t="s">
        <v>400</v>
      </c>
      <c r="F36" s="271">
        <v>169</v>
      </c>
      <c r="G36" s="271" t="s">
        <v>73</v>
      </c>
      <c r="H36" s="273" t="s">
        <v>19</v>
      </c>
      <c r="I36" s="271">
        <v>629</v>
      </c>
      <c r="J36" s="277">
        <v>143</v>
      </c>
      <c r="K36" s="275">
        <v>170</v>
      </c>
      <c r="L36" s="275">
        <v>17</v>
      </c>
      <c r="M36" s="275">
        <v>8</v>
      </c>
      <c r="N36" s="275">
        <v>9</v>
      </c>
      <c r="O36" s="275">
        <v>2</v>
      </c>
      <c r="P36" s="275">
        <v>7</v>
      </c>
      <c r="Q36" s="275">
        <v>4</v>
      </c>
      <c r="R36" s="275">
        <v>13</v>
      </c>
      <c r="S36" s="275">
        <v>40</v>
      </c>
      <c r="T36" s="275">
        <v>0</v>
      </c>
      <c r="U36" s="275">
        <v>2</v>
      </c>
      <c r="V36" s="275">
        <v>8</v>
      </c>
      <c r="W36" s="275">
        <v>1</v>
      </c>
      <c r="X36" s="275">
        <v>0</v>
      </c>
      <c r="Y36" s="275">
        <v>0</v>
      </c>
      <c r="Z36" s="275">
        <v>0</v>
      </c>
      <c r="AA36" s="275">
        <v>0</v>
      </c>
      <c r="AB36" s="276">
        <v>22</v>
      </c>
      <c r="AC36" s="276">
        <f t="shared" si="1"/>
        <v>446</v>
      </c>
    </row>
    <row r="37" spans="1:29" ht="17.25" x14ac:dyDescent="0.3">
      <c r="A37" s="270">
        <v>36</v>
      </c>
      <c r="B37" s="271">
        <v>21</v>
      </c>
      <c r="C37" s="272">
        <v>28</v>
      </c>
      <c r="D37" s="273" t="s">
        <v>1568</v>
      </c>
      <c r="E37" s="278" t="s">
        <v>401</v>
      </c>
      <c r="F37" s="271">
        <v>170</v>
      </c>
      <c r="G37" s="271" t="s">
        <v>73</v>
      </c>
      <c r="H37" s="273" t="s">
        <v>19</v>
      </c>
      <c r="I37" s="271">
        <v>718</v>
      </c>
      <c r="J37" s="277">
        <v>246</v>
      </c>
      <c r="K37" s="275">
        <v>119</v>
      </c>
      <c r="L37" s="275">
        <v>5</v>
      </c>
      <c r="M37" s="275">
        <v>4</v>
      </c>
      <c r="N37" s="275">
        <v>9</v>
      </c>
      <c r="O37" s="275">
        <v>6</v>
      </c>
      <c r="P37" s="275">
        <v>10</v>
      </c>
      <c r="Q37" s="275">
        <v>2</v>
      </c>
      <c r="R37" s="275">
        <v>16</v>
      </c>
      <c r="S37" s="275">
        <v>45</v>
      </c>
      <c r="T37" s="275">
        <v>0</v>
      </c>
      <c r="U37" s="275">
        <v>1</v>
      </c>
      <c r="V37" s="275">
        <v>5</v>
      </c>
      <c r="W37" s="275">
        <v>1</v>
      </c>
      <c r="X37" s="275">
        <v>0</v>
      </c>
      <c r="Y37" s="275">
        <v>0</v>
      </c>
      <c r="Z37" s="275">
        <v>0</v>
      </c>
      <c r="AA37" s="275">
        <v>0</v>
      </c>
      <c r="AB37" s="275">
        <v>24</v>
      </c>
      <c r="AC37" s="276">
        <f t="shared" si="1"/>
        <v>493</v>
      </c>
    </row>
    <row r="38" spans="1:29" ht="17.25" x14ac:dyDescent="0.3">
      <c r="A38" s="268">
        <v>37</v>
      </c>
      <c r="B38" s="271">
        <v>21</v>
      </c>
      <c r="C38" s="272">
        <v>28</v>
      </c>
      <c r="D38" s="273" t="s">
        <v>1568</v>
      </c>
      <c r="E38" s="278" t="s">
        <v>402</v>
      </c>
      <c r="F38" s="271">
        <v>171</v>
      </c>
      <c r="G38" s="271" t="s">
        <v>73</v>
      </c>
      <c r="H38" s="273" t="s">
        <v>19</v>
      </c>
      <c r="I38" s="271">
        <v>230</v>
      </c>
      <c r="J38" s="277">
        <v>83</v>
      </c>
      <c r="K38" s="275">
        <v>25</v>
      </c>
      <c r="L38" s="275">
        <v>0</v>
      </c>
      <c r="M38" s="275">
        <v>0</v>
      </c>
      <c r="N38" s="275">
        <v>34</v>
      </c>
      <c r="O38" s="275">
        <v>0</v>
      </c>
      <c r="P38" s="275">
        <v>0</v>
      </c>
      <c r="Q38" s="275">
        <v>0</v>
      </c>
      <c r="R38" s="275">
        <v>0</v>
      </c>
      <c r="S38" s="275">
        <v>7</v>
      </c>
      <c r="T38" s="275">
        <v>0</v>
      </c>
      <c r="U38" s="275">
        <v>0</v>
      </c>
      <c r="V38" s="275">
        <v>0</v>
      </c>
      <c r="W38" s="275">
        <v>0</v>
      </c>
      <c r="X38" s="275">
        <v>0</v>
      </c>
      <c r="Y38" s="275">
        <v>0</v>
      </c>
      <c r="Z38" s="275">
        <v>0</v>
      </c>
      <c r="AA38" s="275">
        <v>0</v>
      </c>
      <c r="AB38" s="275">
        <v>13</v>
      </c>
      <c r="AC38" s="276">
        <f t="shared" si="1"/>
        <v>162</v>
      </c>
    </row>
    <row r="39" spans="1:29" ht="17.25" x14ac:dyDescent="0.3">
      <c r="A39" s="270">
        <v>38</v>
      </c>
      <c r="B39" s="271">
        <v>21</v>
      </c>
      <c r="C39" s="272">
        <v>28</v>
      </c>
      <c r="D39" s="273" t="s">
        <v>1568</v>
      </c>
      <c r="E39" s="278" t="s">
        <v>403</v>
      </c>
      <c r="F39" s="271">
        <v>172</v>
      </c>
      <c r="G39" s="271" t="s">
        <v>73</v>
      </c>
      <c r="H39" s="273" t="s">
        <v>19</v>
      </c>
      <c r="I39" s="271">
        <v>306</v>
      </c>
      <c r="J39" s="277">
        <v>103</v>
      </c>
      <c r="K39" s="275">
        <v>6</v>
      </c>
      <c r="L39" s="275">
        <v>4</v>
      </c>
      <c r="M39" s="275">
        <v>5</v>
      </c>
      <c r="N39" s="275">
        <v>14</v>
      </c>
      <c r="O39" s="275">
        <v>0</v>
      </c>
      <c r="P39" s="275">
        <v>5</v>
      </c>
      <c r="Q39" s="275">
        <v>10</v>
      </c>
      <c r="R39" s="275">
        <v>2</v>
      </c>
      <c r="S39" s="275">
        <v>59</v>
      </c>
      <c r="T39" s="275">
        <v>0</v>
      </c>
      <c r="U39" s="275">
        <v>0</v>
      </c>
      <c r="V39" s="275">
        <v>0</v>
      </c>
      <c r="W39" s="275">
        <v>0</v>
      </c>
      <c r="X39" s="275">
        <v>0</v>
      </c>
      <c r="Y39" s="275">
        <v>0</v>
      </c>
      <c r="Z39" s="275">
        <v>0</v>
      </c>
      <c r="AA39" s="275">
        <v>0</v>
      </c>
      <c r="AB39" s="275">
        <v>17</v>
      </c>
      <c r="AC39" s="276">
        <f t="shared" si="1"/>
        <v>225</v>
      </c>
    </row>
    <row r="40" spans="1:29" ht="17.25" x14ac:dyDescent="0.3">
      <c r="A40" s="270">
        <v>39</v>
      </c>
      <c r="B40" s="271">
        <v>21</v>
      </c>
      <c r="C40" s="272">
        <v>28</v>
      </c>
      <c r="D40" s="273" t="s">
        <v>1568</v>
      </c>
      <c r="E40" s="278" t="s">
        <v>404</v>
      </c>
      <c r="F40" s="271">
        <v>173</v>
      </c>
      <c r="G40" s="271" t="s">
        <v>73</v>
      </c>
      <c r="H40" s="273" t="s">
        <v>19</v>
      </c>
      <c r="I40" s="271">
        <v>662</v>
      </c>
      <c r="J40" s="277">
        <v>145</v>
      </c>
      <c r="K40" s="275">
        <v>122</v>
      </c>
      <c r="L40" s="275">
        <v>11</v>
      </c>
      <c r="M40" s="275">
        <v>8</v>
      </c>
      <c r="N40" s="275">
        <v>16</v>
      </c>
      <c r="O40" s="275">
        <v>3</v>
      </c>
      <c r="P40" s="275">
        <v>9</v>
      </c>
      <c r="Q40" s="275">
        <v>7</v>
      </c>
      <c r="R40" s="275">
        <v>15</v>
      </c>
      <c r="S40" s="275">
        <v>35</v>
      </c>
      <c r="T40" s="275">
        <v>0</v>
      </c>
      <c r="U40" s="275">
        <v>1</v>
      </c>
      <c r="V40" s="275">
        <v>4</v>
      </c>
      <c r="W40" s="275">
        <v>1</v>
      </c>
      <c r="X40" s="275">
        <v>0</v>
      </c>
      <c r="Y40" s="275">
        <v>0</v>
      </c>
      <c r="Z40" s="275">
        <v>0</v>
      </c>
      <c r="AA40" s="275">
        <v>0</v>
      </c>
      <c r="AB40" s="275">
        <v>28</v>
      </c>
      <c r="AC40" s="276">
        <f t="shared" si="1"/>
        <v>405</v>
      </c>
    </row>
    <row r="41" spans="1:29" ht="17.25" x14ac:dyDescent="0.3">
      <c r="A41" s="268">
        <v>40</v>
      </c>
      <c r="B41" s="271">
        <v>21</v>
      </c>
      <c r="C41" s="272">
        <v>28</v>
      </c>
      <c r="D41" s="273" t="s">
        <v>1568</v>
      </c>
      <c r="E41" s="278" t="s">
        <v>404</v>
      </c>
      <c r="F41" s="271">
        <v>173</v>
      </c>
      <c r="G41" s="271" t="s">
        <v>73</v>
      </c>
      <c r="H41" s="273" t="s">
        <v>20</v>
      </c>
      <c r="I41" s="271">
        <v>661</v>
      </c>
      <c r="J41" s="277">
        <v>155</v>
      </c>
      <c r="K41" s="275">
        <v>108</v>
      </c>
      <c r="L41" s="275">
        <v>22</v>
      </c>
      <c r="M41" s="275">
        <v>1</v>
      </c>
      <c r="N41" s="275">
        <v>8</v>
      </c>
      <c r="O41" s="275">
        <v>3</v>
      </c>
      <c r="P41" s="275">
        <v>5</v>
      </c>
      <c r="Q41" s="275">
        <v>9</v>
      </c>
      <c r="R41" s="275">
        <v>14</v>
      </c>
      <c r="S41" s="275">
        <v>60</v>
      </c>
      <c r="T41" s="275">
        <v>0</v>
      </c>
      <c r="U41" s="275">
        <v>3</v>
      </c>
      <c r="V41" s="275">
        <v>2</v>
      </c>
      <c r="W41" s="275">
        <v>2</v>
      </c>
      <c r="X41" s="275">
        <v>0</v>
      </c>
      <c r="Y41" s="275">
        <v>0</v>
      </c>
      <c r="Z41" s="275">
        <v>0</v>
      </c>
      <c r="AA41" s="275">
        <v>0</v>
      </c>
      <c r="AB41" s="275">
        <v>23</v>
      </c>
      <c r="AC41" s="276">
        <f t="shared" si="1"/>
        <v>415</v>
      </c>
    </row>
    <row r="42" spans="1:29" ht="17.25" x14ac:dyDescent="0.3">
      <c r="A42" s="270">
        <v>41</v>
      </c>
      <c r="B42" s="271">
        <v>21</v>
      </c>
      <c r="C42" s="272">
        <v>28</v>
      </c>
      <c r="D42" s="273" t="s">
        <v>1568</v>
      </c>
      <c r="E42" s="278" t="s">
        <v>405</v>
      </c>
      <c r="F42" s="271">
        <v>174</v>
      </c>
      <c r="G42" s="271" t="s">
        <v>73</v>
      </c>
      <c r="H42" s="273" t="s">
        <v>19</v>
      </c>
      <c r="I42" s="271">
        <v>382</v>
      </c>
      <c r="J42" s="275">
        <v>121</v>
      </c>
      <c r="K42" s="275">
        <v>103</v>
      </c>
      <c r="L42" s="275">
        <v>3</v>
      </c>
      <c r="M42" s="275">
        <v>2</v>
      </c>
      <c r="N42" s="275">
        <v>5</v>
      </c>
      <c r="O42" s="275">
        <v>0</v>
      </c>
      <c r="P42" s="275">
        <v>2</v>
      </c>
      <c r="Q42" s="275">
        <v>2</v>
      </c>
      <c r="R42" s="275">
        <v>2</v>
      </c>
      <c r="S42" s="275">
        <v>13</v>
      </c>
      <c r="T42" s="275">
        <v>0</v>
      </c>
      <c r="U42" s="275">
        <v>0</v>
      </c>
      <c r="V42" s="275">
        <v>2</v>
      </c>
      <c r="W42" s="275">
        <v>0</v>
      </c>
      <c r="X42" s="275">
        <v>0</v>
      </c>
      <c r="Y42" s="275">
        <v>0</v>
      </c>
      <c r="Z42" s="275">
        <v>0</v>
      </c>
      <c r="AA42" s="275">
        <v>0</v>
      </c>
      <c r="AB42" s="275">
        <v>5</v>
      </c>
      <c r="AC42" s="276">
        <f t="shared" si="1"/>
        <v>260</v>
      </c>
    </row>
    <row r="43" spans="1:29" ht="17.25" x14ac:dyDescent="0.3">
      <c r="A43" s="270">
        <v>42</v>
      </c>
      <c r="B43" s="271">
        <v>21</v>
      </c>
      <c r="C43" s="272">
        <v>28</v>
      </c>
      <c r="D43" s="273" t="s">
        <v>1568</v>
      </c>
      <c r="E43" s="278" t="s">
        <v>406</v>
      </c>
      <c r="F43" s="271">
        <v>175</v>
      </c>
      <c r="G43" s="271" t="s">
        <v>73</v>
      </c>
      <c r="H43" s="273" t="s">
        <v>19</v>
      </c>
      <c r="I43" s="271">
        <v>638</v>
      </c>
      <c r="J43" s="275">
        <v>186</v>
      </c>
      <c r="K43" s="275">
        <v>90</v>
      </c>
      <c r="L43" s="275">
        <v>18</v>
      </c>
      <c r="M43" s="275">
        <v>13</v>
      </c>
      <c r="N43" s="275">
        <v>19</v>
      </c>
      <c r="O43" s="275">
        <v>3</v>
      </c>
      <c r="P43" s="275">
        <v>8</v>
      </c>
      <c r="Q43" s="275">
        <v>6</v>
      </c>
      <c r="R43" s="275">
        <v>0</v>
      </c>
      <c r="S43" s="275">
        <v>16</v>
      </c>
      <c r="T43" s="275">
        <v>0</v>
      </c>
      <c r="U43" s="275">
        <v>0</v>
      </c>
      <c r="V43" s="275">
        <v>5</v>
      </c>
      <c r="W43" s="275">
        <v>3</v>
      </c>
      <c r="X43" s="275">
        <v>0</v>
      </c>
      <c r="Y43" s="275">
        <v>0</v>
      </c>
      <c r="Z43" s="275">
        <v>0</v>
      </c>
      <c r="AA43" s="275">
        <v>0</v>
      </c>
      <c r="AB43" s="275">
        <v>20</v>
      </c>
      <c r="AC43" s="276">
        <f t="shared" si="1"/>
        <v>387</v>
      </c>
    </row>
    <row r="44" spans="1:29" ht="17.25" x14ac:dyDescent="0.3">
      <c r="A44" s="268">
        <v>43</v>
      </c>
      <c r="B44" s="271">
        <v>21</v>
      </c>
      <c r="C44" s="272">
        <v>48</v>
      </c>
      <c r="D44" s="273" t="s">
        <v>407</v>
      </c>
      <c r="E44" s="278" t="s">
        <v>407</v>
      </c>
      <c r="F44" s="271">
        <v>374</v>
      </c>
      <c r="G44" s="271" t="s">
        <v>73</v>
      </c>
      <c r="H44" s="273" t="s">
        <v>19</v>
      </c>
      <c r="I44" s="271">
        <v>412</v>
      </c>
      <c r="J44" s="277" t="s">
        <v>368</v>
      </c>
      <c r="K44" s="275" t="s">
        <v>408</v>
      </c>
      <c r="L44" s="275" t="s">
        <v>409</v>
      </c>
      <c r="M44" s="275" t="s">
        <v>365</v>
      </c>
      <c r="N44" s="275" t="s">
        <v>410</v>
      </c>
      <c r="O44" s="275" t="s">
        <v>383</v>
      </c>
      <c r="P44" s="275" t="s">
        <v>365</v>
      </c>
      <c r="Q44" s="275" t="s">
        <v>358</v>
      </c>
      <c r="R44" s="275" t="s">
        <v>384</v>
      </c>
      <c r="S44" s="275" t="s">
        <v>411</v>
      </c>
      <c r="T44" s="275" t="s">
        <v>365</v>
      </c>
      <c r="U44" s="275" t="s">
        <v>365</v>
      </c>
      <c r="V44" s="275" t="s">
        <v>362</v>
      </c>
      <c r="W44" s="275" t="s">
        <v>379</v>
      </c>
      <c r="X44" s="275">
        <v>0</v>
      </c>
      <c r="Y44" s="275">
        <v>0</v>
      </c>
      <c r="Z44" s="275" t="s">
        <v>365</v>
      </c>
      <c r="AA44" s="275" t="s">
        <v>365</v>
      </c>
      <c r="AB44" s="275" t="s">
        <v>412</v>
      </c>
      <c r="AC44" s="276">
        <v>281</v>
      </c>
    </row>
    <row r="45" spans="1:29" ht="17.25" x14ac:dyDescent="0.3">
      <c r="A45" s="270">
        <v>44</v>
      </c>
      <c r="B45" s="271">
        <v>21</v>
      </c>
      <c r="C45" s="272">
        <v>48</v>
      </c>
      <c r="D45" s="273" t="s">
        <v>407</v>
      </c>
      <c r="E45" s="278" t="s">
        <v>407</v>
      </c>
      <c r="F45" s="271">
        <v>374</v>
      </c>
      <c r="G45" s="271" t="s">
        <v>73</v>
      </c>
      <c r="H45" s="273" t="s">
        <v>20</v>
      </c>
      <c r="I45" s="271">
        <v>412</v>
      </c>
      <c r="J45" s="277">
        <v>5</v>
      </c>
      <c r="K45" s="275">
        <v>86</v>
      </c>
      <c r="L45" s="275">
        <v>111</v>
      </c>
      <c r="M45" s="275">
        <v>4</v>
      </c>
      <c r="N45" s="275">
        <v>16</v>
      </c>
      <c r="O45" s="275">
        <v>5</v>
      </c>
      <c r="P45" s="275">
        <v>1</v>
      </c>
      <c r="Q45" s="275">
        <v>2</v>
      </c>
      <c r="R45" s="275">
        <v>26</v>
      </c>
      <c r="S45" s="275">
        <v>61</v>
      </c>
      <c r="T45" s="275">
        <v>0</v>
      </c>
      <c r="U45" s="275">
        <v>1</v>
      </c>
      <c r="V45" s="275">
        <v>2</v>
      </c>
      <c r="W45" s="275">
        <v>0</v>
      </c>
      <c r="X45" s="275">
        <v>0</v>
      </c>
      <c r="Y45" s="275">
        <v>0</v>
      </c>
      <c r="Z45" s="275">
        <v>0</v>
      </c>
      <c r="AA45" s="275">
        <v>0</v>
      </c>
      <c r="AB45" s="275">
        <v>27</v>
      </c>
      <c r="AC45" s="276">
        <f t="shared" ref="AC45:AC108" si="2">SUM(J45:AB45)</f>
        <v>347</v>
      </c>
    </row>
    <row r="46" spans="1:29" ht="17.25" x14ac:dyDescent="0.3">
      <c r="A46" s="270">
        <v>45</v>
      </c>
      <c r="B46" s="271">
        <v>21</v>
      </c>
      <c r="C46" s="272">
        <v>68</v>
      </c>
      <c r="D46" s="273" t="s">
        <v>413</v>
      </c>
      <c r="E46" s="278" t="s">
        <v>413</v>
      </c>
      <c r="F46" s="271">
        <v>632</v>
      </c>
      <c r="G46" s="271" t="s">
        <v>73</v>
      </c>
      <c r="H46" s="273" t="s">
        <v>19</v>
      </c>
      <c r="I46" s="271">
        <v>531</v>
      </c>
      <c r="J46" s="277">
        <v>13</v>
      </c>
      <c r="K46" s="275">
        <v>131</v>
      </c>
      <c r="L46" s="275">
        <v>22</v>
      </c>
      <c r="M46" s="275">
        <v>3</v>
      </c>
      <c r="N46" s="275">
        <v>80</v>
      </c>
      <c r="O46" s="275">
        <v>1</v>
      </c>
      <c r="P46" s="275">
        <v>22</v>
      </c>
      <c r="Q46" s="275">
        <v>1</v>
      </c>
      <c r="R46" s="275">
        <v>3</v>
      </c>
      <c r="S46" s="275">
        <v>14</v>
      </c>
      <c r="T46" s="275">
        <v>0</v>
      </c>
      <c r="U46" s="275">
        <v>0</v>
      </c>
      <c r="V46" s="275">
        <v>3</v>
      </c>
      <c r="W46" s="275">
        <v>0</v>
      </c>
      <c r="X46" s="275">
        <v>0</v>
      </c>
      <c r="Y46" s="275">
        <v>0</v>
      </c>
      <c r="Z46" s="275">
        <v>0</v>
      </c>
      <c r="AA46" s="275">
        <v>0</v>
      </c>
      <c r="AB46" s="275">
        <v>14</v>
      </c>
      <c r="AC46" s="276">
        <f t="shared" si="2"/>
        <v>307</v>
      </c>
    </row>
    <row r="47" spans="1:29" ht="17.25" x14ac:dyDescent="0.3">
      <c r="A47" s="268">
        <v>46</v>
      </c>
      <c r="B47" s="271">
        <v>21</v>
      </c>
      <c r="C47" s="272">
        <v>68</v>
      </c>
      <c r="D47" s="273" t="s">
        <v>413</v>
      </c>
      <c r="E47" s="278" t="s">
        <v>413</v>
      </c>
      <c r="F47" s="271">
        <v>632</v>
      </c>
      <c r="G47" s="271" t="s">
        <v>73</v>
      </c>
      <c r="H47" s="273" t="s">
        <v>20</v>
      </c>
      <c r="I47" s="271">
        <v>531</v>
      </c>
      <c r="J47" s="277">
        <v>8</v>
      </c>
      <c r="K47" s="275">
        <v>158</v>
      </c>
      <c r="L47" s="275">
        <v>35</v>
      </c>
      <c r="M47" s="275">
        <v>3</v>
      </c>
      <c r="N47" s="275">
        <v>50</v>
      </c>
      <c r="O47" s="275">
        <v>2</v>
      </c>
      <c r="P47" s="275">
        <v>53</v>
      </c>
      <c r="Q47" s="275">
        <v>1</v>
      </c>
      <c r="R47" s="275">
        <v>17</v>
      </c>
      <c r="S47" s="275">
        <v>15</v>
      </c>
      <c r="T47" s="275">
        <v>0</v>
      </c>
      <c r="U47" s="275">
        <v>1</v>
      </c>
      <c r="V47" s="275">
        <v>2</v>
      </c>
      <c r="W47" s="275">
        <v>1</v>
      </c>
      <c r="X47" s="275">
        <v>0</v>
      </c>
      <c r="Y47" s="275">
        <v>0</v>
      </c>
      <c r="Z47" s="275">
        <v>0</v>
      </c>
      <c r="AA47" s="275">
        <v>0</v>
      </c>
      <c r="AB47" s="275">
        <v>1</v>
      </c>
      <c r="AC47" s="276">
        <f t="shared" si="2"/>
        <v>347</v>
      </c>
    </row>
    <row r="48" spans="1:29" ht="17.25" x14ac:dyDescent="0.3">
      <c r="A48" s="270">
        <v>47</v>
      </c>
      <c r="B48" s="271">
        <v>21</v>
      </c>
      <c r="C48" s="272">
        <v>68</v>
      </c>
      <c r="D48" s="273" t="s">
        <v>413</v>
      </c>
      <c r="E48" s="278" t="s">
        <v>413</v>
      </c>
      <c r="F48" s="271">
        <v>632</v>
      </c>
      <c r="G48" s="271" t="s">
        <v>73</v>
      </c>
      <c r="H48" s="273" t="s">
        <v>22</v>
      </c>
      <c r="I48" s="271">
        <v>530</v>
      </c>
      <c r="J48" s="277">
        <v>15</v>
      </c>
      <c r="K48" s="275">
        <v>116</v>
      </c>
      <c r="L48" s="275">
        <v>18</v>
      </c>
      <c r="M48" s="275">
        <v>2</v>
      </c>
      <c r="N48" s="275">
        <v>76</v>
      </c>
      <c r="O48" s="275">
        <v>3</v>
      </c>
      <c r="P48" s="275">
        <v>53</v>
      </c>
      <c r="Q48" s="275">
        <v>7</v>
      </c>
      <c r="R48" s="275">
        <v>7</v>
      </c>
      <c r="S48" s="275">
        <v>16</v>
      </c>
      <c r="T48" s="275">
        <v>0</v>
      </c>
      <c r="U48" s="275">
        <v>1</v>
      </c>
      <c r="V48" s="275">
        <v>3</v>
      </c>
      <c r="W48" s="275">
        <v>2</v>
      </c>
      <c r="X48" s="275">
        <v>0</v>
      </c>
      <c r="Y48" s="275">
        <v>0</v>
      </c>
      <c r="Z48" s="275">
        <v>0</v>
      </c>
      <c r="AA48" s="275">
        <v>0</v>
      </c>
      <c r="AB48" s="275">
        <v>14</v>
      </c>
      <c r="AC48" s="276">
        <f t="shared" si="2"/>
        <v>333</v>
      </c>
    </row>
    <row r="49" spans="1:29" ht="17.25" x14ac:dyDescent="0.3">
      <c r="A49" s="270">
        <v>48</v>
      </c>
      <c r="B49" s="271">
        <v>21</v>
      </c>
      <c r="C49" s="272">
        <v>77</v>
      </c>
      <c r="D49" s="273" t="s">
        <v>414</v>
      </c>
      <c r="E49" s="278" t="s">
        <v>414</v>
      </c>
      <c r="F49" s="271">
        <v>710</v>
      </c>
      <c r="G49" s="271" t="s">
        <v>73</v>
      </c>
      <c r="H49" s="273" t="s">
        <v>19</v>
      </c>
      <c r="I49" s="271">
        <v>612</v>
      </c>
      <c r="J49" s="277">
        <v>101</v>
      </c>
      <c r="K49" s="275">
        <v>148</v>
      </c>
      <c r="L49" s="275">
        <v>34</v>
      </c>
      <c r="M49" s="275">
        <v>3</v>
      </c>
      <c r="N49" s="275">
        <v>17</v>
      </c>
      <c r="O49" s="275">
        <v>3</v>
      </c>
      <c r="P49" s="275">
        <v>1</v>
      </c>
      <c r="Q49" s="275">
        <v>7</v>
      </c>
      <c r="R49" s="275">
        <v>29</v>
      </c>
      <c r="S49" s="275">
        <v>61</v>
      </c>
      <c r="T49" s="275">
        <v>0</v>
      </c>
      <c r="U49" s="275">
        <v>1</v>
      </c>
      <c r="V49" s="275">
        <v>5</v>
      </c>
      <c r="W49" s="275">
        <v>2</v>
      </c>
      <c r="X49" s="275">
        <v>0</v>
      </c>
      <c r="Y49" s="275">
        <v>0</v>
      </c>
      <c r="Z49" s="275">
        <v>0</v>
      </c>
      <c r="AA49" s="275">
        <v>0</v>
      </c>
      <c r="AB49" s="275">
        <v>31</v>
      </c>
      <c r="AC49" s="276">
        <f t="shared" si="2"/>
        <v>443</v>
      </c>
    </row>
    <row r="50" spans="1:29" ht="17.25" x14ac:dyDescent="0.3">
      <c r="A50" s="268">
        <v>49</v>
      </c>
      <c r="B50" s="271">
        <v>21</v>
      </c>
      <c r="C50" s="272">
        <v>77</v>
      </c>
      <c r="D50" s="273" t="s">
        <v>414</v>
      </c>
      <c r="E50" s="278" t="s">
        <v>414</v>
      </c>
      <c r="F50" s="271">
        <v>711</v>
      </c>
      <c r="G50" s="271" t="s">
        <v>73</v>
      </c>
      <c r="H50" s="273" t="s">
        <v>19</v>
      </c>
      <c r="I50" s="271">
        <v>689</v>
      </c>
      <c r="J50" s="277">
        <v>96</v>
      </c>
      <c r="K50" s="275">
        <v>202</v>
      </c>
      <c r="L50" s="275">
        <v>50</v>
      </c>
      <c r="M50" s="275">
        <v>5</v>
      </c>
      <c r="N50" s="275">
        <v>41</v>
      </c>
      <c r="O50" s="275">
        <v>2</v>
      </c>
      <c r="P50" s="275">
        <v>1</v>
      </c>
      <c r="Q50" s="275">
        <v>8</v>
      </c>
      <c r="R50" s="275">
        <v>16</v>
      </c>
      <c r="S50" s="275">
        <v>77</v>
      </c>
      <c r="T50" s="275">
        <v>0</v>
      </c>
      <c r="U50" s="275">
        <v>1</v>
      </c>
      <c r="V50" s="275">
        <v>2</v>
      </c>
      <c r="W50" s="275">
        <v>4</v>
      </c>
      <c r="X50" s="275">
        <v>0</v>
      </c>
      <c r="Y50" s="275">
        <v>0</v>
      </c>
      <c r="Z50" s="275">
        <v>0</v>
      </c>
      <c r="AA50" s="275">
        <v>0</v>
      </c>
      <c r="AB50" s="275">
        <v>22</v>
      </c>
      <c r="AC50" s="276">
        <f t="shared" si="2"/>
        <v>527</v>
      </c>
    </row>
    <row r="51" spans="1:29" ht="17.25" x14ac:dyDescent="0.3">
      <c r="A51" s="270">
        <v>50</v>
      </c>
      <c r="B51" s="271">
        <v>21</v>
      </c>
      <c r="C51" s="272">
        <v>134</v>
      </c>
      <c r="D51" s="273" t="s">
        <v>415</v>
      </c>
      <c r="E51" s="278" t="s">
        <v>415</v>
      </c>
      <c r="F51" s="271">
        <v>871</v>
      </c>
      <c r="G51" s="271" t="s">
        <v>73</v>
      </c>
      <c r="H51" s="273" t="s">
        <v>19</v>
      </c>
      <c r="I51" s="271">
        <v>435</v>
      </c>
      <c r="J51" s="277">
        <v>32</v>
      </c>
      <c r="K51" s="275">
        <v>36</v>
      </c>
      <c r="L51" s="275">
        <v>39</v>
      </c>
      <c r="M51" s="275">
        <v>7</v>
      </c>
      <c r="N51" s="275">
        <v>27</v>
      </c>
      <c r="O51" s="275">
        <v>4</v>
      </c>
      <c r="P51" s="275">
        <v>9</v>
      </c>
      <c r="Q51" s="275">
        <v>6</v>
      </c>
      <c r="R51" s="275">
        <v>2</v>
      </c>
      <c r="S51" s="275">
        <v>86</v>
      </c>
      <c r="T51" s="275">
        <v>0</v>
      </c>
      <c r="U51" s="275">
        <v>0</v>
      </c>
      <c r="V51" s="275">
        <v>1</v>
      </c>
      <c r="W51" s="275">
        <v>0</v>
      </c>
      <c r="X51" s="275">
        <v>0</v>
      </c>
      <c r="Y51" s="275">
        <v>0</v>
      </c>
      <c r="Z51" s="275">
        <v>0</v>
      </c>
      <c r="AA51" s="275">
        <v>0</v>
      </c>
      <c r="AB51" s="275">
        <v>5</v>
      </c>
      <c r="AC51" s="276">
        <f t="shared" si="2"/>
        <v>254</v>
      </c>
    </row>
    <row r="52" spans="1:29" ht="17.25" x14ac:dyDescent="0.3">
      <c r="A52" s="270">
        <v>51</v>
      </c>
      <c r="B52" s="271">
        <v>21</v>
      </c>
      <c r="C52" s="272">
        <v>134</v>
      </c>
      <c r="D52" s="273" t="s">
        <v>415</v>
      </c>
      <c r="E52" s="278" t="s">
        <v>415</v>
      </c>
      <c r="F52" s="271">
        <v>871</v>
      </c>
      <c r="G52" s="271" t="s">
        <v>73</v>
      </c>
      <c r="H52" s="273" t="s">
        <v>20</v>
      </c>
      <c r="I52" s="271">
        <v>434</v>
      </c>
      <c r="J52" s="277">
        <v>38</v>
      </c>
      <c r="K52" s="275">
        <v>56</v>
      </c>
      <c r="L52" s="275">
        <v>40</v>
      </c>
      <c r="M52" s="275">
        <v>6</v>
      </c>
      <c r="N52" s="275">
        <v>28</v>
      </c>
      <c r="O52" s="275">
        <v>2</v>
      </c>
      <c r="P52" s="275">
        <v>8</v>
      </c>
      <c r="Q52" s="275">
        <v>4</v>
      </c>
      <c r="R52" s="275">
        <v>2</v>
      </c>
      <c r="S52" s="275">
        <v>76</v>
      </c>
      <c r="T52" s="275">
        <v>0</v>
      </c>
      <c r="U52" s="275">
        <v>2</v>
      </c>
      <c r="V52" s="275">
        <v>0</v>
      </c>
      <c r="W52" s="275">
        <v>0</v>
      </c>
      <c r="X52" s="275">
        <v>0</v>
      </c>
      <c r="Y52" s="275">
        <v>0</v>
      </c>
      <c r="Z52" s="275">
        <v>0</v>
      </c>
      <c r="AA52" s="275">
        <v>0</v>
      </c>
      <c r="AB52" s="275">
        <v>4</v>
      </c>
      <c r="AC52" s="276">
        <f t="shared" si="2"/>
        <v>266</v>
      </c>
    </row>
    <row r="53" spans="1:29" ht="17.25" x14ac:dyDescent="0.3">
      <c r="A53" s="268">
        <v>52</v>
      </c>
      <c r="B53" s="271">
        <v>21</v>
      </c>
      <c r="C53" s="272">
        <v>134</v>
      </c>
      <c r="D53" s="273" t="s">
        <v>415</v>
      </c>
      <c r="E53" s="278" t="s">
        <v>416</v>
      </c>
      <c r="F53" s="271">
        <v>872</v>
      </c>
      <c r="G53" s="271" t="s">
        <v>73</v>
      </c>
      <c r="H53" s="273" t="s">
        <v>19</v>
      </c>
      <c r="I53" s="271">
        <v>440</v>
      </c>
      <c r="J53" s="277">
        <v>4</v>
      </c>
      <c r="K53" s="275">
        <v>34</v>
      </c>
      <c r="L53" s="275">
        <v>3</v>
      </c>
      <c r="M53" s="275">
        <v>5</v>
      </c>
      <c r="N53" s="275">
        <v>9</v>
      </c>
      <c r="O53" s="275">
        <v>1</v>
      </c>
      <c r="P53" s="275">
        <v>74</v>
      </c>
      <c r="Q53" s="275">
        <v>6</v>
      </c>
      <c r="R53" s="275">
        <v>5</v>
      </c>
      <c r="S53" s="275">
        <v>76</v>
      </c>
      <c r="T53" s="275">
        <v>0</v>
      </c>
      <c r="U53" s="275">
        <v>0</v>
      </c>
      <c r="V53" s="275">
        <v>1</v>
      </c>
      <c r="W53" s="275">
        <v>1</v>
      </c>
      <c r="X53" s="275">
        <v>0</v>
      </c>
      <c r="Y53" s="275">
        <v>0</v>
      </c>
      <c r="Z53" s="275">
        <v>0</v>
      </c>
      <c r="AA53" s="275">
        <v>0</v>
      </c>
      <c r="AB53" s="275">
        <v>28</v>
      </c>
      <c r="AC53" s="276">
        <f t="shared" si="2"/>
        <v>247</v>
      </c>
    </row>
    <row r="54" spans="1:29" ht="17.25" x14ac:dyDescent="0.3">
      <c r="A54" s="270">
        <v>53</v>
      </c>
      <c r="B54" s="271">
        <v>21</v>
      </c>
      <c r="C54" s="272">
        <v>134</v>
      </c>
      <c r="D54" s="273" t="s">
        <v>415</v>
      </c>
      <c r="E54" s="278" t="s">
        <v>417</v>
      </c>
      <c r="F54" s="271">
        <v>873</v>
      </c>
      <c r="G54" s="271" t="s">
        <v>73</v>
      </c>
      <c r="H54" s="273" t="s">
        <v>19</v>
      </c>
      <c r="I54" s="271">
        <v>381</v>
      </c>
      <c r="J54" s="277">
        <v>9</v>
      </c>
      <c r="K54" s="275">
        <v>21</v>
      </c>
      <c r="L54" s="275">
        <v>78</v>
      </c>
      <c r="M54" s="275">
        <v>1</v>
      </c>
      <c r="N54" s="275">
        <v>3</v>
      </c>
      <c r="O54" s="275">
        <v>2</v>
      </c>
      <c r="P54" s="275">
        <v>1</v>
      </c>
      <c r="Q54" s="275">
        <v>3</v>
      </c>
      <c r="R54" s="275">
        <v>0</v>
      </c>
      <c r="S54" s="275">
        <v>82</v>
      </c>
      <c r="T54" s="275">
        <v>0</v>
      </c>
      <c r="U54" s="275">
        <v>1</v>
      </c>
      <c r="V54" s="275">
        <v>8</v>
      </c>
      <c r="W54" s="275">
        <v>0</v>
      </c>
      <c r="X54" s="275">
        <v>0</v>
      </c>
      <c r="Y54" s="275">
        <v>0</v>
      </c>
      <c r="Z54" s="275">
        <v>0</v>
      </c>
      <c r="AA54" s="275">
        <v>0</v>
      </c>
      <c r="AB54" s="275">
        <v>7</v>
      </c>
      <c r="AC54" s="276">
        <f t="shared" si="2"/>
        <v>216</v>
      </c>
    </row>
    <row r="55" spans="1:29" ht="17.25" x14ac:dyDescent="0.3">
      <c r="A55" s="270">
        <v>54</v>
      </c>
      <c r="B55" s="271">
        <v>21</v>
      </c>
      <c r="C55" s="272">
        <v>134</v>
      </c>
      <c r="D55" s="273" t="s">
        <v>415</v>
      </c>
      <c r="E55" s="278" t="s">
        <v>417</v>
      </c>
      <c r="F55" s="271">
        <v>873</v>
      </c>
      <c r="G55" s="271" t="s">
        <v>73</v>
      </c>
      <c r="H55" s="273" t="s">
        <v>20</v>
      </c>
      <c r="I55" s="271">
        <v>381</v>
      </c>
      <c r="J55" s="277">
        <v>16</v>
      </c>
      <c r="K55" s="275">
        <v>19</v>
      </c>
      <c r="L55" s="275">
        <v>92</v>
      </c>
      <c r="M55" s="275">
        <v>5</v>
      </c>
      <c r="N55" s="275">
        <v>6</v>
      </c>
      <c r="O55" s="275">
        <v>0</v>
      </c>
      <c r="P55" s="275">
        <v>0</v>
      </c>
      <c r="Q55" s="275">
        <v>1</v>
      </c>
      <c r="R55" s="275">
        <v>1</v>
      </c>
      <c r="S55" s="275">
        <v>37</v>
      </c>
      <c r="T55" s="275">
        <v>0</v>
      </c>
      <c r="U55" s="275">
        <v>0</v>
      </c>
      <c r="V55" s="275">
        <v>9</v>
      </c>
      <c r="W55" s="275">
        <v>0</v>
      </c>
      <c r="X55" s="275">
        <v>0</v>
      </c>
      <c r="Y55" s="275">
        <v>0</v>
      </c>
      <c r="Z55" s="275">
        <v>0</v>
      </c>
      <c r="AA55" s="275">
        <v>0</v>
      </c>
      <c r="AB55" s="275">
        <v>9</v>
      </c>
      <c r="AC55" s="276">
        <f t="shared" si="2"/>
        <v>195</v>
      </c>
    </row>
    <row r="56" spans="1:29" ht="17.25" x14ac:dyDescent="0.3">
      <c r="A56" s="268">
        <v>55</v>
      </c>
      <c r="B56" s="271">
        <v>21</v>
      </c>
      <c r="C56" s="272">
        <v>146</v>
      </c>
      <c r="D56" s="273" t="s">
        <v>418</v>
      </c>
      <c r="E56" s="274" t="s">
        <v>418</v>
      </c>
      <c r="F56" s="271">
        <v>899</v>
      </c>
      <c r="G56" s="271" t="s">
        <v>73</v>
      </c>
      <c r="H56" s="273" t="s">
        <v>19</v>
      </c>
      <c r="I56" s="271">
        <v>561</v>
      </c>
      <c r="J56" s="277">
        <v>24</v>
      </c>
      <c r="K56" s="275">
        <v>90</v>
      </c>
      <c r="L56" s="275">
        <v>18</v>
      </c>
      <c r="M56" s="275">
        <v>7</v>
      </c>
      <c r="N56" s="275">
        <v>45</v>
      </c>
      <c r="O56" s="275">
        <v>0</v>
      </c>
      <c r="P56" s="275">
        <v>2</v>
      </c>
      <c r="Q56" s="275">
        <v>6</v>
      </c>
      <c r="R56" s="275">
        <v>4</v>
      </c>
      <c r="S56" s="275">
        <v>40</v>
      </c>
      <c r="T56" s="275">
        <v>0</v>
      </c>
      <c r="U56" s="275">
        <v>3</v>
      </c>
      <c r="V56" s="275">
        <v>2</v>
      </c>
      <c r="W56" s="275">
        <v>3</v>
      </c>
      <c r="X56" s="275">
        <v>0</v>
      </c>
      <c r="Y56" s="275">
        <v>0</v>
      </c>
      <c r="Z56" s="275">
        <v>0</v>
      </c>
      <c r="AA56" s="275">
        <v>0</v>
      </c>
      <c r="AB56" s="275">
        <v>17</v>
      </c>
      <c r="AC56" s="276">
        <f t="shared" si="2"/>
        <v>261</v>
      </c>
    </row>
    <row r="57" spans="1:29" ht="17.25" x14ac:dyDescent="0.3">
      <c r="A57" s="270">
        <v>56</v>
      </c>
      <c r="B57" s="271">
        <v>21</v>
      </c>
      <c r="C57" s="272">
        <v>146</v>
      </c>
      <c r="D57" s="273" t="s">
        <v>418</v>
      </c>
      <c r="E57" s="274" t="s">
        <v>418</v>
      </c>
      <c r="F57" s="271">
        <v>899</v>
      </c>
      <c r="G57" s="271" t="s">
        <v>73</v>
      </c>
      <c r="H57" s="273" t="s">
        <v>20</v>
      </c>
      <c r="I57" s="271">
        <v>560</v>
      </c>
      <c r="J57" s="277">
        <v>26</v>
      </c>
      <c r="K57" s="275">
        <v>71</v>
      </c>
      <c r="L57" s="275">
        <v>28</v>
      </c>
      <c r="M57" s="275">
        <v>5</v>
      </c>
      <c r="N57" s="275">
        <v>32</v>
      </c>
      <c r="O57" s="275">
        <v>1</v>
      </c>
      <c r="P57" s="275">
        <v>0</v>
      </c>
      <c r="Q57" s="275">
        <v>4</v>
      </c>
      <c r="R57" s="275">
        <v>5</v>
      </c>
      <c r="S57" s="275">
        <v>47</v>
      </c>
      <c r="T57" s="275">
        <v>0</v>
      </c>
      <c r="U57" s="275">
        <v>0</v>
      </c>
      <c r="V57" s="275">
        <v>5</v>
      </c>
      <c r="W57" s="275">
        <v>3</v>
      </c>
      <c r="X57" s="275">
        <v>0</v>
      </c>
      <c r="Y57" s="275">
        <v>0</v>
      </c>
      <c r="Z57" s="275">
        <v>0</v>
      </c>
      <c r="AA57" s="275">
        <v>0</v>
      </c>
      <c r="AB57" s="275">
        <v>16</v>
      </c>
      <c r="AC57" s="276">
        <f t="shared" si="2"/>
        <v>243</v>
      </c>
    </row>
    <row r="58" spans="1:29" ht="17.25" x14ac:dyDescent="0.3">
      <c r="A58" s="270">
        <v>57</v>
      </c>
      <c r="B58" s="271">
        <v>21</v>
      </c>
      <c r="C58" s="272">
        <v>150</v>
      </c>
      <c r="D58" s="273" t="s">
        <v>419</v>
      </c>
      <c r="E58" s="274" t="s">
        <v>419</v>
      </c>
      <c r="F58" s="271">
        <v>908</v>
      </c>
      <c r="G58" s="271" t="s">
        <v>73</v>
      </c>
      <c r="H58" s="273" t="s">
        <v>19</v>
      </c>
      <c r="I58" s="271">
        <v>441</v>
      </c>
      <c r="J58" s="277">
        <v>7</v>
      </c>
      <c r="K58" s="275">
        <v>87</v>
      </c>
      <c r="L58" s="275">
        <v>9</v>
      </c>
      <c r="M58" s="275">
        <v>2</v>
      </c>
      <c r="N58" s="275">
        <v>9</v>
      </c>
      <c r="O58" s="275">
        <v>0</v>
      </c>
      <c r="P58" s="275">
        <v>0</v>
      </c>
      <c r="Q58" s="275">
        <v>2</v>
      </c>
      <c r="R58" s="275">
        <v>1</v>
      </c>
      <c r="S58" s="275">
        <v>146</v>
      </c>
      <c r="T58" s="275">
        <v>0</v>
      </c>
      <c r="U58" s="275">
        <v>0</v>
      </c>
      <c r="V58" s="275">
        <v>0</v>
      </c>
      <c r="W58" s="275">
        <v>4</v>
      </c>
      <c r="X58" s="275">
        <v>0</v>
      </c>
      <c r="Y58" s="275">
        <v>0</v>
      </c>
      <c r="Z58" s="275">
        <v>0</v>
      </c>
      <c r="AA58" s="275">
        <v>0</v>
      </c>
      <c r="AB58" s="275">
        <v>10</v>
      </c>
      <c r="AC58" s="276">
        <f t="shared" si="2"/>
        <v>277</v>
      </c>
    </row>
    <row r="59" spans="1:29" ht="17.25" x14ac:dyDescent="0.3">
      <c r="A59" s="268">
        <v>58</v>
      </c>
      <c r="B59" s="271">
        <v>21</v>
      </c>
      <c r="C59" s="272">
        <v>150</v>
      </c>
      <c r="D59" s="273" t="s">
        <v>419</v>
      </c>
      <c r="E59" s="274" t="s">
        <v>419</v>
      </c>
      <c r="F59" s="271">
        <v>908</v>
      </c>
      <c r="G59" s="271" t="s">
        <v>73</v>
      </c>
      <c r="H59" s="273" t="s">
        <v>20</v>
      </c>
      <c r="I59" s="271">
        <v>441</v>
      </c>
      <c r="J59" s="277">
        <v>7</v>
      </c>
      <c r="K59" s="275">
        <v>75</v>
      </c>
      <c r="L59" s="275">
        <v>17</v>
      </c>
      <c r="M59" s="275">
        <v>4</v>
      </c>
      <c r="N59" s="275">
        <v>16</v>
      </c>
      <c r="O59" s="275">
        <v>2</v>
      </c>
      <c r="P59" s="275">
        <v>3</v>
      </c>
      <c r="Q59" s="275">
        <v>4</v>
      </c>
      <c r="R59" s="275">
        <v>3</v>
      </c>
      <c r="S59" s="275">
        <v>158</v>
      </c>
      <c r="T59" s="275">
        <v>0</v>
      </c>
      <c r="U59" s="275">
        <v>1</v>
      </c>
      <c r="V59" s="275">
        <v>0</v>
      </c>
      <c r="W59" s="275">
        <v>0</v>
      </c>
      <c r="X59" s="275">
        <v>0</v>
      </c>
      <c r="Y59" s="275">
        <v>0</v>
      </c>
      <c r="Z59" s="275">
        <v>0</v>
      </c>
      <c r="AA59" s="275">
        <v>0</v>
      </c>
      <c r="AB59" s="275">
        <v>2</v>
      </c>
      <c r="AC59" s="276">
        <f t="shared" si="2"/>
        <v>292</v>
      </c>
    </row>
    <row r="60" spans="1:29" ht="17.25" x14ac:dyDescent="0.3">
      <c r="A60" s="270">
        <v>59</v>
      </c>
      <c r="B60" s="271">
        <v>21</v>
      </c>
      <c r="C60" s="272">
        <v>150</v>
      </c>
      <c r="D60" s="273" t="s">
        <v>419</v>
      </c>
      <c r="E60" s="274" t="s">
        <v>419</v>
      </c>
      <c r="F60" s="271">
        <v>909</v>
      </c>
      <c r="G60" s="271" t="s">
        <v>73</v>
      </c>
      <c r="H60" s="273" t="s">
        <v>19</v>
      </c>
      <c r="I60" s="271">
        <v>583</v>
      </c>
      <c r="J60" s="277">
        <v>16</v>
      </c>
      <c r="K60" s="275">
        <v>113</v>
      </c>
      <c r="L60" s="275">
        <v>27</v>
      </c>
      <c r="M60" s="275">
        <v>7</v>
      </c>
      <c r="N60" s="275">
        <v>16</v>
      </c>
      <c r="O60" s="275">
        <v>2</v>
      </c>
      <c r="P60" s="275">
        <v>0</v>
      </c>
      <c r="Q60" s="275">
        <v>1</v>
      </c>
      <c r="R60" s="275">
        <v>0</v>
      </c>
      <c r="S60" s="275">
        <v>151</v>
      </c>
      <c r="T60" s="275">
        <v>0</v>
      </c>
      <c r="U60" s="275">
        <v>1</v>
      </c>
      <c r="V60" s="275">
        <v>3</v>
      </c>
      <c r="W60" s="275">
        <v>4</v>
      </c>
      <c r="X60" s="275">
        <v>0</v>
      </c>
      <c r="Y60" s="275">
        <v>0</v>
      </c>
      <c r="Z60" s="275">
        <v>0</v>
      </c>
      <c r="AA60" s="275">
        <v>0</v>
      </c>
      <c r="AB60" s="275">
        <v>12</v>
      </c>
      <c r="AC60" s="276">
        <f t="shared" si="2"/>
        <v>353</v>
      </c>
    </row>
    <row r="61" spans="1:29" ht="17.25" x14ac:dyDescent="0.3">
      <c r="A61" s="270">
        <v>60</v>
      </c>
      <c r="B61" s="271">
        <v>21</v>
      </c>
      <c r="C61" s="272">
        <v>150</v>
      </c>
      <c r="D61" s="273" t="s">
        <v>419</v>
      </c>
      <c r="E61" s="274" t="s">
        <v>419</v>
      </c>
      <c r="F61" s="271">
        <v>909</v>
      </c>
      <c r="G61" s="271" t="s">
        <v>73</v>
      </c>
      <c r="H61" s="273" t="s">
        <v>20</v>
      </c>
      <c r="I61" s="271">
        <v>582</v>
      </c>
      <c r="J61" s="277">
        <v>11</v>
      </c>
      <c r="K61" s="275">
        <v>133</v>
      </c>
      <c r="L61" s="275">
        <v>17</v>
      </c>
      <c r="M61" s="275">
        <v>5</v>
      </c>
      <c r="N61" s="275">
        <v>22</v>
      </c>
      <c r="O61" s="275">
        <v>0</v>
      </c>
      <c r="P61" s="275">
        <v>1</v>
      </c>
      <c r="Q61" s="275">
        <v>4</v>
      </c>
      <c r="R61" s="275">
        <v>2</v>
      </c>
      <c r="S61" s="275">
        <v>127</v>
      </c>
      <c r="T61" s="275">
        <v>0</v>
      </c>
      <c r="U61" s="275">
        <v>0</v>
      </c>
      <c r="V61" s="275">
        <v>1</v>
      </c>
      <c r="W61" s="275">
        <v>4</v>
      </c>
      <c r="X61" s="275">
        <v>0</v>
      </c>
      <c r="Y61" s="275">
        <v>0</v>
      </c>
      <c r="Z61" s="275">
        <v>0</v>
      </c>
      <c r="AA61" s="275">
        <v>0</v>
      </c>
      <c r="AB61" s="275">
        <v>14</v>
      </c>
      <c r="AC61" s="276">
        <f t="shared" si="2"/>
        <v>341</v>
      </c>
    </row>
    <row r="62" spans="1:29" ht="17.25" x14ac:dyDescent="0.3">
      <c r="A62" s="268">
        <v>61</v>
      </c>
      <c r="B62" s="271">
        <v>21</v>
      </c>
      <c r="C62" s="272">
        <v>150</v>
      </c>
      <c r="D62" s="273" t="s">
        <v>419</v>
      </c>
      <c r="E62" s="274" t="s">
        <v>419</v>
      </c>
      <c r="F62" s="271">
        <v>910</v>
      </c>
      <c r="G62" s="271" t="s">
        <v>73</v>
      </c>
      <c r="H62" s="273" t="s">
        <v>19</v>
      </c>
      <c r="I62" s="271">
        <v>735</v>
      </c>
      <c r="J62" s="277">
        <v>9</v>
      </c>
      <c r="K62" s="275">
        <v>190</v>
      </c>
      <c r="L62" s="275">
        <v>10</v>
      </c>
      <c r="M62" s="275">
        <v>8</v>
      </c>
      <c r="N62" s="275">
        <v>35</v>
      </c>
      <c r="O62" s="275">
        <v>0</v>
      </c>
      <c r="P62" s="275">
        <v>2</v>
      </c>
      <c r="Q62" s="275">
        <v>5</v>
      </c>
      <c r="R62" s="275">
        <v>2</v>
      </c>
      <c r="S62" s="275">
        <v>167</v>
      </c>
      <c r="T62" s="275">
        <v>0</v>
      </c>
      <c r="U62" s="275">
        <v>2</v>
      </c>
      <c r="V62" s="275">
        <v>2</v>
      </c>
      <c r="W62" s="275">
        <v>7</v>
      </c>
      <c r="X62" s="275">
        <v>0</v>
      </c>
      <c r="Y62" s="275">
        <v>0</v>
      </c>
      <c r="Z62" s="275">
        <v>0</v>
      </c>
      <c r="AA62" s="275">
        <v>0</v>
      </c>
      <c r="AB62" s="275">
        <v>12</v>
      </c>
      <c r="AC62" s="276">
        <f t="shared" si="2"/>
        <v>451</v>
      </c>
    </row>
    <row r="63" spans="1:29" ht="17.25" x14ac:dyDescent="0.3">
      <c r="A63" s="270">
        <v>62</v>
      </c>
      <c r="B63" s="271">
        <v>21</v>
      </c>
      <c r="C63" s="272">
        <v>150</v>
      </c>
      <c r="D63" s="273" t="s">
        <v>419</v>
      </c>
      <c r="E63" s="278" t="s">
        <v>420</v>
      </c>
      <c r="F63" s="271">
        <v>910</v>
      </c>
      <c r="G63" s="271" t="s">
        <v>73</v>
      </c>
      <c r="H63" s="273" t="s">
        <v>21</v>
      </c>
      <c r="I63" s="271">
        <v>440</v>
      </c>
      <c r="J63" s="277">
        <v>7</v>
      </c>
      <c r="K63" s="275">
        <v>152</v>
      </c>
      <c r="L63" s="275">
        <v>11</v>
      </c>
      <c r="M63" s="275">
        <v>2</v>
      </c>
      <c r="N63" s="275">
        <v>24</v>
      </c>
      <c r="O63" s="275">
        <v>1</v>
      </c>
      <c r="P63" s="275">
        <v>37</v>
      </c>
      <c r="Q63" s="275">
        <v>2</v>
      </c>
      <c r="R63" s="275">
        <v>4</v>
      </c>
      <c r="S63" s="275">
        <v>44</v>
      </c>
      <c r="T63" s="275">
        <v>0</v>
      </c>
      <c r="U63" s="275">
        <v>0</v>
      </c>
      <c r="V63" s="275">
        <v>1</v>
      </c>
      <c r="W63" s="275">
        <v>4</v>
      </c>
      <c r="X63" s="275">
        <v>0</v>
      </c>
      <c r="Y63" s="275">
        <v>0</v>
      </c>
      <c r="Z63" s="275">
        <v>0</v>
      </c>
      <c r="AA63" s="275">
        <v>0</v>
      </c>
      <c r="AB63" s="275">
        <v>8</v>
      </c>
      <c r="AC63" s="276">
        <f t="shared" si="2"/>
        <v>297</v>
      </c>
    </row>
    <row r="64" spans="1:29" ht="17.25" x14ac:dyDescent="0.3">
      <c r="A64" s="270">
        <v>63</v>
      </c>
      <c r="B64" s="271">
        <v>21</v>
      </c>
      <c r="C64" s="272">
        <v>152</v>
      </c>
      <c r="D64" s="273" t="s">
        <v>421</v>
      </c>
      <c r="E64" s="278" t="s">
        <v>422</v>
      </c>
      <c r="F64" s="271">
        <v>913</v>
      </c>
      <c r="G64" s="271" t="s">
        <v>73</v>
      </c>
      <c r="H64" s="273" t="s">
        <v>19</v>
      </c>
      <c r="I64" s="271">
        <v>515</v>
      </c>
      <c r="J64" s="277">
        <v>12</v>
      </c>
      <c r="K64" s="275">
        <v>91</v>
      </c>
      <c r="L64" s="275">
        <v>74</v>
      </c>
      <c r="M64" s="275">
        <v>13</v>
      </c>
      <c r="N64" s="275">
        <v>41</v>
      </c>
      <c r="O64" s="275">
        <v>3</v>
      </c>
      <c r="P64" s="275">
        <v>2</v>
      </c>
      <c r="Q64" s="275">
        <v>3</v>
      </c>
      <c r="R64" s="275">
        <v>1</v>
      </c>
      <c r="S64" s="275">
        <v>24</v>
      </c>
      <c r="T64" s="275">
        <v>0</v>
      </c>
      <c r="U64" s="275">
        <v>4</v>
      </c>
      <c r="V64" s="275">
        <v>1</v>
      </c>
      <c r="W64" s="275">
        <v>1</v>
      </c>
      <c r="X64" s="275">
        <v>0</v>
      </c>
      <c r="Y64" s="275">
        <v>0</v>
      </c>
      <c r="Z64" s="275">
        <v>0</v>
      </c>
      <c r="AA64" s="275">
        <v>0</v>
      </c>
      <c r="AB64" s="275">
        <v>26</v>
      </c>
      <c r="AC64" s="276">
        <f t="shared" si="2"/>
        <v>296</v>
      </c>
    </row>
    <row r="65" spans="1:29" ht="17.25" x14ac:dyDescent="0.3">
      <c r="A65" s="268">
        <v>64</v>
      </c>
      <c r="B65" s="271">
        <v>21</v>
      </c>
      <c r="C65" s="272">
        <v>155</v>
      </c>
      <c r="D65" s="273" t="s">
        <v>423</v>
      </c>
      <c r="E65" s="278" t="s">
        <v>424</v>
      </c>
      <c r="F65" s="271">
        <v>920</v>
      </c>
      <c r="G65" s="271" t="s">
        <v>73</v>
      </c>
      <c r="H65" s="273" t="s">
        <v>19</v>
      </c>
      <c r="I65" s="271">
        <v>534</v>
      </c>
      <c r="J65" s="277">
        <v>45</v>
      </c>
      <c r="K65" s="275">
        <v>44</v>
      </c>
      <c r="L65" s="275">
        <v>70</v>
      </c>
      <c r="M65" s="275">
        <v>2</v>
      </c>
      <c r="N65" s="275">
        <v>4</v>
      </c>
      <c r="O65" s="275">
        <v>0</v>
      </c>
      <c r="P65" s="275">
        <v>2</v>
      </c>
      <c r="Q65" s="275">
        <v>4</v>
      </c>
      <c r="R65" s="275">
        <v>3</v>
      </c>
      <c r="S65" s="275">
        <v>48</v>
      </c>
      <c r="T65" s="275">
        <v>0</v>
      </c>
      <c r="U65" s="275">
        <v>0</v>
      </c>
      <c r="V65" s="275">
        <v>4</v>
      </c>
      <c r="W65" s="275">
        <v>0</v>
      </c>
      <c r="X65" s="275">
        <v>0</v>
      </c>
      <c r="Y65" s="275">
        <v>0</v>
      </c>
      <c r="Z65" s="275">
        <v>0</v>
      </c>
      <c r="AA65" s="275">
        <v>9</v>
      </c>
      <c r="AB65" s="275">
        <v>17</v>
      </c>
      <c r="AC65" s="276">
        <f t="shared" si="2"/>
        <v>252</v>
      </c>
    </row>
    <row r="66" spans="1:29" ht="17.25" x14ac:dyDescent="0.3">
      <c r="A66" s="270">
        <v>65</v>
      </c>
      <c r="B66" s="271">
        <v>21</v>
      </c>
      <c r="C66" s="272">
        <v>155</v>
      </c>
      <c r="D66" s="273" t="s">
        <v>423</v>
      </c>
      <c r="E66" s="278" t="s">
        <v>424</v>
      </c>
      <c r="F66" s="271">
        <v>920</v>
      </c>
      <c r="G66" s="271" t="s">
        <v>73</v>
      </c>
      <c r="H66" s="273" t="s">
        <v>20</v>
      </c>
      <c r="I66" s="271">
        <v>534</v>
      </c>
      <c r="J66" s="277">
        <v>21</v>
      </c>
      <c r="K66" s="275">
        <v>49</v>
      </c>
      <c r="L66" s="275">
        <v>76</v>
      </c>
      <c r="M66" s="275">
        <v>7</v>
      </c>
      <c r="N66" s="275">
        <v>3</v>
      </c>
      <c r="O66" s="275">
        <v>3</v>
      </c>
      <c r="P66" s="275">
        <v>3</v>
      </c>
      <c r="Q66" s="275">
        <v>6</v>
      </c>
      <c r="R66" s="275">
        <v>4</v>
      </c>
      <c r="S66" s="275">
        <v>33</v>
      </c>
      <c r="T66" s="275">
        <v>0</v>
      </c>
      <c r="U66" s="275">
        <v>0</v>
      </c>
      <c r="V66" s="275">
        <v>4</v>
      </c>
      <c r="W66" s="275">
        <v>1</v>
      </c>
      <c r="X66" s="275">
        <v>0</v>
      </c>
      <c r="Y66" s="275">
        <v>0</v>
      </c>
      <c r="Z66" s="275">
        <v>0</v>
      </c>
      <c r="AA66" s="275">
        <v>12</v>
      </c>
      <c r="AB66" s="275">
        <v>15</v>
      </c>
      <c r="AC66" s="276">
        <f t="shared" si="2"/>
        <v>237</v>
      </c>
    </row>
    <row r="67" spans="1:29" ht="17.25" x14ac:dyDescent="0.3">
      <c r="A67" s="270">
        <v>66</v>
      </c>
      <c r="B67" s="271">
        <v>21</v>
      </c>
      <c r="C67" s="272">
        <v>155</v>
      </c>
      <c r="D67" s="273" t="s">
        <v>423</v>
      </c>
      <c r="E67" s="278" t="s">
        <v>424</v>
      </c>
      <c r="F67" s="271">
        <v>920</v>
      </c>
      <c r="G67" s="271" t="s">
        <v>73</v>
      </c>
      <c r="H67" s="273" t="s">
        <v>22</v>
      </c>
      <c r="I67" s="271">
        <v>533</v>
      </c>
      <c r="J67" s="277">
        <v>38</v>
      </c>
      <c r="K67" s="275">
        <v>55</v>
      </c>
      <c r="L67" s="275">
        <v>56</v>
      </c>
      <c r="M67" s="275">
        <v>3</v>
      </c>
      <c r="N67" s="275">
        <v>7</v>
      </c>
      <c r="O67" s="275">
        <v>0</v>
      </c>
      <c r="P67" s="275">
        <v>1</v>
      </c>
      <c r="Q67" s="275">
        <v>7</v>
      </c>
      <c r="R67" s="275">
        <v>3</v>
      </c>
      <c r="S67" s="275">
        <v>34</v>
      </c>
      <c r="T67" s="275">
        <v>0</v>
      </c>
      <c r="U67" s="275">
        <v>1</v>
      </c>
      <c r="V67" s="275">
        <v>1</v>
      </c>
      <c r="W67" s="275">
        <v>1</v>
      </c>
      <c r="X67" s="275">
        <v>0</v>
      </c>
      <c r="Y67" s="275">
        <v>0</v>
      </c>
      <c r="Z67" s="275">
        <v>0</v>
      </c>
      <c r="AA67" s="275">
        <v>7</v>
      </c>
      <c r="AB67" s="275">
        <v>26</v>
      </c>
      <c r="AC67" s="276">
        <f t="shared" si="2"/>
        <v>240</v>
      </c>
    </row>
    <row r="68" spans="1:29" ht="17.25" x14ac:dyDescent="0.3">
      <c r="A68" s="268">
        <v>67</v>
      </c>
      <c r="B68" s="271">
        <v>21</v>
      </c>
      <c r="C68" s="272">
        <v>156</v>
      </c>
      <c r="D68" s="273" t="s">
        <v>425</v>
      </c>
      <c r="E68" s="278" t="s">
        <v>426</v>
      </c>
      <c r="F68" s="271">
        <v>921</v>
      </c>
      <c r="G68" s="271" t="s">
        <v>73</v>
      </c>
      <c r="H68" s="273" t="s">
        <v>19</v>
      </c>
      <c r="I68" s="271">
        <v>658</v>
      </c>
      <c r="J68" s="277">
        <v>51</v>
      </c>
      <c r="K68" s="275">
        <v>104</v>
      </c>
      <c r="L68" s="275">
        <v>18</v>
      </c>
      <c r="M68" s="275">
        <v>12</v>
      </c>
      <c r="N68" s="275">
        <v>14</v>
      </c>
      <c r="O68" s="275">
        <v>0</v>
      </c>
      <c r="P68" s="275">
        <v>23</v>
      </c>
      <c r="Q68" s="275">
        <v>8</v>
      </c>
      <c r="R68" s="275">
        <v>3</v>
      </c>
      <c r="S68" s="275">
        <v>48</v>
      </c>
      <c r="T68" s="275">
        <v>0</v>
      </c>
      <c r="U68" s="275">
        <v>4</v>
      </c>
      <c r="V68" s="275">
        <v>2</v>
      </c>
      <c r="W68" s="275">
        <v>0</v>
      </c>
      <c r="X68" s="275">
        <v>0</v>
      </c>
      <c r="Y68" s="275">
        <v>0</v>
      </c>
      <c r="Z68" s="275">
        <v>0</v>
      </c>
      <c r="AA68" s="275">
        <v>0</v>
      </c>
      <c r="AB68" s="275">
        <v>12</v>
      </c>
      <c r="AC68" s="276">
        <f t="shared" si="2"/>
        <v>299</v>
      </c>
    </row>
    <row r="69" spans="1:29" ht="17.25" x14ac:dyDescent="0.3">
      <c r="A69" s="270">
        <v>68</v>
      </c>
      <c r="B69" s="271">
        <v>21</v>
      </c>
      <c r="C69" s="272">
        <v>156</v>
      </c>
      <c r="D69" s="273" t="s">
        <v>425</v>
      </c>
      <c r="E69" s="278" t="s">
        <v>427</v>
      </c>
      <c r="F69" s="271">
        <v>921</v>
      </c>
      <c r="G69" s="271" t="s">
        <v>73</v>
      </c>
      <c r="H69" s="273" t="s">
        <v>21</v>
      </c>
      <c r="I69" s="271">
        <v>300</v>
      </c>
      <c r="J69" s="277">
        <v>78</v>
      </c>
      <c r="K69" s="275">
        <v>124</v>
      </c>
      <c r="L69" s="275">
        <v>16</v>
      </c>
      <c r="M69" s="275">
        <v>4</v>
      </c>
      <c r="N69" s="275">
        <v>3</v>
      </c>
      <c r="O69" s="275">
        <v>0</v>
      </c>
      <c r="P69" s="275">
        <v>2</v>
      </c>
      <c r="Q69" s="275">
        <v>1</v>
      </c>
      <c r="R69" s="275">
        <v>1</v>
      </c>
      <c r="S69" s="275">
        <v>10</v>
      </c>
      <c r="T69" s="275">
        <v>0</v>
      </c>
      <c r="U69" s="275">
        <v>0</v>
      </c>
      <c r="V69" s="275">
        <v>0</v>
      </c>
      <c r="W69" s="275">
        <v>2</v>
      </c>
      <c r="X69" s="275">
        <v>0</v>
      </c>
      <c r="Y69" s="275">
        <v>0</v>
      </c>
      <c r="Z69" s="275">
        <v>0</v>
      </c>
      <c r="AA69" s="275">
        <v>0</v>
      </c>
      <c r="AB69" s="275">
        <v>2</v>
      </c>
      <c r="AC69" s="276">
        <f t="shared" si="2"/>
        <v>243</v>
      </c>
    </row>
    <row r="70" spans="1:29" ht="17.25" x14ac:dyDescent="0.3">
      <c r="A70" s="270">
        <v>69</v>
      </c>
      <c r="B70" s="271">
        <v>21</v>
      </c>
      <c r="C70" s="272">
        <v>156</v>
      </c>
      <c r="D70" s="273" t="s">
        <v>425</v>
      </c>
      <c r="E70" s="278" t="s">
        <v>428</v>
      </c>
      <c r="F70" s="271">
        <v>921</v>
      </c>
      <c r="G70" s="271" t="s">
        <v>73</v>
      </c>
      <c r="H70" s="273" t="s">
        <v>236</v>
      </c>
      <c r="I70" s="271">
        <v>344</v>
      </c>
      <c r="J70" s="277">
        <v>30</v>
      </c>
      <c r="K70" s="275">
        <v>112</v>
      </c>
      <c r="L70" s="275">
        <v>14</v>
      </c>
      <c r="M70" s="275">
        <v>1</v>
      </c>
      <c r="N70" s="275">
        <v>6</v>
      </c>
      <c r="O70" s="275">
        <v>3</v>
      </c>
      <c r="P70" s="275">
        <v>3</v>
      </c>
      <c r="Q70" s="275">
        <v>2</v>
      </c>
      <c r="R70" s="275">
        <v>1</v>
      </c>
      <c r="S70" s="275">
        <v>30</v>
      </c>
      <c r="T70" s="275">
        <v>0</v>
      </c>
      <c r="U70" s="275">
        <v>0</v>
      </c>
      <c r="V70" s="275">
        <v>5</v>
      </c>
      <c r="W70" s="275">
        <v>2</v>
      </c>
      <c r="X70" s="275">
        <v>0</v>
      </c>
      <c r="Y70" s="275">
        <v>0</v>
      </c>
      <c r="Z70" s="275">
        <v>0</v>
      </c>
      <c r="AA70" s="275">
        <v>0</v>
      </c>
      <c r="AB70" s="275">
        <v>4</v>
      </c>
      <c r="AC70" s="276">
        <f t="shared" si="2"/>
        <v>213</v>
      </c>
    </row>
    <row r="71" spans="1:29" ht="17.25" x14ac:dyDescent="0.3">
      <c r="A71" s="268">
        <v>70</v>
      </c>
      <c r="B71" s="271">
        <v>21</v>
      </c>
      <c r="C71" s="272">
        <v>156</v>
      </c>
      <c r="D71" s="273" t="s">
        <v>425</v>
      </c>
      <c r="E71" s="278" t="s">
        <v>429</v>
      </c>
      <c r="F71" s="271">
        <v>922</v>
      </c>
      <c r="G71" s="271" t="s">
        <v>73</v>
      </c>
      <c r="H71" s="273" t="s">
        <v>19</v>
      </c>
      <c r="I71" s="271">
        <v>642</v>
      </c>
      <c r="J71" s="277">
        <v>102</v>
      </c>
      <c r="K71" s="275">
        <v>36</v>
      </c>
      <c r="L71" s="275">
        <v>117</v>
      </c>
      <c r="M71" s="275">
        <v>10</v>
      </c>
      <c r="N71" s="275">
        <v>7</v>
      </c>
      <c r="O71" s="275">
        <v>0</v>
      </c>
      <c r="P71" s="275">
        <v>18</v>
      </c>
      <c r="Q71" s="275">
        <v>5</v>
      </c>
      <c r="R71" s="275">
        <v>4</v>
      </c>
      <c r="S71" s="275">
        <v>68</v>
      </c>
      <c r="T71" s="275">
        <v>0</v>
      </c>
      <c r="U71" s="275">
        <v>0</v>
      </c>
      <c r="V71" s="275">
        <v>3</v>
      </c>
      <c r="W71" s="275">
        <v>0</v>
      </c>
      <c r="X71" s="275">
        <v>0</v>
      </c>
      <c r="Y71" s="275">
        <v>0</v>
      </c>
      <c r="Z71" s="275">
        <v>0</v>
      </c>
      <c r="AA71" s="275">
        <v>0</v>
      </c>
      <c r="AB71" s="275">
        <v>5</v>
      </c>
      <c r="AC71" s="276">
        <f t="shared" si="2"/>
        <v>375</v>
      </c>
    </row>
    <row r="72" spans="1:29" ht="17.25" x14ac:dyDescent="0.3">
      <c r="A72" s="270">
        <v>71</v>
      </c>
      <c r="B72" s="271">
        <v>21</v>
      </c>
      <c r="C72" s="272">
        <v>156</v>
      </c>
      <c r="D72" s="273" t="s">
        <v>425</v>
      </c>
      <c r="E72" s="278" t="s">
        <v>430</v>
      </c>
      <c r="F72" s="271">
        <v>923</v>
      </c>
      <c r="G72" s="271" t="s">
        <v>73</v>
      </c>
      <c r="H72" s="273" t="s">
        <v>19</v>
      </c>
      <c r="I72" s="271">
        <v>393</v>
      </c>
      <c r="J72" s="277">
        <v>8</v>
      </c>
      <c r="K72" s="275">
        <v>64</v>
      </c>
      <c r="L72" s="275">
        <v>8</v>
      </c>
      <c r="M72" s="275">
        <v>2</v>
      </c>
      <c r="N72" s="275">
        <v>3</v>
      </c>
      <c r="O72" s="275">
        <v>1</v>
      </c>
      <c r="P72" s="275">
        <v>78</v>
      </c>
      <c r="Q72" s="275">
        <v>3</v>
      </c>
      <c r="R72" s="275">
        <v>1</v>
      </c>
      <c r="S72" s="275">
        <v>55</v>
      </c>
      <c r="T72" s="275">
        <v>0</v>
      </c>
      <c r="U72" s="275">
        <v>0</v>
      </c>
      <c r="V72" s="275">
        <v>0</v>
      </c>
      <c r="W72" s="275">
        <v>0</v>
      </c>
      <c r="X72" s="275">
        <v>0</v>
      </c>
      <c r="Y72" s="275">
        <v>0</v>
      </c>
      <c r="Z72" s="275">
        <v>0</v>
      </c>
      <c r="AA72" s="275">
        <v>0</v>
      </c>
      <c r="AB72" s="275">
        <v>11</v>
      </c>
      <c r="AC72" s="276">
        <f t="shared" si="2"/>
        <v>234</v>
      </c>
    </row>
    <row r="73" spans="1:29" ht="17.25" x14ac:dyDescent="0.3">
      <c r="A73" s="270">
        <v>72</v>
      </c>
      <c r="B73" s="271">
        <v>21</v>
      </c>
      <c r="C73" s="272">
        <v>156</v>
      </c>
      <c r="D73" s="273" t="s">
        <v>425</v>
      </c>
      <c r="E73" s="278" t="s">
        <v>430</v>
      </c>
      <c r="F73" s="271">
        <v>923</v>
      </c>
      <c r="G73" s="271" t="s">
        <v>73</v>
      </c>
      <c r="H73" s="273" t="s">
        <v>20</v>
      </c>
      <c r="I73" s="271">
        <v>392</v>
      </c>
      <c r="J73" s="277">
        <v>12</v>
      </c>
      <c r="K73" s="275">
        <v>67</v>
      </c>
      <c r="L73" s="275">
        <v>8</v>
      </c>
      <c r="M73" s="275">
        <v>7</v>
      </c>
      <c r="N73" s="275">
        <v>3</v>
      </c>
      <c r="O73" s="275">
        <v>1</v>
      </c>
      <c r="P73" s="275">
        <v>47</v>
      </c>
      <c r="Q73" s="275">
        <v>0</v>
      </c>
      <c r="R73" s="275">
        <v>1</v>
      </c>
      <c r="S73" s="275">
        <v>47</v>
      </c>
      <c r="T73" s="275">
        <v>0</v>
      </c>
      <c r="U73" s="275">
        <v>0</v>
      </c>
      <c r="V73" s="275">
        <v>0</v>
      </c>
      <c r="W73" s="275">
        <v>0</v>
      </c>
      <c r="X73" s="275">
        <v>0</v>
      </c>
      <c r="Y73" s="275">
        <v>0</v>
      </c>
      <c r="Z73" s="275">
        <v>0</v>
      </c>
      <c r="AA73" s="275">
        <v>0</v>
      </c>
      <c r="AB73" s="275">
        <v>5</v>
      </c>
      <c r="AC73" s="276">
        <f t="shared" si="2"/>
        <v>198</v>
      </c>
    </row>
    <row r="74" spans="1:29" ht="17.25" x14ac:dyDescent="0.3">
      <c r="A74" s="268">
        <v>73</v>
      </c>
      <c r="B74" s="271">
        <v>21</v>
      </c>
      <c r="C74" s="272">
        <v>156</v>
      </c>
      <c r="D74" s="273" t="s">
        <v>425</v>
      </c>
      <c r="E74" s="278" t="s">
        <v>431</v>
      </c>
      <c r="F74" s="271">
        <v>923</v>
      </c>
      <c r="G74" s="271" t="s">
        <v>73</v>
      </c>
      <c r="H74" s="273" t="s">
        <v>21</v>
      </c>
      <c r="I74" s="271">
        <v>351</v>
      </c>
      <c r="J74" s="277">
        <v>4</v>
      </c>
      <c r="K74" s="275">
        <v>101</v>
      </c>
      <c r="L74" s="275">
        <v>3</v>
      </c>
      <c r="M74" s="275">
        <v>6</v>
      </c>
      <c r="N74" s="275">
        <v>4</v>
      </c>
      <c r="O74" s="275">
        <v>1</v>
      </c>
      <c r="P74" s="275">
        <v>8</v>
      </c>
      <c r="Q74" s="275">
        <v>3</v>
      </c>
      <c r="R74" s="275">
        <v>2</v>
      </c>
      <c r="S74" s="275">
        <v>61</v>
      </c>
      <c r="T74" s="275">
        <v>0</v>
      </c>
      <c r="U74" s="275">
        <v>0</v>
      </c>
      <c r="V74" s="275">
        <v>0</v>
      </c>
      <c r="W74" s="275">
        <v>1</v>
      </c>
      <c r="X74" s="275">
        <v>0</v>
      </c>
      <c r="Y74" s="275">
        <v>0</v>
      </c>
      <c r="Z74" s="275">
        <v>0</v>
      </c>
      <c r="AA74" s="275">
        <v>1</v>
      </c>
      <c r="AB74" s="275">
        <v>5</v>
      </c>
      <c r="AC74" s="276">
        <f t="shared" si="2"/>
        <v>200</v>
      </c>
    </row>
    <row r="75" spans="1:29" ht="17.25" x14ac:dyDescent="0.3">
      <c r="A75" s="270">
        <v>74</v>
      </c>
      <c r="B75" s="271">
        <v>21</v>
      </c>
      <c r="C75" s="272">
        <v>169</v>
      </c>
      <c r="D75" s="273" t="s">
        <v>213</v>
      </c>
      <c r="E75" s="278" t="s">
        <v>432</v>
      </c>
      <c r="F75" s="271">
        <v>958</v>
      </c>
      <c r="G75" s="271" t="s">
        <v>73</v>
      </c>
      <c r="H75" s="273" t="s">
        <v>19</v>
      </c>
      <c r="I75" s="271">
        <v>670</v>
      </c>
      <c r="J75" s="277">
        <v>27</v>
      </c>
      <c r="K75" s="275">
        <v>91</v>
      </c>
      <c r="L75" s="275">
        <v>24</v>
      </c>
      <c r="M75" s="275">
        <v>8</v>
      </c>
      <c r="N75" s="275">
        <v>15</v>
      </c>
      <c r="O75" s="275">
        <v>2</v>
      </c>
      <c r="P75" s="275">
        <v>1</v>
      </c>
      <c r="Q75" s="275">
        <v>3</v>
      </c>
      <c r="R75" s="275">
        <v>4</v>
      </c>
      <c r="S75" s="275">
        <v>84</v>
      </c>
      <c r="T75" s="275">
        <v>0</v>
      </c>
      <c r="U75" s="275">
        <v>2</v>
      </c>
      <c r="V75" s="275">
        <v>4</v>
      </c>
      <c r="W75" s="275">
        <v>4</v>
      </c>
      <c r="X75" s="275">
        <v>0</v>
      </c>
      <c r="Y75" s="275">
        <v>0</v>
      </c>
      <c r="Z75" s="275">
        <v>0</v>
      </c>
      <c r="AA75" s="275">
        <v>0</v>
      </c>
      <c r="AB75" s="275">
        <v>8</v>
      </c>
      <c r="AC75" s="276">
        <f t="shared" si="2"/>
        <v>277</v>
      </c>
    </row>
    <row r="76" spans="1:29" ht="17.25" x14ac:dyDescent="0.3">
      <c r="A76" s="270">
        <v>75</v>
      </c>
      <c r="B76" s="271">
        <v>21</v>
      </c>
      <c r="C76" s="272">
        <v>169</v>
      </c>
      <c r="D76" s="273" t="s">
        <v>213</v>
      </c>
      <c r="E76" s="278" t="s">
        <v>432</v>
      </c>
      <c r="F76" s="271">
        <v>958</v>
      </c>
      <c r="G76" s="271" t="s">
        <v>73</v>
      </c>
      <c r="H76" s="273" t="s">
        <v>20</v>
      </c>
      <c r="I76" s="271">
        <v>670</v>
      </c>
      <c r="J76" s="277">
        <v>34</v>
      </c>
      <c r="K76" s="275">
        <v>98</v>
      </c>
      <c r="L76" s="275">
        <v>37</v>
      </c>
      <c r="M76" s="275">
        <v>5</v>
      </c>
      <c r="N76" s="275">
        <v>15</v>
      </c>
      <c r="O76" s="275">
        <v>1</v>
      </c>
      <c r="P76" s="275">
        <v>5</v>
      </c>
      <c r="Q76" s="275">
        <v>3</v>
      </c>
      <c r="R76" s="275">
        <v>5</v>
      </c>
      <c r="S76" s="275">
        <v>66</v>
      </c>
      <c r="T76" s="275">
        <v>0</v>
      </c>
      <c r="U76" s="275">
        <v>0</v>
      </c>
      <c r="V76" s="275">
        <v>0</v>
      </c>
      <c r="W76" s="275">
        <v>1</v>
      </c>
      <c r="X76" s="275">
        <v>0</v>
      </c>
      <c r="Y76" s="275">
        <v>0</v>
      </c>
      <c r="Z76" s="275">
        <v>0</v>
      </c>
      <c r="AA76" s="275">
        <v>0</v>
      </c>
      <c r="AB76" s="275">
        <v>8</v>
      </c>
      <c r="AC76" s="276">
        <f t="shared" si="2"/>
        <v>278</v>
      </c>
    </row>
    <row r="77" spans="1:29" ht="17.25" x14ac:dyDescent="0.3">
      <c r="A77" s="268">
        <v>76</v>
      </c>
      <c r="B77" s="271">
        <v>21</v>
      </c>
      <c r="C77" s="272">
        <v>169</v>
      </c>
      <c r="D77" s="273" t="s">
        <v>213</v>
      </c>
      <c r="E77" s="278" t="s">
        <v>432</v>
      </c>
      <c r="F77" s="271">
        <v>959</v>
      </c>
      <c r="G77" s="271" t="s">
        <v>73</v>
      </c>
      <c r="H77" s="273" t="s">
        <v>19</v>
      </c>
      <c r="I77" s="271">
        <v>669</v>
      </c>
      <c r="J77" s="277">
        <v>29</v>
      </c>
      <c r="K77" s="275">
        <v>159</v>
      </c>
      <c r="L77" s="275">
        <v>46</v>
      </c>
      <c r="M77" s="275">
        <v>8</v>
      </c>
      <c r="N77" s="275">
        <v>11</v>
      </c>
      <c r="O77" s="275">
        <v>5</v>
      </c>
      <c r="P77" s="275">
        <v>3</v>
      </c>
      <c r="Q77" s="275">
        <v>7</v>
      </c>
      <c r="R77" s="275">
        <v>2</v>
      </c>
      <c r="S77" s="275">
        <v>49</v>
      </c>
      <c r="T77" s="275">
        <v>0</v>
      </c>
      <c r="U77" s="275">
        <v>2</v>
      </c>
      <c r="V77" s="275">
        <v>1</v>
      </c>
      <c r="W77" s="275">
        <v>3</v>
      </c>
      <c r="X77" s="275">
        <v>0</v>
      </c>
      <c r="Y77" s="275">
        <v>0</v>
      </c>
      <c r="Z77" s="275">
        <v>0</v>
      </c>
      <c r="AA77" s="275">
        <v>0</v>
      </c>
      <c r="AB77" s="275">
        <v>8</v>
      </c>
      <c r="AC77" s="276">
        <f t="shared" si="2"/>
        <v>333</v>
      </c>
    </row>
    <row r="78" spans="1:29" ht="17.25" x14ac:dyDescent="0.3">
      <c r="A78" s="270">
        <v>77</v>
      </c>
      <c r="B78" s="271">
        <v>21</v>
      </c>
      <c r="C78" s="272">
        <v>169</v>
      </c>
      <c r="D78" s="273" t="s">
        <v>213</v>
      </c>
      <c r="E78" s="278" t="s">
        <v>432</v>
      </c>
      <c r="F78" s="271">
        <v>959</v>
      </c>
      <c r="G78" s="271" t="s">
        <v>73</v>
      </c>
      <c r="H78" s="273" t="s">
        <v>20</v>
      </c>
      <c r="I78" s="271">
        <v>669</v>
      </c>
      <c r="J78" s="277">
        <v>23</v>
      </c>
      <c r="K78" s="275">
        <v>161</v>
      </c>
      <c r="L78" s="275">
        <v>50</v>
      </c>
      <c r="M78" s="275">
        <v>5</v>
      </c>
      <c r="N78" s="275">
        <v>3</v>
      </c>
      <c r="O78" s="275">
        <v>0</v>
      </c>
      <c r="P78" s="275">
        <v>1</v>
      </c>
      <c r="Q78" s="275">
        <v>6</v>
      </c>
      <c r="R78" s="275">
        <v>7</v>
      </c>
      <c r="S78" s="275">
        <v>65</v>
      </c>
      <c r="T78" s="275">
        <v>0</v>
      </c>
      <c r="U78" s="275">
        <v>1</v>
      </c>
      <c r="V78" s="275">
        <v>1</v>
      </c>
      <c r="W78" s="275">
        <v>2</v>
      </c>
      <c r="X78" s="275">
        <v>0</v>
      </c>
      <c r="Y78" s="275">
        <v>0</v>
      </c>
      <c r="Z78" s="275">
        <v>0</v>
      </c>
      <c r="AA78" s="275">
        <v>0</v>
      </c>
      <c r="AB78" s="275">
        <v>9</v>
      </c>
      <c r="AC78" s="276">
        <f t="shared" si="2"/>
        <v>334</v>
      </c>
    </row>
    <row r="79" spans="1:29" ht="17.25" x14ac:dyDescent="0.3">
      <c r="A79" s="270">
        <v>78</v>
      </c>
      <c r="B79" s="271">
        <v>21</v>
      </c>
      <c r="C79" s="272">
        <v>169</v>
      </c>
      <c r="D79" s="273" t="s">
        <v>213</v>
      </c>
      <c r="E79" s="278" t="s">
        <v>433</v>
      </c>
      <c r="F79" s="271">
        <v>960</v>
      </c>
      <c r="G79" s="271" t="s">
        <v>73</v>
      </c>
      <c r="H79" s="273" t="s">
        <v>19</v>
      </c>
      <c r="I79" s="271">
        <v>458</v>
      </c>
      <c r="J79" s="277">
        <v>39</v>
      </c>
      <c r="K79" s="275">
        <v>50</v>
      </c>
      <c r="L79" s="275">
        <v>43</v>
      </c>
      <c r="M79" s="275">
        <v>3</v>
      </c>
      <c r="N79" s="275">
        <v>7</v>
      </c>
      <c r="O79" s="275">
        <v>4</v>
      </c>
      <c r="P79" s="275">
        <v>6</v>
      </c>
      <c r="Q79" s="275">
        <v>8</v>
      </c>
      <c r="R79" s="275">
        <v>6</v>
      </c>
      <c r="S79" s="275">
        <v>105</v>
      </c>
      <c r="T79" s="275">
        <v>0</v>
      </c>
      <c r="U79" s="275">
        <v>2</v>
      </c>
      <c r="V79" s="275">
        <v>3</v>
      </c>
      <c r="W79" s="275">
        <v>4</v>
      </c>
      <c r="X79" s="275">
        <v>0</v>
      </c>
      <c r="Y79" s="275">
        <v>0</v>
      </c>
      <c r="Z79" s="275">
        <v>0</v>
      </c>
      <c r="AA79" s="275">
        <v>0</v>
      </c>
      <c r="AB79" s="275">
        <v>12</v>
      </c>
      <c r="AC79" s="276">
        <f t="shared" si="2"/>
        <v>292</v>
      </c>
    </row>
    <row r="80" spans="1:29" ht="17.25" x14ac:dyDescent="0.3">
      <c r="A80" s="268">
        <v>79</v>
      </c>
      <c r="B80" s="271">
        <v>21</v>
      </c>
      <c r="C80" s="272">
        <v>169</v>
      </c>
      <c r="D80" s="273" t="s">
        <v>213</v>
      </c>
      <c r="E80" s="278" t="s">
        <v>433</v>
      </c>
      <c r="F80" s="271">
        <v>960</v>
      </c>
      <c r="G80" s="271" t="s">
        <v>73</v>
      </c>
      <c r="H80" s="273" t="s">
        <v>20</v>
      </c>
      <c r="I80" s="271">
        <v>457</v>
      </c>
      <c r="J80" s="277">
        <v>34</v>
      </c>
      <c r="K80" s="275">
        <v>90</v>
      </c>
      <c r="L80" s="275">
        <v>40</v>
      </c>
      <c r="M80" s="275">
        <v>6</v>
      </c>
      <c r="N80" s="275">
        <v>13</v>
      </c>
      <c r="O80" s="275">
        <v>4</v>
      </c>
      <c r="P80" s="275">
        <v>1</v>
      </c>
      <c r="Q80" s="275">
        <v>3</v>
      </c>
      <c r="R80" s="275">
        <v>2</v>
      </c>
      <c r="S80" s="275">
        <v>78</v>
      </c>
      <c r="T80" s="275">
        <v>0</v>
      </c>
      <c r="U80" s="275">
        <v>1</v>
      </c>
      <c r="V80" s="275">
        <v>4</v>
      </c>
      <c r="W80" s="275">
        <v>3</v>
      </c>
      <c r="X80" s="275">
        <v>0</v>
      </c>
      <c r="Y80" s="275">
        <v>0</v>
      </c>
      <c r="Z80" s="275">
        <v>0</v>
      </c>
      <c r="AA80" s="275">
        <v>0</v>
      </c>
      <c r="AB80" s="275">
        <v>9</v>
      </c>
      <c r="AC80" s="276">
        <f t="shared" si="2"/>
        <v>288</v>
      </c>
    </row>
    <row r="81" spans="1:29" ht="17.25" x14ac:dyDescent="0.3">
      <c r="A81" s="270">
        <v>80</v>
      </c>
      <c r="B81" s="271">
        <v>21</v>
      </c>
      <c r="C81" s="272">
        <v>169</v>
      </c>
      <c r="D81" s="273" t="s">
        <v>213</v>
      </c>
      <c r="E81" s="278" t="s">
        <v>434</v>
      </c>
      <c r="F81" s="271">
        <v>961</v>
      </c>
      <c r="G81" s="271" t="s">
        <v>73</v>
      </c>
      <c r="H81" s="273" t="s">
        <v>19</v>
      </c>
      <c r="I81" s="271">
        <v>530</v>
      </c>
      <c r="J81" s="277">
        <v>95</v>
      </c>
      <c r="K81" s="275">
        <v>112</v>
      </c>
      <c r="L81" s="275">
        <v>67</v>
      </c>
      <c r="M81" s="275">
        <v>9</v>
      </c>
      <c r="N81" s="275">
        <v>13</v>
      </c>
      <c r="O81" s="275">
        <v>1</v>
      </c>
      <c r="P81" s="275">
        <v>6</v>
      </c>
      <c r="Q81" s="275">
        <v>5</v>
      </c>
      <c r="R81" s="275">
        <v>5</v>
      </c>
      <c r="S81" s="275">
        <v>40</v>
      </c>
      <c r="T81" s="275">
        <v>0</v>
      </c>
      <c r="U81" s="275">
        <v>1</v>
      </c>
      <c r="V81" s="275">
        <v>5</v>
      </c>
      <c r="W81" s="275">
        <v>4</v>
      </c>
      <c r="X81" s="275">
        <v>0</v>
      </c>
      <c r="Y81" s="275">
        <v>0</v>
      </c>
      <c r="Z81" s="275">
        <v>0</v>
      </c>
      <c r="AA81" s="275">
        <v>6</v>
      </c>
      <c r="AB81" s="275">
        <v>10</v>
      </c>
      <c r="AC81" s="276">
        <f t="shared" si="2"/>
        <v>379</v>
      </c>
    </row>
    <row r="82" spans="1:29" ht="17.25" x14ac:dyDescent="0.3">
      <c r="A82" s="270">
        <v>81</v>
      </c>
      <c r="B82" s="271">
        <v>21</v>
      </c>
      <c r="C82" s="272">
        <v>169</v>
      </c>
      <c r="D82" s="273" t="s">
        <v>213</v>
      </c>
      <c r="E82" s="278" t="s">
        <v>434</v>
      </c>
      <c r="F82" s="271">
        <v>961</v>
      </c>
      <c r="G82" s="271" t="s">
        <v>73</v>
      </c>
      <c r="H82" s="273" t="s">
        <v>20</v>
      </c>
      <c r="I82" s="271">
        <v>529</v>
      </c>
      <c r="J82" s="277">
        <v>72</v>
      </c>
      <c r="K82" s="275">
        <v>133</v>
      </c>
      <c r="L82" s="275">
        <v>61</v>
      </c>
      <c r="M82" s="275">
        <v>9</v>
      </c>
      <c r="N82" s="275">
        <v>11</v>
      </c>
      <c r="O82" s="275">
        <v>4</v>
      </c>
      <c r="P82" s="275">
        <v>3</v>
      </c>
      <c r="Q82" s="275">
        <v>6</v>
      </c>
      <c r="R82" s="275">
        <v>1</v>
      </c>
      <c r="S82" s="275">
        <v>20</v>
      </c>
      <c r="T82" s="275">
        <v>0</v>
      </c>
      <c r="U82" s="275">
        <v>1</v>
      </c>
      <c r="V82" s="275">
        <v>4</v>
      </c>
      <c r="W82" s="275">
        <v>2</v>
      </c>
      <c r="X82" s="275">
        <v>0</v>
      </c>
      <c r="Y82" s="275">
        <v>0</v>
      </c>
      <c r="Z82" s="275">
        <v>0</v>
      </c>
      <c r="AA82" s="275">
        <v>0</v>
      </c>
      <c r="AB82" s="275">
        <v>24</v>
      </c>
      <c r="AC82" s="276">
        <f t="shared" si="2"/>
        <v>351</v>
      </c>
    </row>
    <row r="83" spans="1:29" ht="17.25" x14ac:dyDescent="0.3">
      <c r="A83" s="268">
        <v>82</v>
      </c>
      <c r="B83" s="271">
        <v>21</v>
      </c>
      <c r="C83" s="272">
        <v>229</v>
      </c>
      <c r="D83" s="273" t="s">
        <v>435</v>
      </c>
      <c r="E83" s="278" t="s">
        <v>435</v>
      </c>
      <c r="F83" s="271">
        <v>1249</v>
      </c>
      <c r="G83" s="271" t="s">
        <v>73</v>
      </c>
      <c r="H83" s="273" t="s">
        <v>19</v>
      </c>
      <c r="I83" s="271">
        <v>568</v>
      </c>
      <c r="J83" s="277">
        <v>22</v>
      </c>
      <c r="K83" s="275">
        <v>74</v>
      </c>
      <c r="L83" s="275">
        <v>32</v>
      </c>
      <c r="M83" s="275">
        <v>3</v>
      </c>
      <c r="N83" s="275">
        <v>17</v>
      </c>
      <c r="O83" s="275">
        <v>0</v>
      </c>
      <c r="P83" s="275">
        <v>0</v>
      </c>
      <c r="Q83" s="275">
        <v>5</v>
      </c>
      <c r="R83" s="275">
        <v>5</v>
      </c>
      <c r="S83" s="275">
        <v>111</v>
      </c>
      <c r="T83" s="275">
        <v>0</v>
      </c>
      <c r="U83" s="275">
        <v>0</v>
      </c>
      <c r="V83" s="275">
        <v>1</v>
      </c>
      <c r="W83" s="275">
        <v>1</v>
      </c>
      <c r="X83" s="275">
        <v>0</v>
      </c>
      <c r="Y83" s="275">
        <v>0</v>
      </c>
      <c r="Z83" s="275">
        <v>0</v>
      </c>
      <c r="AA83" s="275">
        <v>0</v>
      </c>
      <c r="AB83" s="275">
        <v>14</v>
      </c>
      <c r="AC83" s="276">
        <f t="shared" si="2"/>
        <v>285</v>
      </c>
    </row>
    <row r="84" spans="1:29" ht="17.25" x14ac:dyDescent="0.3">
      <c r="A84" s="270">
        <v>83</v>
      </c>
      <c r="B84" s="271">
        <v>21</v>
      </c>
      <c r="C84" s="272">
        <v>229</v>
      </c>
      <c r="D84" s="273" t="s">
        <v>435</v>
      </c>
      <c r="E84" s="278" t="s">
        <v>435</v>
      </c>
      <c r="F84" s="271">
        <v>1249</v>
      </c>
      <c r="G84" s="271" t="s">
        <v>73</v>
      </c>
      <c r="H84" s="273" t="s">
        <v>20</v>
      </c>
      <c r="I84" s="271">
        <v>568</v>
      </c>
      <c r="J84" s="277">
        <v>36</v>
      </c>
      <c r="K84" s="275">
        <v>110</v>
      </c>
      <c r="L84" s="275">
        <v>44</v>
      </c>
      <c r="M84" s="275">
        <v>6</v>
      </c>
      <c r="N84" s="275">
        <v>19</v>
      </c>
      <c r="O84" s="275">
        <v>0</v>
      </c>
      <c r="P84" s="275">
        <v>0</v>
      </c>
      <c r="Q84" s="275">
        <v>3</v>
      </c>
      <c r="R84" s="275">
        <v>3</v>
      </c>
      <c r="S84" s="275">
        <v>73</v>
      </c>
      <c r="T84" s="275">
        <v>0</v>
      </c>
      <c r="U84" s="275">
        <v>0</v>
      </c>
      <c r="V84" s="275">
        <v>3</v>
      </c>
      <c r="W84" s="275">
        <v>1</v>
      </c>
      <c r="X84" s="275">
        <v>0</v>
      </c>
      <c r="Y84" s="275">
        <v>0</v>
      </c>
      <c r="Z84" s="275">
        <v>0</v>
      </c>
      <c r="AA84" s="275">
        <v>0</v>
      </c>
      <c r="AB84" s="275">
        <v>10</v>
      </c>
      <c r="AC84" s="276">
        <f t="shared" si="2"/>
        <v>308</v>
      </c>
    </row>
    <row r="85" spans="1:29" ht="17.25" x14ac:dyDescent="0.3">
      <c r="A85" s="270">
        <v>84</v>
      </c>
      <c r="B85" s="271">
        <v>21</v>
      </c>
      <c r="C85" s="272">
        <v>229</v>
      </c>
      <c r="D85" s="273" t="s">
        <v>435</v>
      </c>
      <c r="E85" s="278" t="s">
        <v>435</v>
      </c>
      <c r="F85" s="271">
        <v>1249</v>
      </c>
      <c r="G85" s="271" t="s">
        <v>73</v>
      </c>
      <c r="H85" s="273" t="s">
        <v>22</v>
      </c>
      <c r="I85" s="271">
        <v>567</v>
      </c>
      <c r="J85" s="277">
        <v>7</v>
      </c>
      <c r="K85" s="275">
        <v>108</v>
      </c>
      <c r="L85" s="275">
        <v>38</v>
      </c>
      <c r="M85" s="275">
        <v>7</v>
      </c>
      <c r="N85" s="275">
        <v>10</v>
      </c>
      <c r="O85" s="275">
        <v>1</v>
      </c>
      <c r="P85" s="275">
        <v>2</v>
      </c>
      <c r="Q85" s="275">
        <v>8</v>
      </c>
      <c r="R85" s="275">
        <v>3</v>
      </c>
      <c r="S85" s="275">
        <v>87</v>
      </c>
      <c r="T85" s="275">
        <v>0</v>
      </c>
      <c r="U85" s="275">
        <v>1</v>
      </c>
      <c r="V85" s="275">
        <v>0</v>
      </c>
      <c r="W85" s="275">
        <v>2</v>
      </c>
      <c r="X85" s="275">
        <v>0</v>
      </c>
      <c r="Y85" s="275">
        <v>0</v>
      </c>
      <c r="Z85" s="275">
        <v>0</v>
      </c>
      <c r="AA85" s="275">
        <v>0</v>
      </c>
      <c r="AB85" s="275">
        <v>14</v>
      </c>
      <c r="AC85" s="276">
        <f t="shared" si="2"/>
        <v>288</v>
      </c>
    </row>
    <row r="86" spans="1:29" ht="17.25" x14ac:dyDescent="0.3">
      <c r="A86" s="268">
        <v>85</v>
      </c>
      <c r="B86" s="271">
        <v>21</v>
      </c>
      <c r="C86" s="272">
        <v>229</v>
      </c>
      <c r="D86" s="273" t="s">
        <v>435</v>
      </c>
      <c r="E86" s="278" t="s">
        <v>435</v>
      </c>
      <c r="F86" s="271">
        <v>1249</v>
      </c>
      <c r="G86" s="271" t="s">
        <v>73</v>
      </c>
      <c r="H86" s="273" t="s">
        <v>24</v>
      </c>
      <c r="I86" s="271">
        <v>567</v>
      </c>
      <c r="J86" s="277">
        <v>13</v>
      </c>
      <c r="K86" s="275">
        <v>89</v>
      </c>
      <c r="L86" s="275">
        <v>29</v>
      </c>
      <c r="M86" s="275">
        <v>4</v>
      </c>
      <c r="N86" s="275">
        <v>14</v>
      </c>
      <c r="O86" s="275">
        <v>4</v>
      </c>
      <c r="P86" s="275">
        <v>1</v>
      </c>
      <c r="Q86" s="275">
        <v>4</v>
      </c>
      <c r="R86" s="275">
        <v>1</v>
      </c>
      <c r="S86" s="275">
        <v>77</v>
      </c>
      <c r="T86" s="275">
        <v>0</v>
      </c>
      <c r="U86" s="275">
        <v>1</v>
      </c>
      <c r="V86" s="275">
        <v>1</v>
      </c>
      <c r="W86" s="275">
        <v>1</v>
      </c>
      <c r="X86" s="275">
        <v>0</v>
      </c>
      <c r="Y86" s="275">
        <v>0</v>
      </c>
      <c r="Z86" s="275">
        <v>0</v>
      </c>
      <c r="AA86" s="275">
        <v>4</v>
      </c>
      <c r="AB86" s="275">
        <v>12</v>
      </c>
      <c r="AC86" s="276">
        <f t="shared" si="2"/>
        <v>255</v>
      </c>
    </row>
    <row r="87" spans="1:29" ht="17.25" x14ac:dyDescent="0.3">
      <c r="A87" s="270">
        <v>86</v>
      </c>
      <c r="B87" s="271">
        <v>21</v>
      </c>
      <c r="C87" s="272">
        <v>229</v>
      </c>
      <c r="D87" s="273" t="s">
        <v>435</v>
      </c>
      <c r="E87" s="278" t="s">
        <v>436</v>
      </c>
      <c r="F87" s="271">
        <v>1250</v>
      </c>
      <c r="G87" s="271" t="s">
        <v>73</v>
      </c>
      <c r="H87" s="273" t="s">
        <v>19</v>
      </c>
      <c r="I87" s="271">
        <v>601</v>
      </c>
      <c r="J87" s="277">
        <v>21</v>
      </c>
      <c r="K87" s="275">
        <v>45</v>
      </c>
      <c r="L87" s="275">
        <v>49</v>
      </c>
      <c r="M87" s="275">
        <v>5</v>
      </c>
      <c r="N87" s="275">
        <v>8</v>
      </c>
      <c r="O87" s="275">
        <v>2</v>
      </c>
      <c r="P87" s="275">
        <v>3</v>
      </c>
      <c r="Q87" s="275">
        <v>11</v>
      </c>
      <c r="R87" s="275">
        <v>15</v>
      </c>
      <c r="S87" s="275">
        <v>101</v>
      </c>
      <c r="T87" s="275">
        <v>0</v>
      </c>
      <c r="U87" s="275">
        <v>1</v>
      </c>
      <c r="V87" s="275">
        <v>0</v>
      </c>
      <c r="W87" s="275">
        <v>0</v>
      </c>
      <c r="X87" s="275">
        <v>0</v>
      </c>
      <c r="Y87" s="275">
        <v>0</v>
      </c>
      <c r="Z87" s="275">
        <v>0</v>
      </c>
      <c r="AA87" s="275">
        <v>0</v>
      </c>
      <c r="AB87" s="275">
        <v>13</v>
      </c>
      <c r="AC87" s="276">
        <f t="shared" si="2"/>
        <v>274</v>
      </c>
    </row>
    <row r="88" spans="1:29" ht="17.25" x14ac:dyDescent="0.3">
      <c r="A88" s="270">
        <v>87</v>
      </c>
      <c r="B88" s="271">
        <v>21</v>
      </c>
      <c r="C88" s="272">
        <v>229</v>
      </c>
      <c r="D88" s="273" t="s">
        <v>435</v>
      </c>
      <c r="E88" s="278" t="s">
        <v>436</v>
      </c>
      <c r="F88" s="271">
        <v>1250</v>
      </c>
      <c r="G88" s="271" t="s">
        <v>73</v>
      </c>
      <c r="H88" s="273" t="s">
        <v>20</v>
      </c>
      <c r="I88" s="271">
        <v>601</v>
      </c>
      <c r="J88" s="277">
        <v>18</v>
      </c>
      <c r="K88" s="275">
        <v>50</v>
      </c>
      <c r="L88" s="275">
        <v>51</v>
      </c>
      <c r="M88" s="275">
        <v>7</v>
      </c>
      <c r="N88" s="275">
        <v>12</v>
      </c>
      <c r="O88" s="275">
        <v>1</v>
      </c>
      <c r="P88" s="275">
        <v>1</v>
      </c>
      <c r="Q88" s="275">
        <v>9</v>
      </c>
      <c r="R88" s="275">
        <v>7</v>
      </c>
      <c r="S88" s="275">
        <v>90</v>
      </c>
      <c r="T88" s="275">
        <v>0</v>
      </c>
      <c r="U88" s="275">
        <v>2</v>
      </c>
      <c r="V88" s="275">
        <v>2</v>
      </c>
      <c r="W88" s="275">
        <v>2</v>
      </c>
      <c r="X88" s="275">
        <v>0</v>
      </c>
      <c r="Y88" s="275">
        <v>0</v>
      </c>
      <c r="Z88" s="275">
        <v>0</v>
      </c>
      <c r="AA88" s="275">
        <v>0</v>
      </c>
      <c r="AB88" s="275">
        <v>20</v>
      </c>
      <c r="AC88" s="276">
        <f t="shared" si="2"/>
        <v>272</v>
      </c>
    </row>
    <row r="89" spans="1:29" ht="17.25" x14ac:dyDescent="0.3">
      <c r="A89" s="268">
        <v>88</v>
      </c>
      <c r="B89" s="271">
        <v>21</v>
      </c>
      <c r="C89" s="272">
        <v>229</v>
      </c>
      <c r="D89" s="273" t="s">
        <v>435</v>
      </c>
      <c r="E89" s="278" t="s">
        <v>436</v>
      </c>
      <c r="F89" s="271">
        <v>1250</v>
      </c>
      <c r="G89" s="271" t="s">
        <v>73</v>
      </c>
      <c r="H89" s="273" t="s">
        <v>22</v>
      </c>
      <c r="I89" s="271">
        <v>601</v>
      </c>
      <c r="J89" s="277">
        <v>24</v>
      </c>
      <c r="K89" s="275">
        <v>47</v>
      </c>
      <c r="L89" s="275">
        <v>52</v>
      </c>
      <c r="M89" s="275">
        <v>5</v>
      </c>
      <c r="N89" s="275">
        <v>18</v>
      </c>
      <c r="O89" s="275">
        <v>0</v>
      </c>
      <c r="P89" s="275">
        <v>2</v>
      </c>
      <c r="Q89" s="275">
        <v>6</v>
      </c>
      <c r="R89" s="275">
        <v>8</v>
      </c>
      <c r="S89" s="275">
        <v>84</v>
      </c>
      <c r="T89" s="275">
        <v>0</v>
      </c>
      <c r="U89" s="275">
        <v>1</v>
      </c>
      <c r="V89" s="275">
        <v>3</v>
      </c>
      <c r="W89" s="275">
        <v>0</v>
      </c>
      <c r="X89" s="275">
        <v>0</v>
      </c>
      <c r="Y89" s="275">
        <v>0</v>
      </c>
      <c r="Z89" s="275">
        <v>0</v>
      </c>
      <c r="AA89" s="275">
        <v>0</v>
      </c>
      <c r="AB89" s="275">
        <v>16</v>
      </c>
      <c r="AC89" s="276">
        <f t="shared" si="2"/>
        <v>266</v>
      </c>
    </row>
    <row r="90" spans="1:29" ht="17.25" x14ac:dyDescent="0.3">
      <c r="A90" s="270">
        <v>89</v>
      </c>
      <c r="B90" s="271">
        <v>21</v>
      </c>
      <c r="C90" s="272">
        <v>238</v>
      </c>
      <c r="D90" s="273" t="s">
        <v>437</v>
      </c>
      <c r="E90" s="278" t="s">
        <v>438</v>
      </c>
      <c r="F90" s="271">
        <v>1282</v>
      </c>
      <c r="G90" s="271" t="s">
        <v>73</v>
      </c>
      <c r="H90" s="273" t="s">
        <v>19</v>
      </c>
      <c r="I90" s="271">
        <v>626</v>
      </c>
      <c r="J90" s="277">
        <v>0</v>
      </c>
      <c r="K90" s="275">
        <v>0</v>
      </c>
      <c r="L90" s="275">
        <v>0</v>
      </c>
      <c r="M90" s="275">
        <v>0</v>
      </c>
      <c r="N90" s="275">
        <v>42</v>
      </c>
      <c r="O90" s="275">
        <v>5</v>
      </c>
      <c r="P90" s="275">
        <v>1</v>
      </c>
      <c r="Q90" s="275">
        <v>2</v>
      </c>
      <c r="R90" s="275">
        <v>21</v>
      </c>
      <c r="S90" s="275">
        <v>59</v>
      </c>
      <c r="T90" s="275">
        <v>0</v>
      </c>
      <c r="U90" s="275">
        <v>3</v>
      </c>
      <c r="V90" s="275">
        <v>74</v>
      </c>
      <c r="W90" s="275">
        <v>166</v>
      </c>
      <c r="X90" s="275">
        <v>0</v>
      </c>
      <c r="Y90" s="275">
        <v>0</v>
      </c>
      <c r="Z90" s="275">
        <v>0</v>
      </c>
      <c r="AA90" s="275">
        <v>0</v>
      </c>
      <c r="AB90" s="275">
        <v>23</v>
      </c>
      <c r="AC90" s="276">
        <f t="shared" si="2"/>
        <v>396</v>
      </c>
    </row>
    <row r="91" spans="1:29" ht="17.25" x14ac:dyDescent="0.3">
      <c r="A91" s="270">
        <v>90</v>
      </c>
      <c r="B91" s="271">
        <v>21</v>
      </c>
      <c r="C91" s="272">
        <v>267</v>
      </c>
      <c r="D91" s="273" t="s">
        <v>439</v>
      </c>
      <c r="E91" s="278" t="s">
        <v>439</v>
      </c>
      <c r="F91" s="271">
        <v>1353</v>
      </c>
      <c r="G91" s="271" t="s">
        <v>73</v>
      </c>
      <c r="H91" s="273" t="s">
        <v>19</v>
      </c>
      <c r="I91" s="271">
        <v>729</v>
      </c>
      <c r="J91" s="277">
        <v>47</v>
      </c>
      <c r="K91" s="275">
        <v>211</v>
      </c>
      <c r="L91" s="275">
        <v>12</v>
      </c>
      <c r="M91" s="275">
        <v>4</v>
      </c>
      <c r="N91" s="275">
        <v>52</v>
      </c>
      <c r="O91" s="275">
        <v>8</v>
      </c>
      <c r="P91" s="275">
        <v>7</v>
      </c>
      <c r="Q91" s="275">
        <v>5</v>
      </c>
      <c r="R91" s="275">
        <v>19</v>
      </c>
      <c r="S91" s="275">
        <v>41</v>
      </c>
      <c r="T91" s="275">
        <v>0</v>
      </c>
      <c r="U91" s="275">
        <v>1</v>
      </c>
      <c r="V91" s="275">
        <v>2</v>
      </c>
      <c r="W91" s="275">
        <v>4</v>
      </c>
      <c r="X91" s="275">
        <v>0</v>
      </c>
      <c r="Y91" s="275">
        <v>0</v>
      </c>
      <c r="Z91" s="275">
        <v>0</v>
      </c>
      <c r="AA91" s="275">
        <v>1</v>
      </c>
      <c r="AB91" s="275">
        <v>13</v>
      </c>
      <c r="AC91" s="276">
        <f t="shared" si="2"/>
        <v>427</v>
      </c>
    </row>
    <row r="92" spans="1:29" ht="17.25" x14ac:dyDescent="0.3">
      <c r="A92" s="268">
        <v>91</v>
      </c>
      <c r="B92" s="271">
        <v>21</v>
      </c>
      <c r="C92" s="272">
        <v>287</v>
      </c>
      <c r="D92" s="273" t="s">
        <v>440</v>
      </c>
      <c r="E92" s="278" t="s">
        <v>441</v>
      </c>
      <c r="F92" s="271">
        <v>1417</v>
      </c>
      <c r="G92" s="271" t="s">
        <v>73</v>
      </c>
      <c r="H92" s="273" t="s">
        <v>19</v>
      </c>
      <c r="I92" s="271">
        <v>451</v>
      </c>
      <c r="J92" s="277">
        <v>135</v>
      </c>
      <c r="K92" s="275">
        <v>45</v>
      </c>
      <c r="L92" s="275">
        <v>8</v>
      </c>
      <c r="M92" s="275">
        <v>4</v>
      </c>
      <c r="N92" s="275">
        <v>2</v>
      </c>
      <c r="O92" s="275">
        <v>1</v>
      </c>
      <c r="P92" s="275">
        <v>0</v>
      </c>
      <c r="Q92" s="275">
        <v>1</v>
      </c>
      <c r="R92" s="275">
        <v>0</v>
      </c>
      <c r="S92" s="275">
        <v>15</v>
      </c>
      <c r="T92" s="275">
        <v>0</v>
      </c>
      <c r="U92" s="275">
        <v>0</v>
      </c>
      <c r="V92" s="275">
        <v>3</v>
      </c>
      <c r="W92" s="275">
        <v>3</v>
      </c>
      <c r="X92" s="275">
        <v>0</v>
      </c>
      <c r="Y92" s="275">
        <v>0</v>
      </c>
      <c r="Z92" s="275">
        <v>0</v>
      </c>
      <c r="AA92" s="275">
        <v>0</v>
      </c>
      <c r="AB92" s="275">
        <v>7</v>
      </c>
      <c r="AC92" s="276">
        <f t="shared" si="2"/>
        <v>224</v>
      </c>
    </row>
    <row r="93" spans="1:29" ht="17.25" x14ac:dyDescent="0.3">
      <c r="A93" s="270">
        <v>92</v>
      </c>
      <c r="B93" s="271">
        <v>21</v>
      </c>
      <c r="C93" s="272">
        <v>287</v>
      </c>
      <c r="D93" s="273" t="s">
        <v>440</v>
      </c>
      <c r="E93" s="278" t="s">
        <v>441</v>
      </c>
      <c r="F93" s="271">
        <v>1417</v>
      </c>
      <c r="G93" s="271" t="s">
        <v>73</v>
      </c>
      <c r="H93" s="273" t="s">
        <v>20</v>
      </c>
      <c r="I93" s="271">
        <v>451</v>
      </c>
      <c r="J93" s="277">
        <v>107</v>
      </c>
      <c r="K93" s="275">
        <v>48</v>
      </c>
      <c r="L93" s="275">
        <v>9</v>
      </c>
      <c r="M93" s="275">
        <v>2</v>
      </c>
      <c r="N93" s="275">
        <v>6</v>
      </c>
      <c r="O93" s="275">
        <v>1</v>
      </c>
      <c r="P93" s="275">
        <v>2</v>
      </c>
      <c r="Q93" s="275">
        <v>2</v>
      </c>
      <c r="R93" s="275">
        <v>2</v>
      </c>
      <c r="S93" s="275">
        <v>15</v>
      </c>
      <c r="T93" s="275">
        <v>0</v>
      </c>
      <c r="U93" s="275">
        <v>2</v>
      </c>
      <c r="V93" s="275">
        <v>1</v>
      </c>
      <c r="W93" s="275">
        <v>3</v>
      </c>
      <c r="X93" s="275">
        <v>0</v>
      </c>
      <c r="Y93" s="275">
        <v>0</v>
      </c>
      <c r="Z93" s="275">
        <v>0</v>
      </c>
      <c r="AA93" s="275">
        <v>0</v>
      </c>
      <c r="AB93" s="275">
        <v>8</v>
      </c>
      <c r="AC93" s="276">
        <f t="shared" si="2"/>
        <v>208</v>
      </c>
    </row>
    <row r="94" spans="1:29" ht="17.25" x14ac:dyDescent="0.3">
      <c r="A94" s="270">
        <v>93</v>
      </c>
      <c r="B94" s="271">
        <v>21</v>
      </c>
      <c r="C94" s="272">
        <v>312</v>
      </c>
      <c r="D94" s="273" t="s">
        <v>442</v>
      </c>
      <c r="E94" s="278" t="s">
        <v>442</v>
      </c>
      <c r="F94" s="271">
        <v>1493</v>
      </c>
      <c r="G94" s="271" t="s">
        <v>73</v>
      </c>
      <c r="H94" s="273" t="s">
        <v>19</v>
      </c>
      <c r="I94" s="271">
        <v>603</v>
      </c>
      <c r="J94" s="277">
        <v>12</v>
      </c>
      <c r="K94" s="275">
        <v>189</v>
      </c>
      <c r="L94" s="275">
        <v>23</v>
      </c>
      <c r="M94" s="275">
        <v>9</v>
      </c>
      <c r="N94" s="275">
        <v>1</v>
      </c>
      <c r="O94" s="275">
        <v>2</v>
      </c>
      <c r="P94" s="275">
        <v>69</v>
      </c>
      <c r="Q94" s="275">
        <v>2</v>
      </c>
      <c r="R94" s="275">
        <v>2</v>
      </c>
      <c r="S94" s="275">
        <v>42</v>
      </c>
      <c r="T94" s="275">
        <v>0</v>
      </c>
      <c r="U94" s="275">
        <v>0</v>
      </c>
      <c r="V94" s="275">
        <v>2</v>
      </c>
      <c r="W94" s="275">
        <v>6</v>
      </c>
      <c r="X94" s="275">
        <v>0</v>
      </c>
      <c r="Y94" s="275">
        <v>0</v>
      </c>
      <c r="Z94" s="275">
        <v>0</v>
      </c>
      <c r="AA94" s="275">
        <v>0</v>
      </c>
      <c r="AB94" s="275">
        <v>15</v>
      </c>
      <c r="AC94" s="276">
        <f t="shared" si="2"/>
        <v>374</v>
      </c>
    </row>
    <row r="95" spans="1:29" ht="17.25" x14ac:dyDescent="0.3">
      <c r="A95" s="268">
        <v>94</v>
      </c>
      <c r="B95" s="271">
        <v>21</v>
      </c>
      <c r="C95" s="272">
        <v>312</v>
      </c>
      <c r="D95" s="273" t="s">
        <v>442</v>
      </c>
      <c r="E95" s="278" t="s">
        <v>442</v>
      </c>
      <c r="F95" s="271">
        <v>1493</v>
      </c>
      <c r="G95" s="271" t="s">
        <v>73</v>
      </c>
      <c r="H95" s="273" t="s">
        <v>20</v>
      </c>
      <c r="I95" s="271">
        <v>603</v>
      </c>
      <c r="J95" s="277">
        <v>11</v>
      </c>
      <c r="K95" s="275">
        <v>159</v>
      </c>
      <c r="L95" s="275">
        <v>22</v>
      </c>
      <c r="M95" s="275">
        <v>3</v>
      </c>
      <c r="N95" s="275">
        <v>6</v>
      </c>
      <c r="O95" s="275">
        <v>1</v>
      </c>
      <c r="P95" s="275">
        <v>95</v>
      </c>
      <c r="Q95" s="275">
        <v>1</v>
      </c>
      <c r="R95" s="275">
        <v>1</v>
      </c>
      <c r="S95" s="275">
        <v>39</v>
      </c>
      <c r="T95" s="275">
        <v>0</v>
      </c>
      <c r="U95" s="275">
        <v>0</v>
      </c>
      <c r="V95" s="275">
        <v>2</v>
      </c>
      <c r="W95" s="275">
        <v>4</v>
      </c>
      <c r="X95" s="275">
        <v>0</v>
      </c>
      <c r="Y95" s="275">
        <v>0</v>
      </c>
      <c r="Z95" s="275">
        <v>0</v>
      </c>
      <c r="AA95" s="275">
        <v>0</v>
      </c>
      <c r="AB95" s="275">
        <v>18</v>
      </c>
      <c r="AC95" s="276">
        <f t="shared" si="2"/>
        <v>362</v>
      </c>
    </row>
    <row r="96" spans="1:29" ht="17.25" x14ac:dyDescent="0.3">
      <c r="A96" s="270">
        <v>95</v>
      </c>
      <c r="B96" s="271">
        <v>21</v>
      </c>
      <c r="C96" s="272">
        <v>341</v>
      </c>
      <c r="D96" s="273" t="s">
        <v>443</v>
      </c>
      <c r="E96" s="278" t="s">
        <v>443</v>
      </c>
      <c r="F96" s="271">
        <v>1607</v>
      </c>
      <c r="G96" s="271" t="s">
        <v>73</v>
      </c>
      <c r="H96" s="273" t="s">
        <v>19</v>
      </c>
      <c r="I96" s="271">
        <v>514</v>
      </c>
      <c r="J96" s="277">
        <v>21</v>
      </c>
      <c r="K96" s="275">
        <v>219</v>
      </c>
      <c r="L96" s="275">
        <v>2</v>
      </c>
      <c r="M96" s="275">
        <v>16</v>
      </c>
      <c r="N96" s="275">
        <v>18</v>
      </c>
      <c r="O96" s="275">
        <v>0</v>
      </c>
      <c r="P96" s="275">
        <v>0</v>
      </c>
      <c r="Q96" s="275">
        <v>1</v>
      </c>
      <c r="R96" s="275">
        <v>0</v>
      </c>
      <c r="S96" s="275">
        <v>17</v>
      </c>
      <c r="T96" s="275">
        <v>0</v>
      </c>
      <c r="U96" s="275">
        <v>0</v>
      </c>
      <c r="V96" s="275">
        <v>0</v>
      </c>
      <c r="W96" s="275">
        <v>7</v>
      </c>
      <c r="X96" s="275">
        <v>0</v>
      </c>
      <c r="Y96" s="275">
        <v>0</v>
      </c>
      <c r="Z96" s="275">
        <v>0</v>
      </c>
      <c r="AA96" s="275">
        <v>0</v>
      </c>
      <c r="AB96" s="275">
        <v>13</v>
      </c>
      <c r="AC96" s="276">
        <f t="shared" si="2"/>
        <v>314</v>
      </c>
    </row>
    <row r="97" spans="1:29" ht="17.25" x14ac:dyDescent="0.3">
      <c r="A97" s="270">
        <v>96</v>
      </c>
      <c r="B97" s="271">
        <v>21</v>
      </c>
      <c r="C97" s="272">
        <v>341</v>
      </c>
      <c r="D97" s="273" t="s">
        <v>443</v>
      </c>
      <c r="E97" s="278" t="s">
        <v>443</v>
      </c>
      <c r="F97" s="271">
        <v>1607</v>
      </c>
      <c r="G97" s="271" t="s">
        <v>73</v>
      </c>
      <c r="H97" s="273" t="s">
        <v>20</v>
      </c>
      <c r="I97" s="271">
        <v>513</v>
      </c>
      <c r="J97" s="277">
        <v>21</v>
      </c>
      <c r="K97" s="275">
        <v>195</v>
      </c>
      <c r="L97" s="275">
        <v>1</v>
      </c>
      <c r="M97" s="275">
        <v>15</v>
      </c>
      <c r="N97" s="275">
        <v>22</v>
      </c>
      <c r="O97" s="275">
        <v>0</v>
      </c>
      <c r="P97" s="275">
        <v>2</v>
      </c>
      <c r="Q97" s="275">
        <v>5</v>
      </c>
      <c r="R97" s="275">
        <v>1</v>
      </c>
      <c r="S97" s="275">
        <v>15</v>
      </c>
      <c r="T97" s="275">
        <v>0</v>
      </c>
      <c r="U97" s="275">
        <v>2</v>
      </c>
      <c r="V97" s="275">
        <v>0</v>
      </c>
      <c r="W97" s="275">
        <v>16</v>
      </c>
      <c r="X97" s="275">
        <v>0</v>
      </c>
      <c r="Y97" s="275">
        <v>0</v>
      </c>
      <c r="Z97" s="275">
        <v>0</v>
      </c>
      <c r="AA97" s="275">
        <v>1</v>
      </c>
      <c r="AB97" s="275">
        <v>8</v>
      </c>
      <c r="AC97" s="276">
        <f t="shared" si="2"/>
        <v>304</v>
      </c>
    </row>
    <row r="98" spans="1:29" ht="17.25" x14ac:dyDescent="0.3">
      <c r="A98" s="268">
        <v>97</v>
      </c>
      <c r="B98" s="271">
        <v>21</v>
      </c>
      <c r="C98" s="272">
        <v>341</v>
      </c>
      <c r="D98" s="273" t="s">
        <v>443</v>
      </c>
      <c r="E98" s="278" t="s">
        <v>444</v>
      </c>
      <c r="F98" s="271">
        <v>1608</v>
      </c>
      <c r="G98" s="271" t="s">
        <v>73</v>
      </c>
      <c r="H98" s="273" t="s">
        <v>19</v>
      </c>
      <c r="I98" s="271">
        <v>433</v>
      </c>
      <c r="J98" s="277">
        <v>7</v>
      </c>
      <c r="K98" s="275">
        <v>188</v>
      </c>
      <c r="L98" s="275">
        <v>1</v>
      </c>
      <c r="M98" s="275">
        <v>5</v>
      </c>
      <c r="N98" s="275">
        <v>14</v>
      </c>
      <c r="O98" s="275">
        <v>0</v>
      </c>
      <c r="P98" s="275">
        <v>0</v>
      </c>
      <c r="Q98" s="275">
        <v>0</v>
      </c>
      <c r="R98" s="275">
        <v>1</v>
      </c>
      <c r="S98" s="275">
        <v>7</v>
      </c>
      <c r="T98" s="275">
        <v>0</v>
      </c>
      <c r="U98" s="275">
        <v>0</v>
      </c>
      <c r="V98" s="275">
        <v>0</v>
      </c>
      <c r="W98" s="275">
        <v>7</v>
      </c>
      <c r="X98" s="275">
        <v>0</v>
      </c>
      <c r="Y98" s="275">
        <v>0</v>
      </c>
      <c r="Z98" s="275">
        <v>0</v>
      </c>
      <c r="AA98" s="275">
        <v>0</v>
      </c>
      <c r="AB98" s="275">
        <v>6</v>
      </c>
      <c r="AC98" s="276">
        <f t="shared" si="2"/>
        <v>236</v>
      </c>
    </row>
    <row r="99" spans="1:29" ht="17.25" x14ac:dyDescent="0.3">
      <c r="A99" s="270">
        <v>98</v>
      </c>
      <c r="B99" s="271">
        <v>21</v>
      </c>
      <c r="C99" s="272">
        <v>341</v>
      </c>
      <c r="D99" s="273" t="s">
        <v>443</v>
      </c>
      <c r="E99" s="278" t="s">
        <v>444</v>
      </c>
      <c r="F99" s="271">
        <v>1608</v>
      </c>
      <c r="G99" s="271" t="s">
        <v>73</v>
      </c>
      <c r="H99" s="273" t="s">
        <v>20</v>
      </c>
      <c r="I99" s="271">
        <v>432</v>
      </c>
      <c r="J99" s="277">
        <v>12</v>
      </c>
      <c r="K99" s="275">
        <v>182</v>
      </c>
      <c r="L99" s="275">
        <v>1</v>
      </c>
      <c r="M99" s="275">
        <v>5</v>
      </c>
      <c r="N99" s="275">
        <v>12</v>
      </c>
      <c r="O99" s="275">
        <v>0</v>
      </c>
      <c r="P99" s="275">
        <v>0</v>
      </c>
      <c r="Q99" s="275">
        <v>2</v>
      </c>
      <c r="R99" s="275">
        <v>0</v>
      </c>
      <c r="S99" s="275">
        <v>11</v>
      </c>
      <c r="T99" s="275">
        <v>0</v>
      </c>
      <c r="U99" s="275">
        <v>1</v>
      </c>
      <c r="V99" s="275">
        <v>1</v>
      </c>
      <c r="W99" s="275">
        <v>7</v>
      </c>
      <c r="X99" s="275">
        <v>0</v>
      </c>
      <c r="Y99" s="275">
        <v>0</v>
      </c>
      <c r="Z99" s="275">
        <v>0</v>
      </c>
      <c r="AA99" s="275">
        <v>0</v>
      </c>
      <c r="AB99" s="275">
        <v>5</v>
      </c>
      <c r="AC99" s="276">
        <f t="shared" si="2"/>
        <v>239</v>
      </c>
    </row>
    <row r="100" spans="1:29" ht="17.25" x14ac:dyDescent="0.3">
      <c r="A100" s="270">
        <v>99</v>
      </c>
      <c r="B100" s="271">
        <v>21</v>
      </c>
      <c r="C100" s="272">
        <v>348</v>
      </c>
      <c r="D100" s="273" t="s">
        <v>445</v>
      </c>
      <c r="E100" s="278" t="s">
        <v>446</v>
      </c>
      <c r="F100" s="271">
        <v>1634</v>
      </c>
      <c r="G100" s="271" t="s">
        <v>73</v>
      </c>
      <c r="H100" s="273" t="s">
        <v>19</v>
      </c>
      <c r="I100" s="271">
        <v>677</v>
      </c>
      <c r="J100" s="277">
        <v>52</v>
      </c>
      <c r="K100" s="275">
        <v>49</v>
      </c>
      <c r="L100" s="275">
        <v>8</v>
      </c>
      <c r="M100" s="275">
        <v>9</v>
      </c>
      <c r="N100" s="275">
        <v>17</v>
      </c>
      <c r="O100" s="275">
        <v>3</v>
      </c>
      <c r="P100" s="275">
        <v>2</v>
      </c>
      <c r="Q100" s="275">
        <v>9</v>
      </c>
      <c r="R100" s="275">
        <v>4</v>
      </c>
      <c r="S100" s="275">
        <v>53</v>
      </c>
      <c r="T100" s="275">
        <v>0</v>
      </c>
      <c r="U100" s="275">
        <v>1</v>
      </c>
      <c r="V100" s="275">
        <v>2</v>
      </c>
      <c r="W100" s="275">
        <v>1</v>
      </c>
      <c r="X100" s="275">
        <v>0</v>
      </c>
      <c r="Y100" s="275">
        <v>0</v>
      </c>
      <c r="Z100" s="275">
        <v>0</v>
      </c>
      <c r="AA100" s="275">
        <v>0</v>
      </c>
      <c r="AB100" s="275">
        <v>20</v>
      </c>
      <c r="AC100" s="276">
        <f t="shared" si="2"/>
        <v>230</v>
      </c>
    </row>
    <row r="101" spans="1:29" ht="17.25" x14ac:dyDescent="0.3">
      <c r="A101" s="268">
        <v>100</v>
      </c>
      <c r="B101" s="271">
        <v>21</v>
      </c>
      <c r="C101" s="272">
        <v>348</v>
      </c>
      <c r="D101" s="273" t="s">
        <v>445</v>
      </c>
      <c r="E101" s="278" t="s">
        <v>446</v>
      </c>
      <c r="F101" s="271">
        <v>1634</v>
      </c>
      <c r="G101" s="271" t="s">
        <v>73</v>
      </c>
      <c r="H101" s="273" t="s">
        <v>20</v>
      </c>
      <c r="I101" s="271">
        <v>676</v>
      </c>
      <c r="J101" s="277">
        <v>50</v>
      </c>
      <c r="K101" s="275">
        <v>70</v>
      </c>
      <c r="L101" s="275">
        <v>5</v>
      </c>
      <c r="M101" s="275">
        <v>6</v>
      </c>
      <c r="N101" s="275">
        <v>8</v>
      </c>
      <c r="O101" s="275">
        <v>3</v>
      </c>
      <c r="P101" s="275">
        <v>5</v>
      </c>
      <c r="Q101" s="275">
        <v>6</v>
      </c>
      <c r="R101" s="275">
        <v>2</v>
      </c>
      <c r="S101" s="275">
        <v>39</v>
      </c>
      <c r="T101" s="275">
        <v>0</v>
      </c>
      <c r="U101" s="275">
        <v>2</v>
      </c>
      <c r="V101" s="275">
        <v>5</v>
      </c>
      <c r="W101" s="275">
        <v>1</v>
      </c>
      <c r="X101" s="275">
        <v>0</v>
      </c>
      <c r="Y101" s="275">
        <v>0</v>
      </c>
      <c r="Z101" s="275">
        <v>0</v>
      </c>
      <c r="AA101" s="275">
        <v>0</v>
      </c>
      <c r="AB101" s="275">
        <v>13</v>
      </c>
      <c r="AC101" s="276">
        <f t="shared" si="2"/>
        <v>215</v>
      </c>
    </row>
    <row r="102" spans="1:29" ht="17.25" x14ac:dyDescent="0.3">
      <c r="A102" s="270">
        <v>101</v>
      </c>
      <c r="B102" s="271">
        <v>21</v>
      </c>
      <c r="C102" s="272">
        <v>348</v>
      </c>
      <c r="D102" s="273" t="s">
        <v>445</v>
      </c>
      <c r="E102" s="278" t="s">
        <v>447</v>
      </c>
      <c r="F102" s="271">
        <v>1635</v>
      </c>
      <c r="G102" s="271" t="s">
        <v>73</v>
      </c>
      <c r="H102" s="273" t="s">
        <v>19</v>
      </c>
      <c r="I102" s="271">
        <v>461</v>
      </c>
      <c r="J102" s="277">
        <v>25</v>
      </c>
      <c r="K102" s="275">
        <v>63</v>
      </c>
      <c r="L102" s="275">
        <v>2</v>
      </c>
      <c r="M102" s="275">
        <v>1</v>
      </c>
      <c r="N102" s="275">
        <v>14</v>
      </c>
      <c r="O102" s="275">
        <v>2</v>
      </c>
      <c r="P102" s="275">
        <v>12</v>
      </c>
      <c r="Q102" s="275">
        <v>2</v>
      </c>
      <c r="R102" s="275">
        <v>2</v>
      </c>
      <c r="S102" s="275">
        <v>70</v>
      </c>
      <c r="T102" s="275">
        <v>0</v>
      </c>
      <c r="U102" s="275">
        <v>1</v>
      </c>
      <c r="V102" s="275">
        <v>0</v>
      </c>
      <c r="W102" s="275">
        <v>5</v>
      </c>
      <c r="X102" s="275">
        <v>0</v>
      </c>
      <c r="Y102" s="275">
        <v>0</v>
      </c>
      <c r="Z102" s="275">
        <v>0</v>
      </c>
      <c r="AA102" s="275">
        <v>0</v>
      </c>
      <c r="AB102" s="275">
        <v>8</v>
      </c>
      <c r="AC102" s="276">
        <f t="shared" si="2"/>
        <v>207</v>
      </c>
    </row>
    <row r="103" spans="1:29" ht="17.25" x14ac:dyDescent="0.3">
      <c r="A103" s="270">
        <v>102</v>
      </c>
      <c r="B103" s="271">
        <v>21</v>
      </c>
      <c r="C103" s="272">
        <v>348</v>
      </c>
      <c r="D103" s="273" t="s">
        <v>445</v>
      </c>
      <c r="E103" s="278" t="s">
        <v>447</v>
      </c>
      <c r="F103" s="271">
        <v>1635</v>
      </c>
      <c r="G103" s="271" t="s">
        <v>73</v>
      </c>
      <c r="H103" s="273" t="s">
        <v>20</v>
      </c>
      <c r="I103" s="271">
        <v>460</v>
      </c>
      <c r="J103" s="277">
        <v>17</v>
      </c>
      <c r="K103" s="275">
        <v>45</v>
      </c>
      <c r="L103" s="275">
        <v>6</v>
      </c>
      <c r="M103" s="275">
        <v>4</v>
      </c>
      <c r="N103" s="275">
        <v>6</v>
      </c>
      <c r="O103" s="275">
        <v>1</v>
      </c>
      <c r="P103" s="275">
        <v>13</v>
      </c>
      <c r="Q103" s="275">
        <v>3</v>
      </c>
      <c r="R103" s="275">
        <v>3</v>
      </c>
      <c r="S103" s="275">
        <v>79</v>
      </c>
      <c r="T103" s="275">
        <v>0</v>
      </c>
      <c r="U103" s="275">
        <v>1</v>
      </c>
      <c r="V103" s="275">
        <v>1</v>
      </c>
      <c r="W103" s="275">
        <v>1</v>
      </c>
      <c r="X103" s="275">
        <v>0</v>
      </c>
      <c r="Y103" s="275">
        <v>0</v>
      </c>
      <c r="Z103" s="275">
        <v>0</v>
      </c>
      <c r="AA103" s="275">
        <v>0</v>
      </c>
      <c r="AB103" s="275">
        <v>11</v>
      </c>
      <c r="AC103" s="276">
        <f t="shared" si="2"/>
        <v>191</v>
      </c>
    </row>
    <row r="104" spans="1:29" ht="17.25" x14ac:dyDescent="0.3">
      <c r="A104" s="268">
        <v>103</v>
      </c>
      <c r="B104" s="271">
        <v>21</v>
      </c>
      <c r="C104" s="272">
        <v>350</v>
      </c>
      <c r="D104" s="273" t="s">
        <v>448</v>
      </c>
      <c r="E104" s="278" t="s">
        <v>443</v>
      </c>
      <c r="F104" s="271">
        <v>1637</v>
      </c>
      <c r="G104" s="271" t="s">
        <v>73</v>
      </c>
      <c r="H104" s="273" t="s">
        <v>19</v>
      </c>
      <c r="I104" s="271">
        <v>505</v>
      </c>
      <c r="J104" s="277">
        <v>13</v>
      </c>
      <c r="K104" s="275">
        <v>94</v>
      </c>
      <c r="L104" s="275">
        <v>12</v>
      </c>
      <c r="M104" s="275">
        <v>5</v>
      </c>
      <c r="N104" s="275">
        <v>21</v>
      </c>
      <c r="O104" s="275">
        <v>2</v>
      </c>
      <c r="P104" s="275">
        <v>10</v>
      </c>
      <c r="Q104" s="275">
        <v>2</v>
      </c>
      <c r="R104" s="275">
        <v>0</v>
      </c>
      <c r="S104" s="275">
        <v>10</v>
      </c>
      <c r="T104" s="275">
        <v>0</v>
      </c>
      <c r="U104" s="275">
        <v>2</v>
      </c>
      <c r="V104" s="275">
        <v>1</v>
      </c>
      <c r="W104" s="275">
        <v>0</v>
      </c>
      <c r="X104" s="275">
        <v>0</v>
      </c>
      <c r="Y104" s="275">
        <v>0</v>
      </c>
      <c r="Z104" s="275">
        <v>0</v>
      </c>
      <c r="AA104" s="275">
        <v>3</v>
      </c>
      <c r="AB104" s="275">
        <v>16</v>
      </c>
      <c r="AC104" s="276">
        <f t="shared" si="2"/>
        <v>191</v>
      </c>
    </row>
    <row r="105" spans="1:29" ht="17.25" x14ac:dyDescent="0.3">
      <c r="A105" s="270">
        <v>104</v>
      </c>
      <c r="B105" s="271">
        <v>21</v>
      </c>
      <c r="C105" s="272">
        <v>350</v>
      </c>
      <c r="D105" s="273" t="s">
        <v>448</v>
      </c>
      <c r="E105" s="278" t="s">
        <v>443</v>
      </c>
      <c r="F105" s="271">
        <v>1637</v>
      </c>
      <c r="G105" s="271" t="s">
        <v>73</v>
      </c>
      <c r="H105" s="273" t="s">
        <v>20</v>
      </c>
      <c r="I105" s="271">
        <v>504</v>
      </c>
      <c r="J105" s="277">
        <v>9</v>
      </c>
      <c r="K105" s="275">
        <v>86</v>
      </c>
      <c r="L105" s="275">
        <v>10</v>
      </c>
      <c r="M105" s="275">
        <v>2</v>
      </c>
      <c r="N105" s="275">
        <v>30</v>
      </c>
      <c r="O105" s="275">
        <v>0</v>
      </c>
      <c r="P105" s="275">
        <v>7</v>
      </c>
      <c r="Q105" s="275">
        <v>0</v>
      </c>
      <c r="R105" s="275">
        <v>0</v>
      </c>
      <c r="S105" s="275">
        <v>4</v>
      </c>
      <c r="T105" s="279"/>
      <c r="U105" s="275">
        <v>1</v>
      </c>
      <c r="V105" s="275">
        <v>0</v>
      </c>
      <c r="W105" s="275">
        <v>0</v>
      </c>
      <c r="X105" s="275">
        <v>0</v>
      </c>
      <c r="Y105" s="275">
        <v>0</v>
      </c>
      <c r="Z105" s="275">
        <v>0</v>
      </c>
      <c r="AA105" s="275">
        <v>0</v>
      </c>
      <c r="AB105" s="275">
        <v>23</v>
      </c>
      <c r="AC105" s="276">
        <f t="shared" si="2"/>
        <v>172</v>
      </c>
    </row>
    <row r="106" spans="1:29" ht="17.25" x14ac:dyDescent="0.3">
      <c r="A106" s="270">
        <v>105</v>
      </c>
      <c r="B106" s="271">
        <v>21</v>
      </c>
      <c r="C106" s="272">
        <v>350</v>
      </c>
      <c r="D106" s="273" t="s">
        <v>448</v>
      </c>
      <c r="E106" s="278" t="s">
        <v>443</v>
      </c>
      <c r="F106" s="271">
        <v>1637</v>
      </c>
      <c r="G106" s="271" t="s">
        <v>73</v>
      </c>
      <c r="H106" s="273" t="s">
        <v>22</v>
      </c>
      <c r="I106" s="271">
        <v>504</v>
      </c>
      <c r="J106" s="277">
        <v>14</v>
      </c>
      <c r="K106" s="275">
        <v>75</v>
      </c>
      <c r="L106" s="275">
        <v>15</v>
      </c>
      <c r="M106" s="275">
        <v>4</v>
      </c>
      <c r="N106" s="275">
        <v>36</v>
      </c>
      <c r="O106" s="275">
        <v>2</v>
      </c>
      <c r="P106" s="275">
        <v>5</v>
      </c>
      <c r="Q106" s="275">
        <v>2</v>
      </c>
      <c r="R106" s="275">
        <v>0</v>
      </c>
      <c r="S106" s="275">
        <v>6</v>
      </c>
      <c r="T106" s="275">
        <v>0</v>
      </c>
      <c r="U106" s="275">
        <v>0</v>
      </c>
      <c r="V106" s="275">
        <v>2</v>
      </c>
      <c r="W106" s="275">
        <v>3</v>
      </c>
      <c r="X106" s="275">
        <v>0</v>
      </c>
      <c r="Y106" s="275">
        <v>0</v>
      </c>
      <c r="Z106" s="275">
        <v>0</v>
      </c>
      <c r="AA106" s="275">
        <v>0</v>
      </c>
      <c r="AB106" s="275">
        <v>21</v>
      </c>
      <c r="AC106" s="276">
        <f t="shared" si="2"/>
        <v>185</v>
      </c>
    </row>
    <row r="107" spans="1:29" ht="17.25" x14ac:dyDescent="0.3">
      <c r="A107" s="268">
        <v>106</v>
      </c>
      <c r="B107" s="271">
        <v>21</v>
      </c>
      <c r="C107" s="272">
        <v>350</v>
      </c>
      <c r="D107" s="273" t="s">
        <v>448</v>
      </c>
      <c r="E107" s="278" t="s">
        <v>443</v>
      </c>
      <c r="F107" s="271">
        <v>1638</v>
      </c>
      <c r="G107" s="271" t="s">
        <v>73</v>
      </c>
      <c r="H107" s="273" t="s">
        <v>19</v>
      </c>
      <c r="I107" s="271">
        <v>620</v>
      </c>
      <c r="J107" s="277">
        <v>26</v>
      </c>
      <c r="K107" s="275">
        <v>116</v>
      </c>
      <c r="L107" s="275">
        <v>28</v>
      </c>
      <c r="M107" s="275">
        <v>9</v>
      </c>
      <c r="N107" s="275">
        <v>19</v>
      </c>
      <c r="O107" s="275">
        <v>1</v>
      </c>
      <c r="P107" s="275">
        <v>5</v>
      </c>
      <c r="Q107" s="275">
        <v>4</v>
      </c>
      <c r="R107" s="275">
        <v>2</v>
      </c>
      <c r="S107" s="275">
        <v>12</v>
      </c>
      <c r="T107" s="275">
        <v>0</v>
      </c>
      <c r="U107" s="275">
        <v>0</v>
      </c>
      <c r="V107" s="275">
        <v>1</v>
      </c>
      <c r="W107" s="275">
        <v>1</v>
      </c>
      <c r="X107" s="275">
        <v>0</v>
      </c>
      <c r="Y107" s="275">
        <v>0</v>
      </c>
      <c r="Z107" s="275">
        <v>0</v>
      </c>
      <c r="AA107" s="275">
        <v>0</v>
      </c>
      <c r="AB107" s="275">
        <v>22</v>
      </c>
      <c r="AC107" s="276">
        <f t="shared" si="2"/>
        <v>246</v>
      </c>
    </row>
    <row r="108" spans="1:29" ht="17.25" x14ac:dyDescent="0.3">
      <c r="A108" s="270">
        <v>107</v>
      </c>
      <c r="B108" s="271">
        <v>21</v>
      </c>
      <c r="C108" s="272">
        <v>350</v>
      </c>
      <c r="D108" s="273" t="s">
        <v>448</v>
      </c>
      <c r="E108" s="278" t="s">
        <v>443</v>
      </c>
      <c r="F108" s="271">
        <v>1638</v>
      </c>
      <c r="G108" s="271" t="s">
        <v>73</v>
      </c>
      <c r="H108" s="273" t="s">
        <v>20</v>
      </c>
      <c r="I108" s="271">
        <v>620</v>
      </c>
      <c r="J108" s="277">
        <v>14</v>
      </c>
      <c r="K108" s="275">
        <v>141</v>
      </c>
      <c r="L108" s="275">
        <v>24</v>
      </c>
      <c r="M108" s="275">
        <v>7</v>
      </c>
      <c r="N108" s="275">
        <v>11</v>
      </c>
      <c r="O108" s="275">
        <v>1</v>
      </c>
      <c r="P108" s="275">
        <v>3</v>
      </c>
      <c r="Q108" s="275">
        <v>2</v>
      </c>
      <c r="R108" s="275">
        <v>2</v>
      </c>
      <c r="S108" s="275">
        <v>7</v>
      </c>
      <c r="T108" s="275">
        <v>0</v>
      </c>
      <c r="U108" s="275">
        <v>0</v>
      </c>
      <c r="V108" s="275">
        <v>0</v>
      </c>
      <c r="W108" s="275">
        <v>2</v>
      </c>
      <c r="X108" s="275">
        <v>0</v>
      </c>
      <c r="Y108" s="275">
        <v>0</v>
      </c>
      <c r="Z108" s="275">
        <v>0</v>
      </c>
      <c r="AA108" s="275">
        <v>0</v>
      </c>
      <c r="AB108" s="275">
        <v>19</v>
      </c>
      <c r="AC108" s="276">
        <f t="shared" si="2"/>
        <v>233</v>
      </c>
    </row>
    <row r="109" spans="1:29" ht="17.25" x14ac:dyDescent="0.3">
      <c r="A109" s="270">
        <v>108</v>
      </c>
      <c r="B109" s="271">
        <v>21</v>
      </c>
      <c r="C109" s="272">
        <v>387</v>
      </c>
      <c r="D109" s="273" t="s">
        <v>449</v>
      </c>
      <c r="E109" s="278" t="s">
        <v>449</v>
      </c>
      <c r="F109" s="271">
        <v>1730</v>
      </c>
      <c r="G109" s="271" t="s">
        <v>73</v>
      </c>
      <c r="H109" s="273" t="s">
        <v>19</v>
      </c>
      <c r="I109" s="271">
        <v>633</v>
      </c>
      <c r="J109" s="277">
        <v>3</v>
      </c>
      <c r="K109" s="275">
        <v>77</v>
      </c>
      <c r="L109" s="275">
        <v>80</v>
      </c>
      <c r="M109" s="275">
        <v>9</v>
      </c>
      <c r="N109" s="275">
        <v>14</v>
      </c>
      <c r="O109" s="275">
        <v>3</v>
      </c>
      <c r="P109" s="275">
        <v>0</v>
      </c>
      <c r="Q109" s="275">
        <v>5</v>
      </c>
      <c r="R109" s="275">
        <v>4</v>
      </c>
      <c r="S109" s="275">
        <v>76</v>
      </c>
      <c r="T109" s="275">
        <v>0</v>
      </c>
      <c r="U109" s="275">
        <v>2</v>
      </c>
      <c r="V109" s="275">
        <v>2</v>
      </c>
      <c r="W109" s="275">
        <v>0</v>
      </c>
      <c r="X109" s="275">
        <v>0</v>
      </c>
      <c r="Y109" s="275">
        <v>0</v>
      </c>
      <c r="Z109" s="275">
        <v>0</v>
      </c>
      <c r="AA109" s="275">
        <v>0</v>
      </c>
      <c r="AB109" s="275">
        <v>38</v>
      </c>
      <c r="AC109" s="276">
        <f t="shared" ref="AC109:AC172" si="3">SUM(J109:AB109)</f>
        <v>313</v>
      </c>
    </row>
    <row r="110" spans="1:29" ht="17.25" x14ac:dyDescent="0.3">
      <c r="A110" s="268">
        <v>109</v>
      </c>
      <c r="B110" s="271">
        <v>21</v>
      </c>
      <c r="C110" s="272">
        <v>387</v>
      </c>
      <c r="D110" s="273" t="s">
        <v>449</v>
      </c>
      <c r="E110" s="278" t="s">
        <v>449</v>
      </c>
      <c r="F110" s="271">
        <v>1730</v>
      </c>
      <c r="G110" s="271" t="s">
        <v>73</v>
      </c>
      <c r="H110" s="273" t="s">
        <v>20</v>
      </c>
      <c r="I110" s="271">
        <v>633</v>
      </c>
      <c r="J110" s="277">
        <v>6</v>
      </c>
      <c r="K110" s="275">
        <v>48</v>
      </c>
      <c r="L110" s="275">
        <v>64</v>
      </c>
      <c r="M110" s="275">
        <v>6</v>
      </c>
      <c r="N110" s="275">
        <v>12</v>
      </c>
      <c r="O110" s="275">
        <v>0</v>
      </c>
      <c r="P110" s="275">
        <v>1</v>
      </c>
      <c r="Q110" s="275">
        <v>2</v>
      </c>
      <c r="R110" s="275">
        <v>9</v>
      </c>
      <c r="S110" s="275">
        <v>77</v>
      </c>
      <c r="T110" s="275">
        <v>0</v>
      </c>
      <c r="U110" s="275">
        <v>3</v>
      </c>
      <c r="V110" s="275">
        <v>0</v>
      </c>
      <c r="W110" s="275">
        <v>4</v>
      </c>
      <c r="X110" s="275">
        <v>0</v>
      </c>
      <c r="Y110" s="275">
        <v>0</v>
      </c>
      <c r="Z110" s="275">
        <v>0</v>
      </c>
      <c r="AA110" s="275">
        <v>0</v>
      </c>
      <c r="AB110" s="275">
        <v>37</v>
      </c>
      <c r="AC110" s="276">
        <f t="shared" si="3"/>
        <v>269</v>
      </c>
    </row>
    <row r="111" spans="1:29" ht="17.25" x14ac:dyDescent="0.3">
      <c r="A111" s="270">
        <v>110</v>
      </c>
      <c r="B111" s="271">
        <v>21</v>
      </c>
      <c r="C111" s="272">
        <v>387</v>
      </c>
      <c r="D111" s="273" t="s">
        <v>449</v>
      </c>
      <c r="E111" s="278" t="s">
        <v>449</v>
      </c>
      <c r="F111" s="271">
        <v>1731</v>
      </c>
      <c r="G111" s="271" t="s">
        <v>73</v>
      </c>
      <c r="H111" s="273" t="s">
        <v>19</v>
      </c>
      <c r="I111" s="271">
        <v>570</v>
      </c>
      <c r="J111" s="277">
        <v>12</v>
      </c>
      <c r="K111" s="275">
        <v>36</v>
      </c>
      <c r="L111" s="275">
        <v>83</v>
      </c>
      <c r="M111" s="275">
        <v>10</v>
      </c>
      <c r="N111" s="275">
        <v>14</v>
      </c>
      <c r="O111" s="275">
        <v>2</v>
      </c>
      <c r="P111" s="275">
        <v>0</v>
      </c>
      <c r="Q111" s="275">
        <v>5</v>
      </c>
      <c r="R111" s="275">
        <v>5</v>
      </c>
      <c r="S111" s="275">
        <v>49</v>
      </c>
      <c r="T111" s="275">
        <v>0</v>
      </c>
      <c r="U111" s="275">
        <v>3</v>
      </c>
      <c r="V111" s="275">
        <v>0</v>
      </c>
      <c r="W111" s="275">
        <v>0</v>
      </c>
      <c r="X111" s="275">
        <v>0</v>
      </c>
      <c r="Y111" s="275">
        <v>0</v>
      </c>
      <c r="Z111" s="275">
        <v>0</v>
      </c>
      <c r="AA111" s="275">
        <v>0</v>
      </c>
      <c r="AB111" s="275">
        <v>36</v>
      </c>
      <c r="AC111" s="276">
        <f t="shared" si="3"/>
        <v>255</v>
      </c>
    </row>
    <row r="112" spans="1:29" ht="17.25" x14ac:dyDescent="0.3">
      <c r="A112" s="270">
        <v>111</v>
      </c>
      <c r="B112" s="271">
        <v>21</v>
      </c>
      <c r="C112" s="272">
        <v>387</v>
      </c>
      <c r="D112" s="273" t="s">
        <v>449</v>
      </c>
      <c r="E112" s="278" t="s">
        <v>449</v>
      </c>
      <c r="F112" s="271">
        <v>1731</v>
      </c>
      <c r="G112" s="271" t="s">
        <v>73</v>
      </c>
      <c r="H112" s="273" t="s">
        <v>20</v>
      </c>
      <c r="I112" s="271">
        <v>570</v>
      </c>
      <c r="J112" s="277">
        <v>17</v>
      </c>
      <c r="K112" s="275">
        <v>51</v>
      </c>
      <c r="L112" s="275">
        <v>104</v>
      </c>
      <c r="M112" s="275">
        <v>4</v>
      </c>
      <c r="N112" s="275">
        <v>9</v>
      </c>
      <c r="O112" s="275">
        <v>0</v>
      </c>
      <c r="P112" s="275">
        <v>1</v>
      </c>
      <c r="Q112" s="275">
        <v>1</v>
      </c>
      <c r="R112" s="275">
        <v>3</v>
      </c>
      <c r="S112" s="275">
        <v>60</v>
      </c>
      <c r="T112" s="275">
        <v>0</v>
      </c>
      <c r="U112" s="275">
        <v>0</v>
      </c>
      <c r="V112" s="275">
        <v>2</v>
      </c>
      <c r="W112" s="275">
        <v>0</v>
      </c>
      <c r="X112" s="275">
        <v>0</v>
      </c>
      <c r="Y112" s="275">
        <v>0</v>
      </c>
      <c r="Z112" s="275">
        <v>0</v>
      </c>
      <c r="AA112" s="275">
        <v>0</v>
      </c>
      <c r="AB112" s="275">
        <v>35</v>
      </c>
      <c r="AC112" s="276">
        <f t="shared" si="3"/>
        <v>287</v>
      </c>
    </row>
    <row r="113" spans="1:29" ht="17.25" x14ac:dyDescent="0.3">
      <c r="A113" s="268">
        <v>112</v>
      </c>
      <c r="B113" s="271">
        <v>21</v>
      </c>
      <c r="C113" s="272">
        <v>387</v>
      </c>
      <c r="D113" s="273" t="s">
        <v>449</v>
      </c>
      <c r="E113" s="278" t="s">
        <v>450</v>
      </c>
      <c r="F113" s="271">
        <v>1732</v>
      </c>
      <c r="G113" s="271" t="s">
        <v>73</v>
      </c>
      <c r="H113" s="273" t="s">
        <v>19</v>
      </c>
      <c r="I113" s="271">
        <v>409</v>
      </c>
      <c r="J113" s="277">
        <v>15</v>
      </c>
      <c r="K113" s="275">
        <v>78</v>
      </c>
      <c r="L113" s="275">
        <v>21</v>
      </c>
      <c r="M113" s="275">
        <v>3</v>
      </c>
      <c r="N113" s="275">
        <v>2</v>
      </c>
      <c r="O113" s="275">
        <v>0</v>
      </c>
      <c r="P113" s="275">
        <v>0</v>
      </c>
      <c r="Q113" s="275">
        <v>3</v>
      </c>
      <c r="R113" s="275">
        <v>0</v>
      </c>
      <c r="S113" s="275">
        <v>24</v>
      </c>
      <c r="T113" s="275">
        <v>0</v>
      </c>
      <c r="U113" s="275">
        <v>1</v>
      </c>
      <c r="V113" s="275">
        <v>0</v>
      </c>
      <c r="W113" s="275">
        <v>0</v>
      </c>
      <c r="X113" s="275">
        <v>0</v>
      </c>
      <c r="Y113" s="275">
        <v>0</v>
      </c>
      <c r="Z113" s="275">
        <v>0</v>
      </c>
      <c r="AA113" s="275">
        <v>0</v>
      </c>
      <c r="AB113" s="275">
        <v>5</v>
      </c>
      <c r="AC113" s="276">
        <f t="shared" si="3"/>
        <v>152</v>
      </c>
    </row>
    <row r="114" spans="1:29" ht="17.25" x14ac:dyDescent="0.3">
      <c r="A114" s="270">
        <v>113</v>
      </c>
      <c r="B114" s="271">
        <v>21</v>
      </c>
      <c r="C114" s="272">
        <v>387</v>
      </c>
      <c r="D114" s="273" t="s">
        <v>449</v>
      </c>
      <c r="E114" s="278" t="s">
        <v>450</v>
      </c>
      <c r="F114" s="271">
        <v>1732</v>
      </c>
      <c r="G114" s="271" t="s">
        <v>73</v>
      </c>
      <c r="H114" s="273" t="s">
        <v>20</v>
      </c>
      <c r="I114" s="271">
        <v>409</v>
      </c>
      <c r="J114" s="277">
        <v>19</v>
      </c>
      <c r="K114" s="275">
        <v>46</v>
      </c>
      <c r="L114" s="275">
        <v>52</v>
      </c>
      <c r="M114" s="275">
        <v>0</v>
      </c>
      <c r="N114" s="275">
        <v>63</v>
      </c>
      <c r="O114" s="275">
        <v>0</v>
      </c>
      <c r="P114" s="275">
        <v>0</v>
      </c>
      <c r="Q114" s="275">
        <v>1</v>
      </c>
      <c r="R114" s="275">
        <v>0</v>
      </c>
      <c r="S114" s="275">
        <v>21</v>
      </c>
      <c r="T114" s="275">
        <v>0</v>
      </c>
      <c r="U114" s="275">
        <v>2</v>
      </c>
      <c r="V114" s="275">
        <v>0</v>
      </c>
      <c r="W114" s="275">
        <v>0</v>
      </c>
      <c r="X114" s="275">
        <v>0</v>
      </c>
      <c r="Y114" s="275">
        <v>0</v>
      </c>
      <c r="Z114" s="275">
        <v>0</v>
      </c>
      <c r="AA114" s="275">
        <v>0</v>
      </c>
      <c r="AB114" s="275">
        <v>4</v>
      </c>
      <c r="AC114" s="276">
        <f t="shared" si="3"/>
        <v>208</v>
      </c>
    </row>
    <row r="115" spans="1:29" ht="17.25" x14ac:dyDescent="0.3">
      <c r="A115" s="270">
        <v>114</v>
      </c>
      <c r="B115" s="271">
        <v>21</v>
      </c>
      <c r="C115" s="272">
        <v>387</v>
      </c>
      <c r="D115" s="273" t="s">
        <v>449</v>
      </c>
      <c r="E115" s="278" t="s">
        <v>451</v>
      </c>
      <c r="F115" s="271">
        <v>1732</v>
      </c>
      <c r="G115" s="271" t="s">
        <v>73</v>
      </c>
      <c r="H115" s="273" t="s">
        <v>21</v>
      </c>
      <c r="I115" s="271">
        <v>536</v>
      </c>
      <c r="J115" s="277">
        <v>9</v>
      </c>
      <c r="K115" s="275">
        <v>108</v>
      </c>
      <c r="L115" s="275">
        <v>60</v>
      </c>
      <c r="M115" s="275">
        <v>7</v>
      </c>
      <c r="N115" s="275">
        <v>2</v>
      </c>
      <c r="O115" s="275">
        <v>1</v>
      </c>
      <c r="P115" s="275">
        <v>0</v>
      </c>
      <c r="Q115" s="275">
        <v>3</v>
      </c>
      <c r="R115" s="275">
        <v>0</v>
      </c>
      <c r="S115" s="275">
        <v>28</v>
      </c>
      <c r="T115" s="275">
        <v>0</v>
      </c>
      <c r="U115" s="275">
        <v>0</v>
      </c>
      <c r="V115" s="275">
        <v>2</v>
      </c>
      <c r="W115" s="275">
        <v>0</v>
      </c>
      <c r="X115" s="275">
        <v>0</v>
      </c>
      <c r="Y115" s="275">
        <v>0</v>
      </c>
      <c r="Z115" s="275">
        <v>0</v>
      </c>
      <c r="AA115" s="275">
        <v>0</v>
      </c>
      <c r="AB115" s="275">
        <v>22</v>
      </c>
      <c r="AC115" s="276">
        <f t="shared" si="3"/>
        <v>242</v>
      </c>
    </row>
    <row r="116" spans="1:29" ht="17.25" x14ac:dyDescent="0.3">
      <c r="A116" s="268">
        <v>115</v>
      </c>
      <c r="B116" s="271">
        <v>21</v>
      </c>
      <c r="C116" s="272">
        <v>387</v>
      </c>
      <c r="D116" s="273" t="s">
        <v>449</v>
      </c>
      <c r="E116" s="278" t="s">
        <v>452</v>
      </c>
      <c r="F116" s="271">
        <v>1733</v>
      </c>
      <c r="G116" s="271" t="s">
        <v>73</v>
      </c>
      <c r="H116" s="273" t="s">
        <v>19</v>
      </c>
      <c r="I116" s="271">
        <v>557</v>
      </c>
      <c r="J116" s="277">
        <v>5</v>
      </c>
      <c r="K116" s="275">
        <v>30</v>
      </c>
      <c r="L116" s="275">
        <v>125</v>
      </c>
      <c r="M116" s="275">
        <v>7</v>
      </c>
      <c r="N116" s="275">
        <v>3</v>
      </c>
      <c r="O116" s="275">
        <v>1</v>
      </c>
      <c r="P116" s="275">
        <v>3</v>
      </c>
      <c r="Q116" s="275">
        <v>2</v>
      </c>
      <c r="R116" s="275">
        <v>4</v>
      </c>
      <c r="S116" s="275">
        <v>62</v>
      </c>
      <c r="T116" s="275">
        <v>0</v>
      </c>
      <c r="U116" s="275">
        <v>0</v>
      </c>
      <c r="V116" s="275">
        <v>3</v>
      </c>
      <c r="W116" s="275">
        <v>1</v>
      </c>
      <c r="X116" s="275">
        <v>0</v>
      </c>
      <c r="Y116" s="275">
        <v>0</v>
      </c>
      <c r="Z116" s="275">
        <v>0</v>
      </c>
      <c r="AA116" s="275">
        <v>0</v>
      </c>
      <c r="AB116" s="275">
        <v>16</v>
      </c>
      <c r="AC116" s="276">
        <f t="shared" si="3"/>
        <v>262</v>
      </c>
    </row>
    <row r="117" spans="1:29" ht="17.25" x14ac:dyDescent="0.3">
      <c r="A117" s="270">
        <v>116</v>
      </c>
      <c r="B117" s="271">
        <v>21</v>
      </c>
      <c r="C117" s="272">
        <v>387</v>
      </c>
      <c r="D117" s="273" t="s">
        <v>449</v>
      </c>
      <c r="E117" s="278" t="s">
        <v>452</v>
      </c>
      <c r="F117" s="271">
        <v>1733</v>
      </c>
      <c r="G117" s="271" t="s">
        <v>73</v>
      </c>
      <c r="H117" s="273" t="s">
        <v>20</v>
      </c>
      <c r="I117" s="271">
        <v>557</v>
      </c>
      <c r="J117" s="277">
        <v>6</v>
      </c>
      <c r="K117" s="275">
        <v>19</v>
      </c>
      <c r="L117" s="275">
        <v>131</v>
      </c>
      <c r="M117" s="275">
        <v>2</v>
      </c>
      <c r="N117" s="275">
        <v>9</v>
      </c>
      <c r="O117" s="275">
        <v>1</v>
      </c>
      <c r="P117" s="275">
        <v>1</v>
      </c>
      <c r="Q117" s="275">
        <v>0</v>
      </c>
      <c r="R117" s="275">
        <v>2</v>
      </c>
      <c r="S117" s="275">
        <v>19</v>
      </c>
      <c r="T117" s="275">
        <v>0</v>
      </c>
      <c r="U117" s="275">
        <v>1</v>
      </c>
      <c r="V117" s="275">
        <v>3</v>
      </c>
      <c r="W117" s="275">
        <v>0</v>
      </c>
      <c r="X117" s="275">
        <v>0</v>
      </c>
      <c r="Y117" s="275">
        <v>0</v>
      </c>
      <c r="Z117" s="275">
        <v>0</v>
      </c>
      <c r="AA117" s="275">
        <v>0</v>
      </c>
      <c r="AB117" s="275">
        <v>14</v>
      </c>
      <c r="AC117" s="276">
        <f t="shared" si="3"/>
        <v>208</v>
      </c>
    </row>
    <row r="118" spans="1:29" ht="17.25" x14ac:dyDescent="0.3">
      <c r="A118" s="270">
        <v>117</v>
      </c>
      <c r="B118" s="271">
        <v>21</v>
      </c>
      <c r="C118" s="272">
        <v>387</v>
      </c>
      <c r="D118" s="273" t="s">
        <v>449</v>
      </c>
      <c r="E118" s="278" t="s">
        <v>452</v>
      </c>
      <c r="F118" s="271">
        <v>1733</v>
      </c>
      <c r="G118" s="271" t="s">
        <v>73</v>
      </c>
      <c r="H118" s="273" t="s">
        <v>22</v>
      </c>
      <c r="I118" s="271">
        <v>557</v>
      </c>
      <c r="J118" s="277">
        <v>10</v>
      </c>
      <c r="K118" s="275">
        <v>20</v>
      </c>
      <c r="L118" s="275">
        <v>100</v>
      </c>
      <c r="M118" s="275">
        <v>1</v>
      </c>
      <c r="N118" s="275">
        <v>8</v>
      </c>
      <c r="O118" s="275">
        <v>1</v>
      </c>
      <c r="P118" s="275">
        <v>1</v>
      </c>
      <c r="Q118" s="275">
        <v>2</v>
      </c>
      <c r="R118" s="275">
        <v>0</v>
      </c>
      <c r="S118" s="275">
        <v>42</v>
      </c>
      <c r="T118" s="275">
        <v>0</v>
      </c>
      <c r="U118" s="275">
        <v>1</v>
      </c>
      <c r="V118" s="275">
        <v>6</v>
      </c>
      <c r="W118" s="275">
        <v>1</v>
      </c>
      <c r="X118" s="275">
        <v>0</v>
      </c>
      <c r="Y118" s="275">
        <v>0</v>
      </c>
      <c r="Z118" s="275">
        <v>0</v>
      </c>
      <c r="AA118" s="275">
        <v>0</v>
      </c>
      <c r="AB118" s="275">
        <v>25</v>
      </c>
      <c r="AC118" s="276">
        <f t="shared" si="3"/>
        <v>218</v>
      </c>
    </row>
    <row r="119" spans="1:29" ht="17.25" x14ac:dyDescent="0.3">
      <c r="A119" s="268">
        <v>118</v>
      </c>
      <c r="B119" s="271">
        <v>21</v>
      </c>
      <c r="C119" s="272">
        <v>387</v>
      </c>
      <c r="D119" s="273" t="s">
        <v>449</v>
      </c>
      <c r="E119" s="278" t="s">
        <v>453</v>
      </c>
      <c r="F119" s="271">
        <v>1734</v>
      </c>
      <c r="G119" s="271" t="s">
        <v>73</v>
      </c>
      <c r="H119" s="273" t="s">
        <v>19</v>
      </c>
      <c r="I119" s="271">
        <v>569</v>
      </c>
      <c r="J119" s="277">
        <v>8</v>
      </c>
      <c r="K119" s="275">
        <v>68</v>
      </c>
      <c r="L119" s="275">
        <v>35</v>
      </c>
      <c r="M119" s="275">
        <v>14</v>
      </c>
      <c r="N119" s="275">
        <v>8</v>
      </c>
      <c r="O119" s="275">
        <v>5</v>
      </c>
      <c r="P119" s="275">
        <v>1</v>
      </c>
      <c r="Q119" s="275">
        <v>4</v>
      </c>
      <c r="R119" s="275">
        <v>5</v>
      </c>
      <c r="S119" s="275">
        <v>106</v>
      </c>
      <c r="T119" s="275">
        <v>0</v>
      </c>
      <c r="U119" s="275">
        <v>2</v>
      </c>
      <c r="V119" s="275">
        <v>1</v>
      </c>
      <c r="W119" s="275">
        <v>1</v>
      </c>
      <c r="X119" s="275">
        <v>0</v>
      </c>
      <c r="Y119" s="275">
        <v>0</v>
      </c>
      <c r="Z119" s="275">
        <v>0</v>
      </c>
      <c r="AA119" s="275">
        <v>0</v>
      </c>
      <c r="AB119" s="275">
        <v>24</v>
      </c>
      <c r="AC119" s="276">
        <f t="shared" si="3"/>
        <v>282</v>
      </c>
    </row>
    <row r="120" spans="1:29" ht="17.25" x14ac:dyDescent="0.3">
      <c r="A120" s="270">
        <v>119</v>
      </c>
      <c r="B120" s="271">
        <v>21</v>
      </c>
      <c r="C120" s="272">
        <v>387</v>
      </c>
      <c r="D120" s="273" t="s">
        <v>449</v>
      </c>
      <c r="E120" s="278" t="s">
        <v>453</v>
      </c>
      <c r="F120" s="271">
        <v>1734</v>
      </c>
      <c r="G120" s="271" t="s">
        <v>73</v>
      </c>
      <c r="H120" s="273" t="s">
        <v>20</v>
      </c>
      <c r="I120" s="271">
        <v>569</v>
      </c>
      <c r="J120" s="277">
        <v>4</v>
      </c>
      <c r="K120" s="275">
        <v>66</v>
      </c>
      <c r="L120" s="275">
        <v>42</v>
      </c>
      <c r="M120" s="275">
        <v>16</v>
      </c>
      <c r="N120" s="275">
        <v>7</v>
      </c>
      <c r="O120" s="275">
        <v>1</v>
      </c>
      <c r="P120" s="275">
        <v>4</v>
      </c>
      <c r="Q120" s="275">
        <v>7</v>
      </c>
      <c r="R120" s="275">
        <v>4</v>
      </c>
      <c r="S120" s="275">
        <v>121</v>
      </c>
      <c r="T120" s="275">
        <v>0</v>
      </c>
      <c r="U120" s="275">
        <v>0</v>
      </c>
      <c r="V120" s="275">
        <v>2</v>
      </c>
      <c r="W120" s="275">
        <v>2</v>
      </c>
      <c r="X120" s="275">
        <v>0</v>
      </c>
      <c r="Y120" s="275">
        <v>0</v>
      </c>
      <c r="Z120" s="275">
        <v>0</v>
      </c>
      <c r="AA120" s="275">
        <v>0</v>
      </c>
      <c r="AB120" s="275">
        <v>30</v>
      </c>
      <c r="AC120" s="276">
        <f t="shared" si="3"/>
        <v>306</v>
      </c>
    </row>
    <row r="121" spans="1:29" ht="17.25" x14ac:dyDescent="0.3">
      <c r="A121" s="270">
        <v>120</v>
      </c>
      <c r="B121" s="271">
        <v>21</v>
      </c>
      <c r="C121" s="272">
        <v>387</v>
      </c>
      <c r="D121" s="273" t="s">
        <v>449</v>
      </c>
      <c r="E121" s="278" t="s">
        <v>453</v>
      </c>
      <c r="F121" s="271">
        <v>1734</v>
      </c>
      <c r="G121" s="271" t="s">
        <v>73</v>
      </c>
      <c r="H121" s="273" t="s">
        <v>22</v>
      </c>
      <c r="I121" s="271">
        <v>569</v>
      </c>
      <c r="J121" s="277">
        <v>9</v>
      </c>
      <c r="K121" s="275">
        <v>60</v>
      </c>
      <c r="L121" s="275">
        <v>43</v>
      </c>
      <c r="M121" s="275">
        <v>14</v>
      </c>
      <c r="N121" s="275">
        <v>9</v>
      </c>
      <c r="O121" s="275">
        <v>0</v>
      </c>
      <c r="P121" s="275">
        <v>3</v>
      </c>
      <c r="Q121" s="275">
        <v>2</v>
      </c>
      <c r="R121" s="275">
        <v>3</v>
      </c>
      <c r="S121" s="275">
        <v>96</v>
      </c>
      <c r="T121" s="275">
        <v>0</v>
      </c>
      <c r="U121" s="275">
        <v>4</v>
      </c>
      <c r="V121" s="275">
        <v>2</v>
      </c>
      <c r="W121" s="275">
        <v>1</v>
      </c>
      <c r="X121" s="275">
        <v>0</v>
      </c>
      <c r="Y121" s="275">
        <v>0</v>
      </c>
      <c r="Z121" s="275">
        <v>0</v>
      </c>
      <c r="AA121" s="275">
        <v>0</v>
      </c>
      <c r="AB121" s="275">
        <v>34</v>
      </c>
      <c r="AC121" s="276">
        <f t="shared" si="3"/>
        <v>280</v>
      </c>
    </row>
    <row r="122" spans="1:29" ht="17.25" x14ac:dyDescent="0.3">
      <c r="A122" s="268">
        <v>121</v>
      </c>
      <c r="B122" s="271">
        <v>21</v>
      </c>
      <c r="C122" s="272">
        <v>387</v>
      </c>
      <c r="D122" s="273" t="s">
        <v>449</v>
      </c>
      <c r="E122" s="278" t="s">
        <v>454</v>
      </c>
      <c r="F122" s="271">
        <v>1735</v>
      </c>
      <c r="G122" s="271" t="s">
        <v>73</v>
      </c>
      <c r="H122" s="273" t="s">
        <v>19</v>
      </c>
      <c r="I122" s="271">
        <v>613</v>
      </c>
      <c r="J122" s="277">
        <v>11</v>
      </c>
      <c r="K122" s="275">
        <v>57</v>
      </c>
      <c r="L122" s="275">
        <v>39</v>
      </c>
      <c r="M122" s="275">
        <v>3</v>
      </c>
      <c r="N122" s="275">
        <v>5</v>
      </c>
      <c r="O122" s="275">
        <v>0</v>
      </c>
      <c r="P122" s="275">
        <v>3</v>
      </c>
      <c r="Q122" s="275">
        <v>2</v>
      </c>
      <c r="R122" s="275">
        <v>3</v>
      </c>
      <c r="S122" s="275">
        <v>91</v>
      </c>
      <c r="T122" s="275">
        <v>0</v>
      </c>
      <c r="U122" s="275">
        <v>0</v>
      </c>
      <c r="V122" s="275">
        <v>0</v>
      </c>
      <c r="W122" s="275">
        <v>0</v>
      </c>
      <c r="X122" s="275">
        <v>0</v>
      </c>
      <c r="Y122" s="275">
        <v>0</v>
      </c>
      <c r="Z122" s="275">
        <v>0</v>
      </c>
      <c r="AA122" s="275">
        <v>1</v>
      </c>
      <c r="AB122" s="275">
        <v>14</v>
      </c>
      <c r="AC122" s="276">
        <f t="shared" si="3"/>
        <v>229</v>
      </c>
    </row>
    <row r="123" spans="1:29" ht="17.25" x14ac:dyDescent="0.3">
      <c r="A123" s="270">
        <v>122</v>
      </c>
      <c r="B123" s="271">
        <v>21</v>
      </c>
      <c r="C123" s="272">
        <v>387</v>
      </c>
      <c r="D123" s="273" t="s">
        <v>449</v>
      </c>
      <c r="E123" s="278" t="s">
        <v>455</v>
      </c>
      <c r="F123" s="271">
        <v>1736</v>
      </c>
      <c r="G123" s="271" t="s">
        <v>73</v>
      </c>
      <c r="H123" s="273" t="s">
        <v>19</v>
      </c>
      <c r="I123" s="271">
        <v>584</v>
      </c>
      <c r="J123" s="277">
        <v>8</v>
      </c>
      <c r="K123" s="275">
        <v>79</v>
      </c>
      <c r="L123" s="275">
        <v>69</v>
      </c>
      <c r="M123" s="275">
        <v>10</v>
      </c>
      <c r="N123" s="275">
        <v>29</v>
      </c>
      <c r="O123" s="275">
        <v>3</v>
      </c>
      <c r="P123" s="275">
        <v>1</v>
      </c>
      <c r="Q123" s="275">
        <v>5</v>
      </c>
      <c r="R123" s="275">
        <v>0</v>
      </c>
      <c r="S123" s="275">
        <v>14</v>
      </c>
      <c r="T123" s="275">
        <v>0</v>
      </c>
      <c r="U123" s="275">
        <v>0</v>
      </c>
      <c r="V123" s="275">
        <v>3</v>
      </c>
      <c r="W123" s="275">
        <v>2</v>
      </c>
      <c r="X123" s="275">
        <v>0</v>
      </c>
      <c r="Y123" s="275">
        <v>0</v>
      </c>
      <c r="Z123" s="275">
        <v>0</v>
      </c>
      <c r="AA123" s="275">
        <v>0</v>
      </c>
      <c r="AB123" s="275">
        <v>34</v>
      </c>
      <c r="AC123" s="276">
        <f t="shared" si="3"/>
        <v>257</v>
      </c>
    </row>
    <row r="124" spans="1:29" ht="17.25" x14ac:dyDescent="0.3">
      <c r="A124" s="270">
        <v>123</v>
      </c>
      <c r="B124" s="271">
        <v>21</v>
      </c>
      <c r="C124" s="272">
        <v>387</v>
      </c>
      <c r="D124" s="273" t="s">
        <v>449</v>
      </c>
      <c r="E124" s="278" t="s">
        <v>455</v>
      </c>
      <c r="F124" s="271">
        <v>1736</v>
      </c>
      <c r="G124" s="271" t="s">
        <v>73</v>
      </c>
      <c r="H124" s="273" t="s">
        <v>20</v>
      </c>
      <c r="I124" s="271">
        <v>584</v>
      </c>
      <c r="J124" s="277">
        <v>10</v>
      </c>
      <c r="K124" s="275">
        <v>66</v>
      </c>
      <c r="L124" s="275">
        <v>76</v>
      </c>
      <c r="M124" s="275">
        <v>7</v>
      </c>
      <c r="N124" s="275">
        <v>25</v>
      </c>
      <c r="O124" s="275">
        <v>1</v>
      </c>
      <c r="P124" s="275">
        <v>2</v>
      </c>
      <c r="Q124" s="275">
        <v>1</v>
      </c>
      <c r="R124" s="275">
        <v>2</v>
      </c>
      <c r="S124" s="275">
        <v>33</v>
      </c>
      <c r="T124" s="275">
        <v>0</v>
      </c>
      <c r="U124" s="275">
        <v>0</v>
      </c>
      <c r="V124" s="275">
        <v>3</v>
      </c>
      <c r="W124" s="275">
        <v>0</v>
      </c>
      <c r="X124" s="275">
        <v>0</v>
      </c>
      <c r="Y124" s="275">
        <v>0</v>
      </c>
      <c r="Z124" s="275">
        <v>0</v>
      </c>
      <c r="AA124" s="275">
        <v>0</v>
      </c>
      <c r="AB124" s="275">
        <v>18</v>
      </c>
      <c r="AC124" s="276">
        <f t="shared" si="3"/>
        <v>244</v>
      </c>
    </row>
    <row r="125" spans="1:29" ht="17.25" x14ac:dyDescent="0.3">
      <c r="A125" s="268">
        <v>124</v>
      </c>
      <c r="B125" s="271">
        <v>21</v>
      </c>
      <c r="C125" s="272">
        <v>387</v>
      </c>
      <c r="D125" s="273" t="s">
        <v>449</v>
      </c>
      <c r="E125" s="278" t="s">
        <v>456</v>
      </c>
      <c r="F125" s="271">
        <v>1736</v>
      </c>
      <c r="G125" s="271" t="s">
        <v>73</v>
      </c>
      <c r="H125" s="273" t="s">
        <v>21</v>
      </c>
      <c r="I125" s="271">
        <v>187</v>
      </c>
      <c r="J125" s="277">
        <v>2</v>
      </c>
      <c r="K125" s="275">
        <v>13</v>
      </c>
      <c r="L125" s="275">
        <v>12</v>
      </c>
      <c r="M125" s="275">
        <v>5</v>
      </c>
      <c r="N125" s="275">
        <v>6</v>
      </c>
      <c r="O125" s="275">
        <v>1</v>
      </c>
      <c r="P125" s="275">
        <v>2</v>
      </c>
      <c r="Q125" s="275">
        <v>1</v>
      </c>
      <c r="R125" s="275">
        <v>0</v>
      </c>
      <c r="S125" s="275">
        <v>44</v>
      </c>
      <c r="T125" s="275">
        <v>0</v>
      </c>
      <c r="U125" s="275">
        <v>2</v>
      </c>
      <c r="V125" s="275">
        <v>0</v>
      </c>
      <c r="W125" s="275">
        <v>0</v>
      </c>
      <c r="X125" s="275">
        <v>0</v>
      </c>
      <c r="Y125" s="275">
        <v>0</v>
      </c>
      <c r="Z125" s="275">
        <v>0</v>
      </c>
      <c r="AA125" s="275">
        <v>1</v>
      </c>
      <c r="AB125" s="275">
        <v>8</v>
      </c>
      <c r="AC125" s="276">
        <f t="shared" si="3"/>
        <v>97</v>
      </c>
    </row>
    <row r="126" spans="1:29" ht="17.25" x14ac:dyDescent="0.3">
      <c r="A126" s="270">
        <v>125</v>
      </c>
      <c r="B126" s="271">
        <v>21</v>
      </c>
      <c r="C126" s="272">
        <v>387</v>
      </c>
      <c r="D126" s="273" t="s">
        <v>449</v>
      </c>
      <c r="E126" s="278" t="s">
        <v>457</v>
      </c>
      <c r="F126" s="271">
        <v>1737</v>
      </c>
      <c r="G126" s="271" t="s">
        <v>73</v>
      </c>
      <c r="H126" s="273" t="s">
        <v>19</v>
      </c>
      <c r="I126" s="271">
        <v>600</v>
      </c>
      <c r="J126" s="277">
        <v>17</v>
      </c>
      <c r="K126" s="275">
        <v>19</v>
      </c>
      <c r="L126" s="275">
        <v>46</v>
      </c>
      <c r="M126" s="275">
        <v>14</v>
      </c>
      <c r="N126" s="275">
        <v>11</v>
      </c>
      <c r="O126" s="275">
        <v>2</v>
      </c>
      <c r="P126" s="275">
        <v>0</v>
      </c>
      <c r="Q126" s="275">
        <v>14</v>
      </c>
      <c r="R126" s="275">
        <v>5</v>
      </c>
      <c r="S126" s="275">
        <v>125</v>
      </c>
      <c r="T126" s="275">
        <v>0</v>
      </c>
      <c r="U126" s="275">
        <v>2</v>
      </c>
      <c r="V126" s="275">
        <v>1</v>
      </c>
      <c r="W126" s="275">
        <v>1</v>
      </c>
      <c r="X126" s="275">
        <v>0</v>
      </c>
      <c r="Y126" s="275">
        <v>0</v>
      </c>
      <c r="Z126" s="275">
        <v>0</v>
      </c>
      <c r="AA126" s="275">
        <v>0</v>
      </c>
      <c r="AB126" s="275">
        <v>18</v>
      </c>
      <c r="AC126" s="276">
        <f t="shared" si="3"/>
        <v>275</v>
      </c>
    </row>
    <row r="127" spans="1:29" ht="17.25" x14ac:dyDescent="0.3">
      <c r="A127" s="270">
        <v>126</v>
      </c>
      <c r="B127" s="271">
        <v>21</v>
      </c>
      <c r="C127" s="272">
        <v>387</v>
      </c>
      <c r="D127" s="273" t="s">
        <v>449</v>
      </c>
      <c r="E127" s="278" t="s">
        <v>458</v>
      </c>
      <c r="F127" s="271">
        <v>1737</v>
      </c>
      <c r="G127" s="271" t="s">
        <v>73</v>
      </c>
      <c r="H127" s="273" t="s">
        <v>21</v>
      </c>
      <c r="I127" s="271">
        <v>507</v>
      </c>
      <c r="J127" s="277">
        <v>15</v>
      </c>
      <c r="K127" s="275">
        <v>93</v>
      </c>
      <c r="L127" s="275">
        <v>15</v>
      </c>
      <c r="M127" s="275">
        <v>32</v>
      </c>
      <c r="N127" s="275">
        <v>14</v>
      </c>
      <c r="O127" s="275">
        <v>1</v>
      </c>
      <c r="P127" s="275">
        <v>13</v>
      </c>
      <c r="Q127" s="275">
        <v>10</v>
      </c>
      <c r="R127" s="275">
        <v>4</v>
      </c>
      <c r="S127" s="275">
        <v>52</v>
      </c>
      <c r="T127" s="275">
        <v>0</v>
      </c>
      <c r="U127" s="275">
        <v>1</v>
      </c>
      <c r="V127" s="275">
        <v>1</v>
      </c>
      <c r="W127" s="275">
        <v>1</v>
      </c>
      <c r="X127" s="275">
        <v>0</v>
      </c>
      <c r="Y127" s="275">
        <v>0</v>
      </c>
      <c r="Z127" s="275">
        <v>0</v>
      </c>
      <c r="AA127" s="275">
        <v>0</v>
      </c>
      <c r="AB127" s="275">
        <v>20</v>
      </c>
      <c r="AC127" s="276">
        <f t="shared" si="3"/>
        <v>272</v>
      </c>
    </row>
    <row r="128" spans="1:29" ht="17.25" x14ac:dyDescent="0.3">
      <c r="A128" s="268">
        <v>127</v>
      </c>
      <c r="B128" s="271">
        <v>21</v>
      </c>
      <c r="C128" s="272">
        <v>387</v>
      </c>
      <c r="D128" s="273" t="s">
        <v>449</v>
      </c>
      <c r="E128" s="278" t="s">
        <v>458</v>
      </c>
      <c r="F128" s="271">
        <v>1737</v>
      </c>
      <c r="G128" s="271" t="s">
        <v>73</v>
      </c>
      <c r="H128" s="273" t="s">
        <v>36</v>
      </c>
      <c r="I128" s="271">
        <v>506</v>
      </c>
      <c r="J128" s="277">
        <v>22</v>
      </c>
      <c r="K128" s="275">
        <v>122</v>
      </c>
      <c r="L128" s="275">
        <v>16</v>
      </c>
      <c r="M128" s="275">
        <v>24</v>
      </c>
      <c r="N128" s="275">
        <v>12</v>
      </c>
      <c r="O128" s="275">
        <v>2</v>
      </c>
      <c r="P128" s="275">
        <v>14</v>
      </c>
      <c r="Q128" s="275">
        <v>4</v>
      </c>
      <c r="R128" s="275">
        <v>1</v>
      </c>
      <c r="S128" s="275">
        <v>36</v>
      </c>
      <c r="T128" s="275">
        <v>0</v>
      </c>
      <c r="U128" s="275">
        <v>1</v>
      </c>
      <c r="V128" s="275">
        <v>1</v>
      </c>
      <c r="W128" s="275">
        <v>3</v>
      </c>
      <c r="X128" s="275">
        <v>0</v>
      </c>
      <c r="Y128" s="275">
        <v>0</v>
      </c>
      <c r="Z128" s="275">
        <v>0</v>
      </c>
      <c r="AA128" s="275">
        <v>0</v>
      </c>
      <c r="AB128" s="275">
        <v>34</v>
      </c>
      <c r="AC128" s="276">
        <f t="shared" si="3"/>
        <v>292</v>
      </c>
    </row>
    <row r="129" spans="1:29" ht="17.25" x14ac:dyDescent="0.3">
      <c r="A129" s="270">
        <v>128</v>
      </c>
      <c r="B129" s="271">
        <v>21</v>
      </c>
      <c r="C129" s="272">
        <v>449</v>
      </c>
      <c r="D129" s="273" t="s">
        <v>459</v>
      </c>
      <c r="E129" s="278" t="s">
        <v>460</v>
      </c>
      <c r="F129" s="271">
        <v>1950</v>
      </c>
      <c r="G129" s="271" t="s">
        <v>73</v>
      </c>
      <c r="H129" s="273" t="s">
        <v>19</v>
      </c>
      <c r="I129" s="271">
        <v>568</v>
      </c>
      <c r="J129" s="277">
        <v>12</v>
      </c>
      <c r="K129" s="275">
        <v>114</v>
      </c>
      <c r="L129" s="275">
        <v>38</v>
      </c>
      <c r="M129" s="275">
        <v>4</v>
      </c>
      <c r="N129" s="275">
        <v>5</v>
      </c>
      <c r="O129" s="275">
        <v>0</v>
      </c>
      <c r="P129" s="275">
        <v>17</v>
      </c>
      <c r="Q129" s="275">
        <v>2</v>
      </c>
      <c r="R129" s="275">
        <v>2</v>
      </c>
      <c r="S129" s="275">
        <v>136</v>
      </c>
      <c r="T129" s="275">
        <v>0</v>
      </c>
      <c r="U129" s="275">
        <v>1</v>
      </c>
      <c r="V129" s="275">
        <v>0</v>
      </c>
      <c r="W129" s="275">
        <v>3</v>
      </c>
      <c r="X129" s="275">
        <v>0</v>
      </c>
      <c r="Y129" s="275">
        <v>0</v>
      </c>
      <c r="Z129" s="275">
        <v>0</v>
      </c>
      <c r="AA129" s="275">
        <v>0</v>
      </c>
      <c r="AB129" s="275">
        <v>25</v>
      </c>
      <c r="AC129" s="276">
        <f t="shared" si="3"/>
        <v>359</v>
      </c>
    </row>
    <row r="130" spans="1:29" ht="17.25" x14ac:dyDescent="0.3">
      <c r="A130" s="270">
        <v>129</v>
      </c>
      <c r="B130" s="271">
        <v>21</v>
      </c>
      <c r="C130" s="272">
        <v>449</v>
      </c>
      <c r="D130" s="273" t="s">
        <v>459</v>
      </c>
      <c r="E130" s="278" t="s">
        <v>460</v>
      </c>
      <c r="F130" s="271">
        <v>1950</v>
      </c>
      <c r="G130" s="271" t="s">
        <v>73</v>
      </c>
      <c r="H130" s="273" t="s">
        <v>20</v>
      </c>
      <c r="I130" s="271">
        <v>567</v>
      </c>
      <c r="J130" s="277">
        <v>9</v>
      </c>
      <c r="K130" s="275">
        <v>112</v>
      </c>
      <c r="L130" s="275">
        <v>33</v>
      </c>
      <c r="M130" s="275">
        <v>6</v>
      </c>
      <c r="N130" s="275">
        <v>3</v>
      </c>
      <c r="O130" s="275">
        <v>1</v>
      </c>
      <c r="P130" s="275">
        <v>7</v>
      </c>
      <c r="Q130" s="275">
        <v>1</v>
      </c>
      <c r="R130" s="275">
        <v>6</v>
      </c>
      <c r="S130" s="275">
        <v>121</v>
      </c>
      <c r="T130" s="275">
        <v>0</v>
      </c>
      <c r="U130" s="275">
        <v>1</v>
      </c>
      <c r="V130" s="275">
        <v>1</v>
      </c>
      <c r="W130" s="275">
        <v>4</v>
      </c>
      <c r="X130" s="275">
        <v>0</v>
      </c>
      <c r="Y130" s="275">
        <v>0</v>
      </c>
      <c r="Z130" s="275">
        <v>0</v>
      </c>
      <c r="AA130" s="275">
        <v>0</v>
      </c>
      <c r="AB130" s="275">
        <v>17</v>
      </c>
      <c r="AC130" s="276">
        <f t="shared" si="3"/>
        <v>322</v>
      </c>
    </row>
    <row r="131" spans="1:29" ht="17.25" x14ac:dyDescent="0.3">
      <c r="A131" s="268">
        <v>130</v>
      </c>
      <c r="B131" s="271">
        <v>21</v>
      </c>
      <c r="C131" s="272">
        <v>451</v>
      </c>
      <c r="D131" s="273" t="s">
        <v>461</v>
      </c>
      <c r="E131" s="278" t="s">
        <v>461</v>
      </c>
      <c r="F131" s="271">
        <v>1955</v>
      </c>
      <c r="G131" s="271" t="s">
        <v>73</v>
      </c>
      <c r="H131" s="273" t="s">
        <v>19</v>
      </c>
      <c r="I131" s="271">
        <v>568</v>
      </c>
      <c r="J131" s="277">
        <v>6</v>
      </c>
      <c r="K131" s="275">
        <v>75</v>
      </c>
      <c r="L131" s="275">
        <v>7</v>
      </c>
      <c r="M131" s="275">
        <v>5</v>
      </c>
      <c r="N131" s="275">
        <v>8</v>
      </c>
      <c r="O131" s="275">
        <v>0</v>
      </c>
      <c r="P131" s="275">
        <v>90</v>
      </c>
      <c r="Q131" s="275">
        <v>1</v>
      </c>
      <c r="R131" s="275">
        <v>7</v>
      </c>
      <c r="S131" s="275">
        <v>84</v>
      </c>
      <c r="T131" s="275">
        <v>0</v>
      </c>
      <c r="U131" s="275">
        <v>0</v>
      </c>
      <c r="V131" s="275">
        <v>1</v>
      </c>
      <c r="W131" s="275">
        <v>2</v>
      </c>
      <c r="X131" s="275">
        <v>0</v>
      </c>
      <c r="Y131" s="275">
        <v>0</v>
      </c>
      <c r="Z131" s="275">
        <v>0</v>
      </c>
      <c r="AA131" s="275">
        <v>1</v>
      </c>
      <c r="AB131" s="275">
        <v>19</v>
      </c>
      <c r="AC131" s="276">
        <f t="shared" si="3"/>
        <v>306</v>
      </c>
    </row>
    <row r="132" spans="1:29" ht="17.25" x14ac:dyDescent="0.3">
      <c r="A132" s="270">
        <v>131</v>
      </c>
      <c r="B132" s="271">
        <v>21</v>
      </c>
      <c r="C132" s="272">
        <v>451</v>
      </c>
      <c r="D132" s="273" t="s">
        <v>461</v>
      </c>
      <c r="E132" s="278" t="s">
        <v>461</v>
      </c>
      <c r="F132" s="271">
        <v>1955</v>
      </c>
      <c r="G132" s="271" t="s">
        <v>73</v>
      </c>
      <c r="H132" s="273" t="s">
        <v>20</v>
      </c>
      <c r="I132" s="271">
        <v>568</v>
      </c>
      <c r="J132" s="277">
        <v>7</v>
      </c>
      <c r="K132" s="275">
        <v>55</v>
      </c>
      <c r="L132" s="275">
        <v>12</v>
      </c>
      <c r="M132" s="275">
        <v>10</v>
      </c>
      <c r="N132" s="275">
        <v>2</v>
      </c>
      <c r="O132" s="275">
        <v>1</v>
      </c>
      <c r="P132" s="275">
        <v>51</v>
      </c>
      <c r="Q132" s="275">
        <v>6</v>
      </c>
      <c r="R132" s="275">
        <v>5</v>
      </c>
      <c r="S132" s="275">
        <v>145</v>
      </c>
      <c r="T132" s="275">
        <v>0</v>
      </c>
      <c r="U132" s="275">
        <v>1</v>
      </c>
      <c r="V132" s="275">
        <v>1</v>
      </c>
      <c r="W132" s="275">
        <v>0</v>
      </c>
      <c r="X132" s="275">
        <v>0</v>
      </c>
      <c r="Y132" s="275">
        <v>0</v>
      </c>
      <c r="Z132" s="275">
        <v>0</v>
      </c>
      <c r="AA132" s="275">
        <v>0</v>
      </c>
      <c r="AB132" s="275">
        <v>11</v>
      </c>
      <c r="AC132" s="276">
        <f t="shared" si="3"/>
        <v>307</v>
      </c>
    </row>
    <row r="133" spans="1:29" ht="17.25" x14ac:dyDescent="0.3">
      <c r="A133" s="270">
        <v>132</v>
      </c>
      <c r="B133" s="271">
        <v>21</v>
      </c>
      <c r="C133" s="272">
        <v>451</v>
      </c>
      <c r="D133" s="273" t="s">
        <v>461</v>
      </c>
      <c r="E133" s="278" t="s">
        <v>462</v>
      </c>
      <c r="F133" s="271">
        <v>1955</v>
      </c>
      <c r="G133" s="271" t="s">
        <v>73</v>
      </c>
      <c r="H133" s="273" t="s">
        <v>21</v>
      </c>
      <c r="I133" s="271">
        <v>685</v>
      </c>
      <c r="J133" s="277">
        <v>1</v>
      </c>
      <c r="K133" s="275">
        <v>42</v>
      </c>
      <c r="L133" s="275">
        <v>13</v>
      </c>
      <c r="M133" s="275">
        <v>7</v>
      </c>
      <c r="N133" s="275">
        <v>3</v>
      </c>
      <c r="O133" s="275">
        <v>0</v>
      </c>
      <c r="P133" s="275">
        <v>74</v>
      </c>
      <c r="Q133" s="275">
        <v>5</v>
      </c>
      <c r="R133" s="275">
        <v>5</v>
      </c>
      <c r="S133" s="275">
        <v>73</v>
      </c>
      <c r="T133" s="275">
        <v>0</v>
      </c>
      <c r="U133" s="275">
        <v>1</v>
      </c>
      <c r="V133" s="275">
        <v>0</v>
      </c>
      <c r="W133" s="275">
        <v>0</v>
      </c>
      <c r="X133" s="275">
        <v>0</v>
      </c>
      <c r="Y133" s="275">
        <v>0</v>
      </c>
      <c r="Z133" s="275">
        <v>0</v>
      </c>
      <c r="AA133" s="275">
        <v>0</v>
      </c>
      <c r="AB133" s="275">
        <v>36</v>
      </c>
      <c r="AC133" s="276">
        <f t="shared" si="3"/>
        <v>260</v>
      </c>
    </row>
    <row r="134" spans="1:29" ht="17.25" x14ac:dyDescent="0.3">
      <c r="A134" s="268">
        <v>133</v>
      </c>
      <c r="B134" s="271">
        <v>21</v>
      </c>
      <c r="C134" s="272">
        <v>451</v>
      </c>
      <c r="D134" s="273" t="s">
        <v>461</v>
      </c>
      <c r="E134" s="278" t="s">
        <v>463</v>
      </c>
      <c r="F134" s="271">
        <v>1956</v>
      </c>
      <c r="G134" s="271" t="s">
        <v>73</v>
      </c>
      <c r="H134" s="273" t="s">
        <v>19</v>
      </c>
      <c r="I134" s="271">
        <v>564</v>
      </c>
      <c r="J134" s="277">
        <v>0</v>
      </c>
      <c r="K134" s="275">
        <v>108</v>
      </c>
      <c r="L134" s="275">
        <v>3</v>
      </c>
      <c r="M134" s="275">
        <v>3</v>
      </c>
      <c r="N134" s="275">
        <v>5</v>
      </c>
      <c r="O134" s="275">
        <v>2</v>
      </c>
      <c r="P134" s="275">
        <v>27</v>
      </c>
      <c r="Q134" s="275">
        <v>2</v>
      </c>
      <c r="R134" s="275">
        <v>3</v>
      </c>
      <c r="S134" s="275">
        <v>64</v>
      </c>
      <c r="T134" s="275">
        <v>0</v>
      </c>
      <c r="U134" s="275">
        <v>2</v>
      </c>
      <c r="V134" s="275">
        <v>0</v>
      </c>
      <c r="W134" s="275">
        <v>0</v>
      </c>
      <c r="X134" s="275">
        <v>0</v>
      </c>
      <c r="Y134" s="275">
        <v>0</v>
      </c>
      <c r="Z134" s="275">
        <v>0</v>
      </c>
      <c r="AA134" s="275">
        <v>0</v>
      </c>
      <c r="AB134" s="275">
        <v>11</v>
      </c>
      <c r="AC134" s="276">
        <f t="shared" si="3"/>
        <v>230</v>
      </c>
    </row>
    <row r="135" spans="1:29" ht="17.25" x14ac:dyDescent="0.3">
      <c r="A135" s="270">
        <v>134</v>
      </c>
      <c r="B135" s="271">
        <v>21</v>
      </c>
      <c r="C135" s="272">
        <v>451</v>
      </c>
      <c r="D135" s="273" t="s">
        <v>461</v>
      </c>
      <c r="E135" s="278" t="s">
        <v>463</v>
      </c>
      <c r="F135" s="271">
        <v>1956</v>
      </c>
      <c r="G135" s="271" t="s">
        <v>73</v>
      </c>
      <c r="H135" s="273" t="s">
        <v>20</v>
      </c>
      <c r="I135" s="271">
        <v>564</v>
      </c>
      <c r="J135" s="277">
        <v>4</v>
      </c>
      <c r="K135" s="275">
        <v>82</v>
      </c>
      <c r="L135" s="275">
        <v>6</v>
      </c>
      <c r="M135" s="275">
        <v>5</v>
      </c>
      <c r="N135" s="275">
        <v>2</v>
      </c>
      <c r="O135" s="275">
        <v>0</v>
      </c>
      <c r="P135" s="275">
        <v>39</v>
      </c>
      <c r="Q135" s="275">
        <v>5</v>
      </c>
      <c r="R135" s="275">
        <v>4</v>
      </c>
      <c r="S135" s="275">
        <v>40</v>
      </c>
      <c r="T135" s="275">
        <v>0</v>
      </c>
      <c r="U135" s="275">
        <v>1</v>
      </c>
      <c r="V135" s="275">
        <v>0</v>
      </c>
      <c r="W135" s="275">
        <v>2</v>
      </c>
      <c r="X135" s="275">
        <v>0</v>
      </c>
      <c r="Y135" s="275">
        <v>0</v>
      </c>
      <c r="Z135" s="275">
        <v>0</v>
      </c>
      <c r="AA135" s="275">
        <v>0</v>
      </c>
      <c r="AB135" s="275">
        <v>24</v>
      </c>
      <c r="AC135" s="276">
        <f t="shared" si="3"/>
        <v>214</v>
      </c>
    </row>
    <row r="136" spans="1:29" ht="17.25" x14ac:dyDescent="0.3">
      <c r="A136" s="270">
        <v>135</v>
      </c>
      <c r="B136" s="271">
        <v>21</v>
      </c>
      <c r="C136" s="272">
        <v>451</v>
      </c>
      <c r="D136" s="273" t="s">
        <v>461</v>
      </c>
      <c r="E136" s="278" t="s">
        <v>464</v>
      </c>
      <c r="F136" s="271">
        <v>1957</v>
      </c>
      <c r="G136" s="271" t="s">
        <v>73</v>
      </c>
      <c r="H136" s="273" t="s">
        <v>19</v>
      </c>
      <c r="I136" s="271">
        <v>597</v>
      </c>
      <c r="J136" s="277">
        <v>4</v>
      </c>
      <c r="K136" s="275">
        <v>119</v>
      </c>
      <c r="L136" s="275">
        <v>44</v>
      </c>
      <c r="M136" s="275">
        <v>12</v>
      </c>
      <c r="N136" s="275">
        <v>17</v>
      </c>
      <c r="O136" s="275">
        <v>1</v>
      </c>
      <c r="P136" s="275">
        <v>47</v>
      </c>
      <c r="Q136" s="275">
        <v>5</v>
      </c>
      <c r="R136" s="275">
        <v>3</v>
      </c>
      <c r="S136" s="275">
        <v>31</v>
      </c>
      <c r="T136" s="275">
        <v>0</v>
      </c>
      <c r="U136" s="275">
        <v>1</v>
      </c>
      <c r="V136" s="275">
        <v>1</v>
      </c>
      <c r="W136" s="275">
        <v>1</v>
      </c>
      <c r="X136" s="275">
        <v>0</v>
      </c>
      <c r="Y136" s="275">
        <v>0</v>
      </c>
      <c r="Z136" s="275">
        <v>0</v>
      </c>
      <c r="AA136" s="275">
        <v>0</v>
      </c>
      <c r="AB136" s="275">
        <v>8</v>
      </c>
      <c r="AC136" s="276">
        <f t="shared" si="3"/>
        <v>294</v>
      </c>
    </row>
    <row r="137" spans="1:29" ht="17.25" x14ac:dyDescent="0.3">
      <c r="A137" s="268">
        <v>136</v>
      </c>
      <c r="B137" s="271">
        <v>21</v>
      </c>
      <c r="C137" s="272">
        <v>451</v>
      </c>
      <c r="D137" s="273" t="s">
        <v>461</v>
      </c>
      <c r="E137" s="278" t="s">
        <v>464</v>
      </c>
      <c r="F137" s="271">
        <v>1957</v>
      </c>
      <c r="G137" s="271" t="s">
        <v>73</v>
      </c>
      <c r="H137" s="273" t="s">
        <v>21</v>
      </c>
      <c r="I137" s="271">
        <v>650</v>
      </c>
      <c r="J137" s="277">
        <v>4</v>
      </c>
      <c r="K137" s="275">
        <v>74</v>
      </c>
      <c r="L137" s="275">
        <v>37</v>
      </c>
      <c r="M137" s="275">
        <v>8</v>
      </c>
      <c r="N137" s="275">
        <v>7</v>
      </c>
      <c r="O137" s="275">
        <v>0</v>
      </c>
      <c r="P137" s="275">
        <v>130</v>
      </c>
      <c r="Q137" s="275">
        <v>4</v>
      </c>
      <c r="R137" s="275">
        <v>3</v>
      </c>
      <c r="S137" s="275">
        <v>53</v>
      </c>
      <c r="T137" s="275">
        <v>0</v>
      </c>
      <c r="U137" s="275">
        <v>0</v>
      </c>
      <c r="V137" s="275">
        <v>0</v>
      </c>
      <c r="W137" s="275">
        <v>0</v>
      </c>
      <c r="X137" s="275">
        <v>0</v>
      </c>
      <c r="Y137" s="275">
        <v>0</v>
      </c>
      <c r="Z137" s="275">
        <v>0</v>
      </c>
      <c r="AA137" s="275">
        <v>0</v>
      </c>
      <c r="AB137" s="275">
        <v>21</v>
      </c>
      <c r="AC137" s="276">
        <f t="shared" si="3"/>
        <v>341</v>
      </c>
    </row>
    <row r="138" spans="1:29" ht="17.25" x14ac:dyDescent="0.3">
      <c r="A138" s="270">
        <v>137</v>
      </c>
      <c r="B138" s="271">
        <v>21</v>
      </c>
      <c r="C138" s="272">
        <v>451</v>
      </c>
      <c r="D138" s="273" t="s">
        <v>461</v>
      </c>
      <c r="E138" s="278" t="s">
        <v>465</v>
      </c>
      <c r="F138" s="271">
        <v>1958</v>
      </c>
      <c r="G138" s="271" t="s">
        <v>73</v>
      </c>
      <c r="H138" s="273" t="s">
        <v>19</v>
      </c>
      <c r="I138" s="271">
        <v>510</v>
      </c>
      <c r="J138" s="277">
        <v>11</v>
      </c>
      <c r="K138" s="275">
        <v>43</v>
      </c>
      <c r="L138" s="275">
        <v>10</v>
      </c>
      <c r="M138" s="275">
        <v>10</v>
      </c>
      <c r="N138" s="275">
        <v>1</v>
      </c>
      <c r="O138" s="275">
        <v>2</v>
      </c>
      <c r="P138" s="275">
        <v>24</v>
      </c>
      <c r="Q138" s="275">
        <v>8</v>
      </c>
      <c r="R138" s="275">
        <v>4</v>
      </c>
      <c r="S138" s="275">
        <v>118</v>
      </c>
      <c r="T138" s="275">
        <v>0</v>
      </c>
      <c r="U138" s="275">
        <v>3</v>
      </c>
      <c r="V138" s="275">
        <v>0</v>
      </c>
      <c r="W138" s="275">
        <v>1</v>
      </c>
      <c r="X138" s="275">
        <v>0</v>
      </c>
      <c r="Y138" s="275">
        <v>0</v>
      </c>
      <c r="Z138" s="275">
        <v>0</v>
      </c>
      <c r="AA138" s="275">
        <v>0</v>
      </c>
      <c r="AB138" s="275">
        <v>40</v>
      </c>
      <c r="AC138" s="276">
        <f t="shared" si="3"/>
        <v>275</v>
      </c>
    </row>
    <row r="139" spans="1:29" ht="17.25" x14ac:dyDescent="0.3">
      <c r="A139" s="270">
        <v>138</v>
      </c>
      <c r="B139" s="271">
        <v>21</v>
      </c>
      <c r="C139" s="272">
        <v>451</v>
      </c>
      <c r="D139" s="273" t="s">
        <v>461</v>
      </c>
      <c r="E139" s="278" t="s">
        <v>466</v>
      </c>
      <c r="F139" s="271">
        <v>1958</v>
      </c>
      <c r="G139" s="271" t="s">
        <v>73</v>
      </c>
      <c r="H139" s="273" t="s">
        <v>21</v>
      </c>
      <c r="I139" s="271">
        <v>641</v>
      </c>
      <c r="J139" s="277">
        <v>3</v>
      </c>
      <c r="K139" s="275">
        <v>34</v>
      </c>
      <c r="L139" s="275">
        <v>20</v>
      </c>
      <c r="M139" s="275">
        <v>5</v>
      </c>
      <c r="N139" s="275">
        <v>3</v>
      </c>
      <c r="O139" s="275">
        <v>2</v>
      </c>
      <c r="P139" s="275">
        <v>108</v>
      </c>
      <c r="Q139" s="275">
        <v>0</v>
      </c>
      <c r="R139" s="275">
        <v>2</v>
      </c>
      <c r="S139" s="275">
        <v>73</v>
      </c>
      <c r="T139" s="275">
        <v>0</v>
      </c>
      <c r="U139" s="275">
        <v>2</v>
      </c>
      <c r="V139" s="275">
        <v>0</v>
      </c>
      <c r="W139" s="275">
        <v>0</v>
      </c>
      <c r="X139" s="275">
        <v>0</v>
      </c>
      <c r="Y139" s="275">
        <v>0</v>
      </c>
      <c r="Z139" s="275">
        <v>0</v>
      </c>
      <c r="AA139" s="275">
        <v>0</v>
      </c>
      <c r="AB139" s="275">
        <v>18</v>
      </c>
      <c r="AC139" s="276">
        <f t="shared" si="3"/>
        <v>270</v>
      </c>
    </row>
    <row r="140" spans="1:29" ht="17.25" x14ac:dyDescent="0.3">
      <c r="A140" s="268">
        <v>139</v>
      </c>
      <c r="B140" s="271">
        <v>21</v>
      </c>
      <c r="C140" s="272">
        <v>451</v>
      </c>
      <c r="D140" s="273" t="s">
        <v>461</v>
      </c>
      <c r="E140" s="278" t="s">
        <v>467</v>
      </c>
      <c r="F140" s="271">
        <v>1959</v>
      </c>
      <c r="G140" s="271" t="s">
        <v>73</v>
      </c>
      <c r="H140" s="273" t="s">
        <v>19</v>
      </c>
      <c r="I140" s="271">
        <v>744</v>
      </c>
      <c r="J140" s="277">
        <v>1</v>
      </c>
      <c r="K140" s="275">
        <v>62</v>
      </c>
      <c r="L140" s="275">
        <v>42</v>
      </c>
      <c r="M140" s="275">
        <v>7</v>
      </c>
      <c r="N140" s="275">
        <v>6</v>
      </c>
      <c r="O140" s="275">
        <v>0</v>
      </c>
      <c r="P140" s="275">
        <v>92</v>
      </c>
      <c r="Q140" s="275">
        <v>5</v>
      </c>
      <c r="R140" s="275">
        <v>4</v>
      </c>
      <c r="S140" s="275">
        <v>53</v>
      </c>
      <c r="T140" s="275">
        <v>0</v>
      </c>
      <c r="U140" s="275">
        <v>0</v>
      </c>
      <c r="V140" s="275">
        <v>0</v>
      </c>
      <c r="W140" s="275">
        <v>1</v>
      </c>
      <c r="X140" s="275">
        <v>0</v>
      </c>
      <c r="Y140" s="275">
        <v>0</v>
      </c>
      <c r="Z140" s="275">
        <v>0</v>
      </c>
      <c r="AA140" s="275">
        <v>0</v>
      </c>
      <c r="AB140" s="275">
        <v>22</v>
      </c>
      <c r="AC140" s="276">
        <f t="shared" si="3"/>
        <v>295</v>
      </c>
    </row>
    <row r="141" spans="1:29" ht="17.25" x14ac:dyDescent="0.3">
      <c r="A141" s="270">
        <v>140</v>
      </c>
      <c r="B141" s="271">
        <v>21</v>
      </c>
      <c r="C141" s="272">
        <v>451</v>
      </c>
      <c r="D141" s="273" t="s">
        <v>461</v>
      </c>
      <c r="E141" s="278" t="s">
        <v>467</v>
      </c>
      <c r="F141" s="271">
        <v>1959</v>
      </c>
      <c r="G141" s="271" t="s">
        <v>73</v>
      </c>
      <c r="H141" s="273" t="s">
        <v>21</v>
      </c>
      <c r="I141" s="271">
        <v>409</v>
      </c>
      <c r="J141" s="277">
        <v>2</v>
      </c>
      <c r="K141" s="275">
        <v>7</v>
      </c>
      <c r="L141" s="275">
        <v>1</v>
      </c>
      <c r="M141" s="275">
        <v>0</v>
      </c>
      <c r="N141" s="275">
        <v>1</v>
      </c>
      <c r="O141" s="275">
        <v>0</v>
      </c>
      <c r="P141" s="275">
        <v>146</v>
      </c>
      <c r="Q141" s="275">
        <v>3</v>
      </c>
      <c r="R141" s="275">
        <v>1</v>
      </c>
      <c r="S141" s="275">
        <v>53</v>
      </c>
      <c r="T141" s="275">
        <v>0</v>
      </c>
      <c r="U141" s="275">
        <v>0</v>
      </c>
      <c r="V141" s="275">
        <v>0</v>
      </c>
      <c r="W141" s="275">
        <v>0</v>
      </c>
      <c r="X141" s="275">
        <v>0</v>
      </c>
      <c r="Y141" s="275">
        <v>0</v>
      </c>
      <c r="Z141" s="275">
        <v>0</v>
      </c>
      <c r="AA141" s="275">
        <v>0</v>
      </c>
      <c r="AB141" s="275">
        <v>8</v>
      </c>
      <c r="AC141" s="276">
        <f t="shared" si="3"/>
        <v>222</v>
      </c>
    </row>
    <row r="142" spans="1:29" ht="17.25" x14ac:dyDescent="0.3">
      <c r="A142" s="270">
        <v>141</v>
      </c>
      <c r="B142" s="271">
        <v>21</v>
      </c>
      <c r="C142" s="272">
        <v>478</v>
      </c>
      <c r="D142" s="273" t="s">
        <v>468</v>
      </c>
      <c r="E142" s="278" t="s">
        <v>468</v>
      </c>
      <c r="F142" s="271">
        <v>2071</v>
      </c>
      <c r="G142" s="271" t="s">
        <v>73</v>
      </c>
      <c r="H142" s="273" t="s">
        <v>19</v>
      </c>
      <c r="I142" s="271">
        <v>530</v>
      </c>
      <c r="J142" s="277">
        <v>28</v>
      </c>
      <c r="K142" s="275">
        <v>35</v>
      </c>
      <c r="L142" s="275">
        <v>21</v>
      </c>
      <c r="M142" s="275">
        <v>7</v>
      </c>
      <c r="N142" s="275">
        <v>199</v>
      </c>
      <c r="O142" s="275">
        <v>0</v>
      </c>
      <c r="P142" s="275">
        <v>3</v>
      </c>
      <c r="Q142" s="275">
        <v>4</v>
      </c>
      <c r="R142" s="275">
        <v>3</v>
      </c>
      <c r="S142" s="275">
        <v>17</v>
      </c>
      <c r="T142" s="275">
        <v>0</v>
      </c>
      <c r="U142" s="275">
        <v>0</v>
      </c>
      <c r="V142" s="275">
        <v>0</v>
      </c>
      <c r="W142" s="275">
        <v>0</v>
      </c>
      <c r="X142" s="275">
        <v>0</v>
      </c>
      <c r="Y142" s="275">
        <v>0</v>
      </c>
      <c r="Z142" s="275">
        <v>0</v>
      </c>
      <c r="AA142" s="275">
        <v>0</v>
      </c>
      <c r="AB142" s="275">
        <v>13</v>
      </c>
      <c r="AC142" s="276">
        <f t="shared" si="3"/>
        <v>330</v>
      </c>
    </row>
    <row r="143" spans="1:29" ht="17.25" x14ac:dyDescent="0.3">
      <c r="A143" s="268">
        <v>142</v>
      </c>
      <c r="B143" s="271">
        <v>21</v>
      </c>
      <c r="C143" s="272">
        <v>478</v>
      </c>
      <c r="D143" s="273" t="s">
        <v>468</v>
      </c>
      <c r="E143" s="278" t="s">
        <v>468</v>
      </c>
      <c r="F143" s="271">
        <v>2071</v>
      </c>
      <c r="G143" s="271" t="s">
        <v>73</v>
      </c>
      <c r="H143" s="273" t="s">
        <v>20</v>
      </c>
      <c r="I143" s="271">
        <v>529</v>
      </c>
      <c r="J143" s="277">
        <v>26</v>
      </c>
      <c r="K143" s="275">
        <v>28</v>
      </c>
      <c r="L143" s="275">
        <v>20</v>
      </c>
      <c r="M143" s="275">
        <v>10</v>
      </c>
      <c r="N143" s="275">
        <v>211</v>
      </c>
      <c r="O143" s="275">
        <v>0</v>
      </c>
      <c r="P143" s="275">
        <v>0</v>
      </c>
      <c r="Q143" s="275">
        <v>4</v>
      </c>
      <c r="R143" s="275">
        <v>3</v>
      </c>
      <c r="S143" s="275">
        <v>12</v>
      </c>
      <c r="T143" s="275">
        <v>0</v>
      </c>
      <c r="U143" s="275">
        <v>0</v>
      </c>
      <c r="V143" s="275">
        <v>2</v>
      </c>
      <c r="W143" s="275">
        <v>0</v>
      </c>
      <c r="X143" s="275">
        <v>0</v>
      </c>
      <c r="Y143" s="275">
        <v>0</v>
      </c>
      <c r="Z143" s="275">
        <v>0</v>
      </c>
      <c r="AA143" s="275">
        <v>0</v>
      </c>
      <c r="AB143" s="275">
        <v>6</v>
      </c>
      <c r="AC143" s="276">
        <f t="shared" si="3"/>
        <v>322</v>
      </c>
    </row>
    <row r="144" spans="1:29" ht="17.25" x14ac:dyDescent="0.3">
      <c r="A144" s="270">
        <v>143</v>
      </c>
      <c r="B144" s="271">
        <v>21</v>
      </c>
      <c r="C144" s="272">
        <v>492</v>
      </c>
      <c r="D144" s="273" t="s">
        <v>469</v>
      </c>
      <c r="E144" s="278" t="s">
        <v>470</v>
      </c>
      <c r="F144" s="271">
        <v>2133</v>
      </c>
      <c r="G144" s="271" t="s">
        <v>73</v>
      </c>
      <c r="H144" s="273" t="s">
        <v>19</v>
      </c>
      <c r="I144" s="271">
        <v>656</v>
      </c>
      <c r="J144" s="277">
        <v>20</v>
      </c>
      <c r="K144" s="275">
        <v>135</v>
      </c>
      <c r="L144" s="275">
        <v>40</v>
      </c>
      <c r="M144" s="275">
        <v>5</v>
      </c>
      <c r="N144" s="275">
        <v>9</v>
      </c>
      <c r="O144" s="275">
        <v>0</v>
      </c>
      <c r="P144" s="275">
        <v>2</v>
      </c>
      <c r="Q144" s="275">
        <v>4</v>
      </c>
      <c r="R144" s="275">
        <v>2</v>
      </c>
      <c r="S144" s="275">
        <v>137</v>
      </c>
      <c r="T144" s="275">
        <v>0</v>
      </c>
      <c r="U144" s="275">
        <v>2</v>
      </c>
      <c r="V144" s="275">
        <v>2</v>
      </c>
      <c r="W144" s="275">
        <v>4</v>
      </c>
      <c r="X144" s="275">
        <v>0</v>
      </c>
      <c r="Y144" s="275">
        <v>0</v>
      </c>
      <c r="Z144" s="275">
        <v>0</v>
      </c>
      <c r="AA144" s="275">
        <v>0</v>
      </c>
      <c r="AB144" s="275">
        <v>2</v>
      </c>
      <c r="AC144" s="276">
        <f t="shared" si="3"/>
        <v>364</v>
      </c>
    </row>
    <row r="145" spans="1:29" ht="17.25" x14ac:dyDescent="0.3">
      <c r="A145" s="270">
        <v>144</v>
      </c>
      <c r="B145" s="271">
        <v>21</v>
      </c>
      <c r="C145" s="272">
        <v>492</v>
      </c>
      <c r="D145" s="273" t="s">
        <v>469</v>
      </c>
      <c r="E145" s="278" t="s">
        <v>470</v>
      </c>
      <c r="F145" s="271">
        <v>2133</v>
      </c>
      <c r="G145" s="271" t="s">
        <v>73</v>
      </c>
      <c r="H145" s="273" t="s">
        <v>20</v>
      </c>
      <c r="I145" s="271">
        <v>656</v>
      </c>
      <c r="J145" s="277">
        <v>10</v>
      </c>
      <c r="K145" s="275">
        <v>131</v>
      </c>
      <c r="L145" s="275">
        <v>63</v>
      </c>
      <c r="M145" s="275">
        <v>9</v>
      </c>
      <c r="N145" s="275">
        <v>8</v>
      </c>
      <c r="O145" s="275">
        <v>2</v>
      </c>
      <c r="P145" s="275">
        <v>0</v>
      </c>
      <c r="Q145" s="275">
        <v>0</v>
      </c>
      <c r="R145" s="275">
        <v>1</v>
      </c>
      <c r="S145" s="275">
        <v>131</v>
      </c>
      <c r="T145" s="275">
        <v>0</v>
      </c>
      <c r="U145" s="275">
        <v>1</v>
      </c>
      <c r="V145" s="275">
        <v>7</v>
      </c>
      <c r="W145" s="275">
        <v>1</v>
      </c>
      <c r="X145" s="275">
        <v>0</v>
      </c>
      <c r="Y145" s="275">
        <v>0</v>
      </c>
      <c r="Z145" s="275">
        <v>0</v>
      </c>
      <c r="AA145" s="275">
        <v>7</v>
      </c>
      <c r="AB145" s="275">
        <v>9</v>
      </c>
      <c r="AC145" s="276">
        <f t="shared" si="3"/>
        <v>380</v>
      </c>
    </row>
    <row r="146" spans="1:29" ht="17.25" x14ac:dyDescent="0.3">
      <c r="A146" s="268">
        <v>145</v>
      </c>
      <c r="B146" s="271">
        <v>21</v>
      </c>
      <c r="C146" s="272">
        <v>492</v>
      </c>
      <c r="D146" s="273" t="s">
        <v>469</v>
      </c>
      <c r="E146" s="278" t="s">
        <v>470</v>
      </c>
      <c r="F146" s="271">
        <v>2133</v>
      </c>
      <c r="G146" s="271" t="s">
        <v>73</v>
      </c>
      <c r="H146" s="273" t="s">
        <v>22</v>
      </c>
      <c r="I146" s="271">
        <v>656</v>
      </c>
      <c r="J146" s="277">
        <v>22</v>
      </c>
      <c r="K146" s="275">
        <v>124</v>
      </c>
      <c r="L146" s="275">
        <v>41</v>
      </c>
      <c r="M146" s="275">
        <v>5</v>
      </c>
      <c r="N146" s="275">
        <v>15</v>
      </c>
      <c r="O146" s="275">
        <v>1</v>
      </c>
      <c r="P146" s="275">
        <v>1</v>
      </c>
      <c r="Q146" s="275">
        <v>3</v>
      </c>
      <c r="R146" s="275">
        <v>0</v>
      </c>
      <c r="S146" s="275">
        <v>119</v>
      </c>
      <c r="T146" s="275">
        <v>0</v>
      </c>
      <c r="U146" s="275">
        <v>0</v>
      </c>
      <c r="V146" s="275">
        <v>1</v>
      </c>
      <c r="W146" s="275">
        <v>2</v>
      </c>
      <c r="X146" s="275">
        <v>0</v>
      </c>
      <c r="Y146" s="275">
        <v>0</v>
      </c>
      <c r="Z146" s="275">
        <v>0</v>
      </c>
      <c r="AA146" s="275">
        <v>4</v>
      </c>
      <c r="AB146" s="275">
        <v>22</v>
      </c>
      <c r="AC146" s="276">
        <f t="shared" si="3"/>
        <v>360</v>
      </c>
    </row>
    <row r="147" spans="1:29" ht="17.25" x14ac:dyDescent="0.3">
      <c r="A147" s="270">
        <v>146</v>
      </c>
      <c r="B147" s="271">
        <v>21</v>
      </c>
      <c r="C147" s="272">
        <v>492</v>
      </c>
      <c r="D147" s="273" t="s">
        <v>469</v>
      </c>
      <c r="E147" s="278" t="s">
        <v>471</v>
      </c>
      <c r="F147" s="271">
        <v>2134</v>
      </c>
      <c r="G147" s="271" t="s">
        <v>73</v>
      </c>
      <c r="H147" s="273" t="s">
        <v>19</v>
      </c>
      <c r="I147" s="271">
        <v>446</v>
      </c>
      <c r="J147" s="277">
        <v>15</v>
      </c>
      <c r="K147" s="275">
        <v>32</v>
      </c>
      <c r="L147" s="275">
        <v>104</v>
      </c>
      <c r="M147" s="275">
        <v>1</v>
      </c>
      <c r="N147" s="275">
        <v>10</v>
      </c>
      <c r="O147" s="275">
        <v>0</v>
      </c>
      <c r="P147" s="275">
        <v>2</v>
      </c>
      <c r="Q147" s="275">
        <v>2</v>
      </c>
      <c r="R147" s="275">
        <v>2</v>
      </c>
      <c r="S147" s="275">
        <v>132</v>
      </c>
      <c r="T147" s="275">
        <v>0</v>
      </c>
      <c r="U147" s="275">
        <v>1</v>
      </c>
      <c r="V147" s="275">
        <v>3</v>
      </c>
      <c r="W147" s="275">
        <v>0</v>
      </c>
      <c r="X147" s="275">
        <v>0</v>
      </c>
      <c r="Y147" s="275">
        <v>0</v>
      </c>
      <c r="Z147" s="275">
        <v>0</v>
      </c>
      <c r="AA147" s="275">
        <v>0</v>
      </c>
      <c r="AB147" s="275">
        <v>10</v>
      </c>
      <c r="AC147" s="276">
        <f t="shared" si="3"/>
        <v>314</v>
      </c>
    </row>
    <row r="148" spans="1:29" ht="17.25" x14ac:dyDescent="0.3">
      <c r="A148" s="270">
        <v>147</v>
      </c>
      <c r="B148" s="271">
        <v>21</v>
      </c>
      <c r="C148" s="272">
        <v>516</v>
      </c>
      <c r="D148" s="273" t="s">
        <v>472</v>
      </c>
      <c r="E148" s="278" t="s">
        <v>473</v>
      </c>
      <c r="F148" s="271">
        <v>2229</v>
      </c>
      <c r="G148" s="271" t="s">
        <v>73</v>
      </c>
      <c r="H148" s="273" t="s">
        <v>19</v>
      </c>
      <c r="I148" s="271">
        <v>591</v>
      </c>
      <c r="J148" s="277">
        <v>21</v>
      </c>
      <c r="K148" s="275">
        <v>23</v>
      </c>
      <c r="L148" s="275">
        <v>37</v>
      </c>
      <c r="M148" s="275">
        <v>3</v>
      </c>
      <c r="N148" s="275">
        <v>9</v>
      </c>
      <c r="O148" s="275">
        <v>1</v>
      </c>
      <c r="P148" s="275">
        <v>0</v>
      </c>
      <c r="Q148" s="275">
        <v>3</v>
      </c>
      <c r="R148" s="275">
        <v>3</v>
      </c>
      <c r="S148" s="275">
        <v>114</v>
      </c>
      <c r="T148" s="275">
        <v>0</v>
      </c>
      <c r="U148" s="275">
        <v>3</v>
      </c>
      <c r="V148" s="275">
        <v>3</v>
      </c>
      <c r="W148" s="275">
        <v>0</v>
      </c>
      <c r="X148" s="275">
        <v>0</v>
      </c>
      <c r="Y148" s="275">
        <v>0</v>
      </c>
      <c r="Z148" s="275">
        <v>0</v>
      </c>
      <c r="AA148" s="275">
        <v>0</v>
      </c>
      <c r="AB148" s="275">
        <v>15</v>
      </c>
      <c r="AC148" s="276">
        <f t="shared" si="3"/>
        <v>235</v>
      </c>
    </row>
    <row r="149" spans="1:29" ht="17.25" x14ac:dyDescent="0.3">
      <c r="A149" s="268">
        <v>148</v>
      </c>
      <c r="B149" s="271">
        <v>21</v>
      </c>
      <c r="C149" s="272">
        <v>516</v>
      </c>
      <c r="D149" s="273" t="s">
        <v>472</v>
      </c>
      <c r="E149" s="278" t="s">
        <v>473</v>
      </c>
      <c r="F149" s="271">
        <v>2229</v>
      </c>
      <c r="G149" s="271" t="s">
        <v>73</v>
      </c>
      <c r="H149" s="273" t="s">
        <v>20</v>
      </c>
      <c r="I149" s="271">
        <v>591</v>
      </c>
      <c r="J149" s="277">
        <v>30</v>
      </c>
      <c r="K149" s="275">
        <v>20</v>
      </c>
      <c r="L149" s="275">
        <v>41</v>
      </c>
      <c r="M149" s="275">
        <v>2</v>
      </c>
      <c r="N149" s="275">
        <v>17</v>
      </c>
      <c r="O149" s="275">
        <v>0</v>
      </c>
      <c r="P149" s="275">
        <v>1</v>
      </c>
      <c r="Q149" s="275">
        <v>1</v>
      </c>
      <c r="R149" s="275">
        <v>10</v>
      </c>
      <c r="S149" s="275">
        <v>110</v>
      </c>
      <c r="T149" s="275">
        <v>0</v>
      </c>
      <c r="U149" s="275">
        <v>1</v>
      </c>
      <c r="V149" s="275">
        <v>8</v>
      </c>
      <c r="W149" s="275">
        <v>1</v>
      </c>
      <c r="X149" s="275">
        <v>0</v>
      </c>
      <c r="Y149" s="275">
        <v>0</v>
      </c>
      <c r="Z149" s="275">
        <v>0</v>
      </c>
      <c r="AA149" s="275">
        <v>0</v>
      </c>
      <c r="AB149" s="275">
        <v>10</v>
      </c>
      <c r="AC149" s="276">
        <f t="shared" si="3"/>
        <v>252</v>
      </c>
    </row>
    <row r="150" spans="1:29" ht="17.25" x14ac:dyDescent="0.3">
      <c r="A150" s="270">
        <v>149</v>
      </c>
      <c r="B150" s="271">
        <v>21</v>
      </c>
      <c r="C150" s="272">
        <v>516</v>
      </c>
      <c r="D150" s="273" t="s">
        <v>472</v>
      </c>
      <c r="E150" s="278" t="s">
        <v>473</v>
      </c>
      <c r="F150" s="271">
        <v>2229</v>
      </c>
      <c r="G150" s="271" t="s">
        <v>73</v>
      </c>
      <c r="H150" s="273" t="s">
        <v>22</v>
      </c>
      <c r="I150" s="271">
        <v>591</v>
      </c>
      <c r="J150" s="277">
        <v>31</v>
      </c>
      <c r="K150" s="275">
        <v>38</v>
      </c>
      <c r="L150" s="275">
        <v>34</v>
      </c>
      <c r="M150" s="275">
        <v>5</v>
      </c>
      <c r="N150" s="275">
        <v>17</v>
      </c>
      <c r="O150" s="275">
        <v>1</v>
      </c>
      <c r="P150" s="275">
        <v>1</v>
      </c>
      <c r="Q150" s="275">
        <v>5</v>
      </c>
      <c r="R150" s="275">
        <v>7</v>
      </c>
      <c r="S150" s="275">
        <v>116</v>
      </c>
      <c r="T150" s="275">
        <v>0</v>
      </c>
      <c r="U150" s="275">
        <v>0</v>
      </c>
      <c r="V150" s="275">
        <v>4</v>
      </c>
      <c r="W150" s="275">
        <v>1</v>
      </c>
      <c r="X150" s="275">
        <v>0</v>
      </c>
      <c r="Y150" s="275">
        <v>0</v>
      </c>
      <c r="Z150" s="275">
        <v>0</v>
      </c>
      <c r="AA150" s="275">
        <v>0</v>
      </c>
      <c r="AB150" s="275">
        <v>22</v>
      </c>
      <c r="AC150" s="276">
        <f t="shared" si="3"/>
        <v>282</v>
      </c>
    </row>
    <row r="151" spans="1:29" ht="17.25" x14ac:dyDescent="0.3">
      <c r="A151" s="270">
        <v>150</v>
      </c>
      <c r="B151" s="271">
        <v>21</v>
      </c>
      <c r="C151" s="272">
        <v>516</v>
      </c>
      <c r="D151" s="273" t="s">
        <v>472</v>
      </c>
      <c r="E151" s="278" t="s">
        <v>474</v>
      </c>
      <c r="F151" s="271">
        <v>2230</v>
      </c>
      <c r="G151" s="271" t="s">
        <v>73</v>
      </c>
      <c r="H151" s="273" t="s">
        <v>19</v>
      </c>
      <c r="I151" s="271">
        <v>615</v>
      </c>
      <c r="J151" s="277">
        <v>50</v>
      </c>
      <c r="K151" s="275">
        <v>97</v>
      </c>
      <c r="L151" s="275">
        <v>57</v>
      </c>
      <c r="M151" s="275">
        <v>4</v>
      </c>
      <c r="N151" s="275">
        <v>30</v>
      </c>
      <c r="O151" s="275">
        <v>0</v>
      </c>
      <c r="P151" s="275">
        <v>1</v>
      </c>
      <c r="Q151" s="275">
        <v>5</v>
      </c>
      <c r="R151" s="275">
        <v>1</v>
      </c>
      <c r="S151" s="275">
        <v>50</v>
      </c>
      <c r="T151" s="275">
        <v>0</v>
      </c>
      <c r="U151" s="275">
        <v>0</v>
      </c>
      <c r="V151" s="275">
        <v>3</v>
      </c>
      <c r="W151" s="275">
        <v>1</v>
      </c>
      <c r="X151" s="275">
        <v>0</v>
      </c>
      <c r="Y151" s="275">
        <v>0</v>
      </c>
      <c r="Z151" s="275">
        <v>0</v>
      </c>
      <c r="AA151" s="275">
        <v>0</v>
      </c>
      <c r="AB151" s="275">
        <v>16</v>
      </c>
      <c r="AC151" s="276">
        <f t="shared" si="3"/>
        <v>315</v>
      </c>
    </row>
    <row r="152" spans="1:29" ht="17.25" x14ac:dyDescent="0.3">
      <c r="A152" s="268">
        <v>151</v>
      </c>
      <c r="B152" s="271">
        <v>21</v>
      </c>
      <c r="C152" s="272">
        <v>516</v>
      </c>
      <c r="D152" s="273" t="s">
        <v>472</v>
      </c>
      <c r="E152" s="278" t="s">
        <v>474</v>
      </c>
      <c r="F152" s="271">
        <v>2230</v>
      </c>
      <c r="G152" s="271" t="s">
        <v>73</v>
      </c>
      <c r="H152" s="273" t="s">
        <v>20</v>
      </c>
      <c r="I152" s="271">
        <v>615</v>
      </c>
      <c r="J152" s="277">
        <v>34</v>
      </c>
      <c r="K152" s="275">
        <v>73</v>
      </c>
      <c r="L152" s="275">
        <v>75</v>
      </c>
      <c r="M152" s="275">
        <v>5</v>
      </c>
      <c r="N152" s="275">
        <v>21</v>
      </c>
      <c r="O152" s="275">
        <v>1</v>
      </c>
      <c r="P152" s="275">
        <v>3</v>
      </c>
      <c r="Q152" s="275">
        <v>2</v>
      </c>
      <c r="R152" s="275">
        <v>3</v>
      </c>
      <c r="S152" s="275">
        <v>55</v>
      </c>
      <c r="T152" s="275">
        <v>0</v>
      </c>
      <c r="U152" s="275">
        <v>0</v>
      </c>
      <c r="V152" s="275">
        <v>6</v>
      </c>
      <c r="W152" s="275">
        <v>2</v>
      </c>
      <c r="X152" s="275">
        <v>0</v>
      </c>
      <c r="Y152" s="275">
        <v>0</v>
      </c>
      <c r="Z152" s="275">
        <v>0</v>
      </c>
      <c r="AA152" s="275">
        <v>0</v>
      </c>
      <c r="AB152" s="275">
        <v>17</v>
      </c>
      <c r="AC152" s="276">
        <f t="shared" si="3"/>
        <v>297</v>
      </c>
    </row>
    <row r="153" spans="1:29" ht="17.25" x14ac:dyDescent="0.3">
      <c r="A153" s="270">
        <v>152</v>
      </c>
      <c r="B153" s="271">
        <v>21</v>
      </c>
      <c r="C153" s="272">
        <v>536</v>
      </c>
      <c r="D153" s="273" t="s">
        <v>475</v>
      </c>
      <c r="E153" s="278" t="s">
        <v>475</v>
      </c>
      <c r="F153" s="271">
        <v>2291</v>
      </c>
      <c r="G153" s="271" t="s">
        <v>73</v>
      </c>
      <c r="H153" s="273" t="s">
        <v>19</v>
      </c>
      <c r="I153" s="271">
        <v>538</v>
      </c>
      <c r="J153" s="277">
        <v>48</v>
      </c>
      <c r="K153" s="275">
        <v>84</v>
      </c>
      <c r="L153" s="275">
        <v>14</v>
      </c>
      <c r="M153" s="275">
        <v>2</v>
      </c>
      <c r="N153" s="275">
        <v>36</v>
      </c>
      <c r="O153" s="275">
        <v>5</v>
      </c>
      <c r="P153" s="275">
        <v>2</v>
      </c>
      <c r="Q153" s="275">
        <v>54</v>
      </c>
      <c r="R153" s="275">
        <v>3</v>
      </c>
      <c r="S153" s="275">
        <v>56</v>
      </c>
      <c r="T153" s="275">
        <v>0</v>
      </c>
      <c r="U153" s="275">
        <v>0</v>
      </c>
      <c r="V153" s="275">
        <v>2</v>
      </c>
      <c r="W153" s="275">
        <v>0</v>
      </c>
      <c r="X153" s="275">
        <v>0</v>
      </c>
      <c r="Y153" s="275">
        <v>0</v>
      </c>
      <c r="Z153" s="275">
        <v>0</v>
      </c>
      <c r="AA153" s="275">
        <v>0</v>
      </c>
      <c r="AB153" s="275">
        <v>14</v>
      </c>
      <c r="AC153" s="276">
        <f t="shared" si="3"/>
        <v>320</v>
      </c>
    </row>
    <row r="154" spans="1:29" ht="17.25" x14ac:dyDescent="0.3">
      <c r="A154" s="270">
        <v>153</v>
      </c>
      <c r="B154" s="271">
        <v>21</v>
      </c>
      <c r="C154" s="272">
        <v>536</v>
      </c>
      <c r="D154" s="273" t="s">
        <v>475</v>
      </c>
      <c r="E154" s="278" t="s">
        <v>475</v>
      </c>
      <c r="F154" s="271">
        <v>2292</v>
      </c>
      <c r="G154" s="271" t="s">
        <v>73</v>
      </c>
      <c r="H154" s="273" t="s">
        <v>19</v>
      </c>
      <c r="I154" s="271">
        <v>546</v>
      </c>
      <c r="J154" s="277">
        <v>13</v>
      </c>
      <c r="K154" s="275">
        <v>47</v>
      </c>
      <c r="L154" s="275">
        <v>6</v>
      </c>
      <c r="M154" s="275">
        <v>8</v>
      </c>
      <c r="N154" s="275">
        <v>65</v>
      </c>
      <c r="O154" s="275">
        <v>5</v>
      </c>
      <c r="P154" s="275">
        <v>4</v>
      </c>
      <c r="Q154" s="275">
        <v>53</v>
      </c>
      <c r="R154" s="275">
        <v>5</v>
      </c>
      <c r="S154" s="275">
        <v>76</v>
      </c>
      <c r="T154" s="275">
        <v>0</v>
      </c>
      <c r="U154" s="275">
        <v>1</v>
      </c>
      <c r="V154" s="275">
        <v>4</v>
      </c>
      <c r="W154" s="275">
        <v>2</v>
      </c>
      <c r="X154" s="275">
        <v>0</v>
      </c>
      <c r="Y154" s="275">
        <v>0</v>
      </c>
      <c r="Z154" s="275">
        <v>0</v>
      </c>
      <c r="AA154" s="275">
        <v>0</v>
      </c>
      <c r="AB154" s="275">
        <v>33</v>
      </c>
      <c r="AC154" s="276">
        <f t="shared" si="3"/>
        <v>322</v>
      </c>
    </row>
    <row r="155" spans="1:29" ht="17.25" x14ac:dyDescent="0.3">
      <c r="A155" s="268">
        <v>154</v>
      </c>
      <c r="B155" s="271">
        <v>21</v>
      </c>
      <c r="C155" s="272">
        <v>536</v>
      </c>
      <c r="D155" s="273" t="s">
        <v>475</v>
      </c>
      <c r="E155" s="278" t="s">
        <v>475</v>
      </c>
      <c r="F155" s="271">
        <v>2292</v>
      </c>
      <c r="G155" s="271" t="s">
        <v>73</v>
      </c>
      <c r="H155" s="273" t="s">
        <v>20</v>
      </c>
      <c r="I155" s="271">
        <v>546</v>
      </c>
      <c r="J155" s="277">
        <v>23</v>
      </c>
      <c r="K155" s="275">
        <v>45</v>
      </c>
      <c r="L155" s="275">
        <v>8</v>
      </c>
      <c r="M155" s="275">
        <v>6</v>
      </c>
      <c r="N155" s="275">
        <v>75</v>
      </c>
      <c r="O155" s="275">
        <v>2</v>
      </c>
      <c r="P155" s="275">
        <v>4</v>
      </c>
      <c r="Q155" s="275">
        <v>51</v>
      </c>
      <c r="R155" s="275">
        <v>3</v>
      </c>
      <c r="S155" s="275">
        <v>72</v>
      </c>
      <c r="T155" s="275">
        <v>0</v>
      </c>
      <c r="U155" s="275">
        <v>2</v>
      </c>
      <c r="V155" s="275">
        <v>2</v>
      </c>
      <c r="W155" s="275">
        <v>1</v>
      </c>
      <c r="X155" s="275">
        <v>0</v>
      </c>
      <c r="Y155" s="275">
        <v>0</v>
      </c>
      <c r="Z155" s="275">
        <v>0</v>
      </c>
      <c r="AA155" s="275">
        <v>0</v>
      </c>
      <c r="AB155" s="275">
        <v>34</v>
      </c>
      <c r="AC155" s="276">
        <f t="shared" si="3"/>
        <v>328</v>
      </c>
    </row>
    <row r="156" spans="1:29" ht="17.25" x14ac:dyDescent="0.3">
      <c r="A156" s="270">
        <v>155</v>
      </c>
      <c r="B156" s="271">
        <v>21</v>
      </c>
      <c r="C156" s="272">
        <v>536</v>
      </c>
      <c r="D156" s="273" t="s">
        <v>475</v>
      </c>
      <c r="E156" s="278" t="s">
        <v>475</v>
      </c>
      <c r="F156" s="271">
        <v>2292</v>
      </c>
      <c r="G156" s="271" t="s">
        <v>73</v>
      </c>
      <c r="H156" s="273" t="s">
        <v>22</v>
      </c>
      <c r="I156" s="271">
        <v>545</v>
      </c>
      <c r="J156" s="277">
        <v>22</v>
      </c>
      <c r="K156" s="275">
        <v>42</v>
      </c>
      <c r="L156" s="275">
        <v>11</v>
      </c>
      <c r="M156" s="275">
        <v>7</v>
      </c>
      <c r="N156" s="275">
        <v>68</v>
      </c>
      <c r="O156" s="275">
        <v>8</v>
      </c>
      <c r="P156" s="275">
        <v>2</v>
      </c>
      <c r="Q156" s="275">
        <v>52</v>
      </c>
      <c r="R156" s="275">
        <v>3</v>
      </c>
      <c r="S156" s="275">
        <v>84</v>
      </c>
      <c r="T156" s="275">
        <v>0</v>
      </c>
      <c r="U156" s="275">
        <v>0</v>
      </c>
      <c r="V156" s="275">
        <v>0</v>
      </c>
      <c r="W156" s="275">
        <v>3</v>
      </c>
      <c r="X156" s="275">
        <v>0</v>
      </c>
      <c r="Y156" s="275">
        <v>0</v>
      </c>
      <c r="Z156" s="275">
        <v>0</v>
      </c>
      <c r="AA156" s="275">
        <v>0</v>
      </c>
      <c r="AB156" s="275">
        <v>29</v>
      </c>
      <c r="AC156" s="276">
        <f t="shared" si="3"/>
        <v>331</v>
      </c>
    </row>
    <row r="157" spans="1:29" ht="17.25" x14ac:dyDescent="0.3">
      <c r="A157" s="270">
        <v>156</v>
      </c>
      <c r="B157" s="271"/>
      <c r="C157" s="272"/>
      <c r="D157" s="273"/>
      <c r="E157" s="280"/>
      <c r="F157" s="271">
        <v>2292</v>
      </c>
      <c r="G157" s="271" t="s">
        <v>73</v>
      </c>
      <c r="H157" s="273" t="s">
        <v>27</v>
      </c>
      <c r="I157" s="271"/>
      <c r="J157" s="277">
        <v>7</v>
      </c>
      <c r="K157" s="277">
        <v>13</v>
      </c>
      <c r="L157" s="277">
        <v>4</v>
      </c>
      <c r="M157" s="277">
        <v>0</v>
      </c>
      <c r="N157" s="277">
        <v>12</v>
      </c>
      <c r="O157" s="277">
        <v>0</v>
      </c>
      <c r="P157" s="277">
        <v>1</v>
      </c>
      <c r="Q157" s="277">
        <v>5</v>
      </c>
      <c r="R157" s="277">
        <v>0</v>
      </c>
      <c r="S157" s="277">
        <v>29</v>
      </c>
      <c r="T157" s="277">
        <v>0</v>
      </c>
      <c r="U157" s="277">
        <v>1</v>
      </c>
      <c r="V157" s="277">
        <v>0</v>
      </c>
      <c r="W157" s="277">
        <v>1</v>
      </c>
      <c r="X157" s="277">
        <v>0</v>
      </c>
      <c r="Y157" s="277">
        <v>0</v>
      </c>
      <c r="Z157" s="277">
        <v>0</v>
      </c>
      <c r="AA157" s="277">
        <v>0</v>
      </c>
      <c r="AB157" s="277">
        <v>3</v>
      </c>
      <c r="AC157" s="272">
        <f t="shared" si="3"/>
        <v>76</v>
      </c>
    </row>
    <row r="158" spans="1:29" ht="17.25" x14ac:dyDescent="0.3">
      <c r="A158" s="268">
        <v>157</v>
      </c>
      <c r="B158" s="271">
        <v>21</v>
      </c>
      <c r="C158" s="272">
        <v>536</v>
      </c>
      <c r="D158" s="273" t="s">
        <v>475</v>
      </c>
      <c r="E158" s="278" t="s">
        <v>476</v>
      </c>
      <c r="F158" s="271">
        <v>2293</v>
      </c>
      <c r="G158" s="271" t="s">
        <v>73</v>
      </c>
      <c r="H158" s="273" t="s">
        <v>19</v>
      </c>
      <c r="I158" s="271">
        <v>548</v>
      </c>
      <c r="J158" s="277">
        <v>35</v>
      </c>
      <c r="K158" s="275">
        <v>39</v>
      </c>
      <c r="L158" s="275">
        <v>14</v>
      </c>
      <c r="M158" s="275">
        <v>2</v>
      </c>
      <c r="N158" s="275">
        <v>156</v>
      </c>
      <c r="O158" s="275">
        <v>1</v>
      </c>
      <c r="P158" s="275">
        <v>3</v>
      </c>
      <c r="Q158" s="275">
        <v>50</v>
      </c>
      <c r="R158" s="275">
        <v>5</v>
      </c>
      <c r="S158" s="275">
        <v>60</v>
      </c>
      <c r="T158" s="275">
        <v>0</v>
      </c>
      <c r="U158" s="275">
        <v>0</v>
      </c>
      <c r="V158" s="275">
        <v>0</v>
      </c>
      <c r="W158" s="275">
        <v>0</v>
      </c>
      <c r="X158" s="275">
        <v>0</v>
      </c>
      <c r="Y158" s="275">
        <v>0</v>
      </c>
      <c r="Z158" s="275">
        <v>0</v>
      </c>
      <c r="AA158" s="275">
        <v>0</v>
      </c>
      <c r="AB158" s="275">
        <v>34</v>
      </c>
      <c r="AC158" s="276">
        <f t="shared" si="3"/>
        <v>399</v>
      </c>
    </row>
    <row r="159" spans="1:29" ht="17.25" x14ac:dyDescent="0.3">
      <c r="A159" s="270">
        <v>158</v>
      </c>
      <c r="B159" s="271">
        <v>21</v>
      </c>
      <c r="C159" s="272">
        <v>536</v>
      </c>
      <c r="D159" s="273" t="s">
        <v>475</v>
      </c>
      <c r="E159" s="278" t="s">
        <v>476</v>
      </c>
      <c r="F159" s="271">
        <v>2293</v>
      </c>
      <c r="G159" s="271" t="s">
        <v>73</v>
      </c>
      <c r="H159" s="273" t="s">
        <v>20</v>
      </c>
      <c r="I159" s="271">
        <v>547</v>
      </c>
      <c r="J159" s="277">
        <v>52</v>
      </c>
      <c r="K159" s="275">
        <v>34</v>
      </c>
      <c r="L159" s="275">
        <v>15</v>
      </c>
      <c r="M159" s="275">
        <v>8</v>
      </c>
      <c r="N159" s="275">
        <v>142</v>
      </c>
      <c r="O159" s="275">
        <v>1</v>
      </c>
      <c r="P159" s="275">
        <v>5</v>
      </c>
      <c r="Q159" s="275">
        <v>42</v>
      </c>
      <c r="R159" s="275">
        <v>1</v>
      </c>
      <c r="S159" s="275">
        <v>82</v>
      </c>
      <c r="T159" s="275">
        <v>0</v>
      </c>
      <c r="U159" s="275">
        <v>0</v>
      </c>
      <c r="V159" s="275">
        <v>2</v>
      </c>
      <c r="W159" s="275">
        <v>0</v>
      </c>
      <c r="X159" s="275">
        <v>0</v>
      </c>
      <c r="Y159" s="275">
        <v>0</v>
      </c>
      <c r="Z159" s="275">
        <v>0</v>
      </c>
      <c r="AA159" s="275">
        <v>0</v>
      </c>
      <c r="AB159" s="275">
        <v>17</v>
      </c>
      <c r="AC159" s="276">
        <f t="shared" si="3"/>
        <v>401</v>
      </c>
    </row>
    <row r="160" spans="1:29" ht="17.25" x14ac:dyDescent="0.3">
      <c r="A160" s="270">
        <v>159</v>
      </c>
      <c r="B160" s="271">
        <v>21</v>
      </c>
      <c r="C160" s="272">
        <v>536</v>
      </c>
      <c r="D160" s="273" t="s">
        <v>475</v>
      </c>
      <c r="E160" s="278" t="s">
        <v>477</v>
      </c>
      <c r="F160" s="271">
        <v>2294</v>
      </c>
      <c r="G160" s="271" t="s">
        <v>73</v>
      </c>
      <c r="H160" s="273" t="s">
        <v>19</v>
      </c>
      <c r="I160" s="271">
        <v>709</v>
      </c>
      <c r="J160" s="277">
        <v>108</v>
      </c>
      <c r="K160" s="275">
        <v>44</v>
      </c>
      <c r="L160" s="275">
        <v>28</v>
      </c>
      <c r="M160" s="275">
        <v>7</v>
      </c>
      <c r="N160" s="275">
        <v>64</v>
      </c>
      <c r="O160" s="275">
        <v>2</v>
      </c>
      <c r="P160" s="275">
        <v>95</v>
      </c>
      <c r="Q160" s="275">
        <v>18</v>
      </c>
      <c r="R160" s="275">
        <v>22</v>
      </c>
      <c r="S160" s="275">
        <v>50</v>
      </c>
      <c r="T160" s="275">
        <v>0</v>
      </c>
      <c r="U160" s="275">
        <v>0</v>
      </c>
      <c r="V160" s="275">
        <v>3</v>
      </c>
      <c r="W160" s="275">
        <v>1</v>
      </c>
      <c r="X160" s="275">
        <v>0</v>
      </c>
      <c r="Y160" s="275">
        <v>0</v>
      </c>
      <c r="Z160" s="275">
        <v>0</v>
      </c>
      <c r="AA160" s="275">
        <v>0</v>
      </c>
      <c r="AB160" s="275">
        <v>21</v>
      </c>
      <c r="AC160" s="276">
        <f t="shared" si="3"/>
        <v>463</v>
      </c>
    </row>
    <row r="161" spans="1:29" ht="17.25" x14ac:dyDescent="0.3">
      <c r="A161" s="268">
        <v>160</v>
      </c>
      <c r="B161" s="271">
        <v>21</v>
      </c>
      <c r="C161" s="272">
        <v>536</v>
      </c>
      <c r="D161" s="273" t="s">
        <v>475</v>
      </c>
      <c r="E161" s="278" t="s">
        <v>478</v>
      </c>
      <c r="F161" s="271">
        <v>2295</v>
      </c>
      <c r="G161" s="271" t="s">
        <v>73</v>
      </c>
      <c r="H161" s="273" t="s">
        <v>19</v>
      </c>
      <c r="I161" s="271">
        <v>574</v>
      </c>
      <c r="J161" s="277">
        <v>29</v>
      </c>
      <c r="K161" s="275">
        <v>61</v>
      </c>
      <c r="L161" s="275">
        <v>10</v>
      </c>
      <c r="M161" s="275">
        <v>10</v>
      </c>
      <c r="N161" s="275">
        <v>99</v>
      </c>
      <c r="O161" s="275">
        <v>2</v>
      </c>
      <c r="P161" s="275">
        <v>3</v>
      </c>
      <c r="Q161" s="275">
        <v>62</v>
      </c>
      <c r="R161" s="275">
        <v>0</v>
      </c>
      <c r="S161" s="275">
        <v>51</v>
      </c>
      <c r="T161" s="275">
        <v>0</v>
      </c>
      <c r="U161" s="275">
        <v>0</v>
      </c>
      <c r="V161" s="275">
        <v>1</v>
      </c>
      <c r="W161" s="275">
        <v>0</v>
      </c>
      <c r="X161" s="275">
        <v>0</v>
      </c>
      <c r="Y161" s="275">
        <v>0</v>
      </c>
      <c r="Z161" s="275">
        <v>0</v>
      </c>
      <c r="AA161" s="275">
        <v>0</v>
      </c>
      <c r="AB161" s="275">
        <v>25</v>
      </c>
      <c r="AC161" s="276">
        <f t="shared" si="3"/>
        <v>353</v>
      </c>
    </row>
    <row r="162" spans="1:29" s="2" customFormat="1" ht="17.25" x14ac:dyDescent="0.3">
      <c r="A162" s="270">
        <v>161</v>
      </c>
      <c r="B162" s="271">
        <v>21</v>
      </c>
      <c r="C162" s="272">
        <v>536</v>
      </c>
      <c r="D162" s="273" t="s">
        <v>475</v>
      </c>
      <c r="E162" s="278" t="s">
        <v>479</v>
      </c>
      <c r="F162" s="271">
        <v>2296</v>
      </c>
      <c r="G162" s="271" t="s">
        <v>73</v>
      </c>
      <c r="H162" s="273" t="s">
        <v>19</v>
      </c>
      <c r="I162" s="271">
        <v>526</v>
      </c>
      <c r="J162" s="277">
        <v>29</v>
      </c>
      <c r="K162" s="275">
        <v>46</v>
      </c>
      <c r="L162" s="275">
        <v>17</v>
      </c>
      <c r="M162" s="275">
        <v>4</v>
      </c>
      <c r="N162" s="275">
        <v>98</v>
      </c>
      <c r="O162" s="275">
        <v>0</v>
      </c>
      <c r="P162" s="275">
        <v>1</v>
      </c>
      <c r="Q162" s="275">
        <v>16</v>
      </c>
      <c r="R162" s="275">
        <v>3</v>
      </c>
      <c r="S162" s="275">
        <v>57</v>
      </c>
      <c r="T162" s="275">
        <v>0</v>
      </c>
      <c r="U162" s="275">
        <v>0</v>
      </c>
      <c r="V162" s="275">
        <v>1</v>
      </c>
      <c r="W162" s="275">
        <v>0</v>
      </c>
      <c r="X162" s="275">
        <v>0</v>
      </c>
      <c r="Y162" s="275">
        <v>0</v>
      </c>
      <c r="Z162" s="275">
        <v>0</v>
      </c>
      <c r="AA162" s="275">
        <v>0</v>
      </c>
      <c r="AB162" s="275">
        <v>37</v>
      </c>
      <c r="AC162" s="276">
        <f t="shared" si="3"/>
        <v>309</v>
      </c>
    </row>
    <row r="163" spans="1:29" ht="17.25" x14ac:dyDescent="0.3">
      <c r="A163" s="270">
        <v>162</v>
      </c>
      <c r="B163" s="271">
        <v>21</v>
      </c>
      <c r="C163" s="272">
        <v>536</v>
      </c>
      <c r="D163" s="273" t="s">
        <v>475</v>
      </c>
      <c r="E163" s="278" t="s">
        <v>480</v>
      </c>
      <c r="F163" s="271">
        <v>2297</v>
      </c>
      <c r="G163" s="271" t="s">
        <v>73</v>
      </c>
      <c r="H163" s="273" t="s">
        <v>19</v>
      </c>
      <c r="I163" s="271">
        <v>378</v>
      </c>
      <c r="J163" s="277">
        <v>21</v>
      </c>
      <c r="K163" s="275">
        <v>69</v>
      </c>
      <c r="L163" s="275">
        <v>7</v>
      </c>
      <c r="M163" s="275">
        <v>6</v>
      </c>
      <c r="N163" s="275">
        <v>47</v>
      </c>
      <c r="O163" s="275">
        <v>0</v>
      </c>
      <c r="P163" s="275">
        <v>2</v>
      </c>
      <c r="Q163" s="275">
        <v>28</v>
      </c>
      <c r="R163" s="275">
        <v>6</v>
      </c>
      <c r="S163" s="275">
        <v>22</v>
      </c>
      <c r="T163" s="275">
        <v>0</v>
      </c>
      <c r="U163" s="275">
        <v>1</v>
      </c>
      <c r="V163" s="275">
        <v>0</v>
      </c>
      <c r="W163" s="275">
        <v>0</v>
      </c>
      <c r="X163" s="275">
        <v>0</v>
      </c>
      <c r="Y163" s="275">
        <v>0</v>
      </c>
      <c r="Z163" s="275">
        <v>0</v>
      </c>
      <c r="AA163" s="275">
        <v>0</v>
      </c>
      <c r="AB163" s="275">
        <v>10</v>
      </c>
      <c r="AC163" s="276">
        <f t="shared" si="3"/>
        <v>219</v>
      </c>
    </row>
    <row r="164" spans="1:29" ht="17.25" x14ac:dyDescent="0.3">
      <c r="A164" s="268">
        <v>163</v>
      </c>
      <c r="B164" s="271">
        <v>21</v>
      </c>
      <c r="C164" s="272">
        <v>536</v>
      </c>
      <c r="D164" s="273" t="s">
        <v>475</v>
      </c>
      <c r="E164" s="278" t="s">
        <v>480</v>
      </c>
      <c r="F164" s="271">
        <v>2297</v>
      </c>
      <c r="G164" s="271" t="s">
        <v>73</v>
      </c>
      <c r="H164" s="273" t="s">
        <v>20</v>
      </c>
      <c r="I164" s="271">
        <v>378</v>
      </c>
      <c r="J164" s="277">
        <v>11</v>
      </c>
      <c r="K164" s="275">
        <v>86</v>
      </c>
      <c r="L164" s="275">
        <v>5</v>
      </c>
      <c r="M164" s="275">
        <v>7</v>
      </c>
      <c r="N164" s="275">
        <v>36</v>
      </c>
      <c r="O164" s="275">
        <v>2</v>
      </c>
      <c r="P164" s="275">
        <v>2</v>
      </c>
      <c r="Q164" s="275">
        <v>37</v>
      </c>
      <c r="R164" s="275">
        <v>2</v>
      </c>
      <c r="S164" s="275">
        <v>32</v>
      </c>
      <c r="T164" s="275">
        <v>0</v>
      </c>
      <c r="U164" s="275">
        <v>1</v>
      </c>
      <c r="V164" s="275">
        <v>0</v>
      </c>
      <c r="W164" s="275">
        <v>0</v>
      </c>
      <c r="X164" s="275">
        <v>0</v>
      </c>
      <c r="Y164" s="275">
        <v>0</v>
      </c>
      <c r="Z164" s="275">
        <v>0</v>
      </c>
      <c r="AA164" s="275">
        <v>0</v>
      </c>
      <c r="AB164" s="275">
        <v>14</v>
      </c>
      <c r="AC164" s="276">
        <f t="shared" si="3"/>
        <v>235</v>
      </c>
    </row>
    <row r="165" spans="1:29" ht="17.25" x14ac:dyDescent="0.3">
      <c r="A165" s="270">
        <v>164</v>
      </c>
      <c r="B165" s="271">
        <v>21</v>
      </c>
      <c r="C165" s="272">
        <v>536</v>
      </c>
      <c r="D165" s="273" t="s">
        <v>475</v>
      </c>
      <c r="E165" s="278" t="s">
        <v>481</v>
      </c>
      <c r="F165" s="271">
        <v>2298</v>
      </c>
      <c r="G165" s="271" t="s">
        <v>73</v>
      </c>
      <c r="H165" s="273" t="s">
        <v>19</v>
      </c>
      <c r="I165" s="271">
        <v>550</v>
      </c>
      <c r="J165" s="277">
        <v>33</v>
      </c>
      <c r="K165" s="275">
        <v>70</v>
      </c>
      <c r="L165" s="275">
        <v>8</v>
      </c>
      <c r="M165" s="275">
        <v>6</v>
      </c>
      <c r="N165" s="275">
        <v>36</v>
      </c>
      <c r="O165" s="275">
        <v>1</v>
      </c>
      <c r="P165" s="275">
        <v>0</v>
      </c>
      <c r="Q165" s="275">
        <v>79</v>
      </c>
      <c r="R165" s="275">
        <v>3</v>
      </c>
      <c r="S165" s="275">
        <v>26</v>
      </c>
      <c r="T165" s="275">
        <v>0</v>
      </c>
      <c r="U165" s="275">
        <v>0</v>
      </c>
      <c r="V165" s="275">
        <v>0</v>
      </c>
      <c r="W165" s="275">
        <v>0</v>
      </c>
      <c r="X165" s="275">
        <v>0</v>
      </c>
      <c r="Y165" s="275">
        <v>0</v>
      </c>
      <c r="Z165" s="275">
        <v>0</v>
      </c>
      <c r="AA165" s="275">
        <v>0</v>
      </c>
      <c r="AB165" s="275">
        <v>18</v>
      </c>
      <c r="AC165" s="276">
        <f t="shared" si="3"/>
        <v>280</v>
      </c>
    </row>
    <row r="166" spans="1:29" ht="17.25" x14ac:dyDescent="0.3">
      <c r="A166" s="270">
        <v>165</v>
      </c>
      <c r="B166" s="271">
        <v>21</v>
      </c>
      <c r="C166" s="272">
        <v>536</v>
      </c>
      <c r="D166" s="273" t="s">
        <v>475</v>
      </c>
      <c r="E166" s="278" t="s">
        <v>481</v>
      </c>
      <c r="F166" s="271">
        <v>2298</v>
      </c>
      <c r="G166" s="271" t="s">
        <v>73</v>
      </c>
      <c r="H166" s="273" t="s">
        <v>20</v>
      </c>
      <c r="I166" s="271">
        <v>550</v>
      </c>
      <c r="J166" s="277">
        <v>29</v>
      </c>
      <c r="K166" s="275">
        <v>71</v>
      </c>
      <c r="L166" s="275">
        <v>10</v>
      </c>
      <c r="M166" s="275">
        <v>4</v>
      </c>
      <c r="N166" s="275">
        <v>35</v>
      </c>
      <c r="O166" s="275">
        <v>0</v>
      </c>
      <c r="P166" s="275">
        <v>2</v>
      </c>
      <c r="Q166" s="275">
        <v>63</v>
      </c>
      <c r="R166" s="275">
        <v>3</v>
      </c>
      <c r="S166" s="275">
        <v>49</v>
      </c>
      <c r="T166" s="275">
        <v>0</v>
      </c>
      <c r="U166" s="275">
        <v>0</v>
      </c>
      <c r="V166" s="275">
        <v>2</v>
      </c>
      <c r="W166" s="275">
        <v>2</v>
      </c>
      <c r="X166" s="275">
        <v>0</v>
      </c>
      <c r="Y166" s="275">
        <v>0</v>
      </c>
      <c r="Z166" s="275">
        <v>0</v>
      </c>
      <c r="AA166" s="275">
        <v>0</v>
      </c>
      <c r="AB166" s="275">
        <v>27</v>
      </c>
      <c r="AC166" s="276">
        <f t="shared" si="3"/>
        <v>297</v>
      </c>
    </row>
    <row r="167" spans="1:29" ht="17.25" x14ac:dyDescent="0.3">
      <c r="A167" s="268">
        <v>166</v>
      </c>
      <c r="B167" s="271">
        <v>21</v>
      </c>
      <c r="C167" s="272">
        <v>536</v>
      </c>
      <c r="D167" s="273" t="s">
        <v>475</v>
      </c>
      <c r="E167" s="278" t="s">
        <v>306</v>
      </c>
      <c r="F167" s="271">
        <v>2299</v>
      </c>
      <c r="G167" s="271" t="s">
        <v>73</v>
      </c>
      <c r="H167" s="273" t="s">
        <v>19</v>
      </c>
      <c r="I167" s="271">
        <v>454</v>
      </c>
      <c r="J167" s="277">
        <v>27</v>
      </c>
      <c r="K167" s="275">
        <v>52</v>
      </c>
      <c r="L167" s="275">
        <v>2</v>
      </c>
      <c r="M167" s="275">
        <v>6</v>
      </c>
      <c r="N167" s="275">
        <v>145</v>
      </c>
      <c r="O167" s="275">
        <v>0</v>
      </c>
      <c r="P167" s="275">
        <v>2</v>
      </c>
      <c r="Q167" s="275">
        <v>36</v>
      </c>
      <c r="R167" s="275">
        <v>1</v>
      </c>
      <c r="S167" s="275">
        <v>19</v>
      </c>
      <c r="T167" s="275">
        <v>0</v>
      </c>
      <c r="U167" s="275">
        <v>0</v>
      </c>
      <c r="V167" s="275">
        <v>0</v>
      </c>
      <c r="W167" s="275">
        <v>0</v>
      </c>
      <c r="X167" s="275">
        <v>0</v>
      </c>
      <c r="Y167" s="275">
        <v>0</v>
      </c>
      <c r="Z167" s="275">
        <v>0</v>
      </c>
      <c r="AA167" s="275">
        <v>0</v>
      </c>
      <c r="AB167" s="275">
        <v>22</v>
      </c>
      <c r="AC167" s="276">
        <f t="shared" si="3"/>
        <v>312</v>
      </c>
    </row>
    <row r="168" spans="1:29" ht="17.25" x14ac:dyDescent="0.3">
      <c r="A168" s="270">
        <v>167</v>
      </c>
      <c r="B168" s="271">
        <v>21</v>
      </c>
      <c r="C168" s="272">
        <v>536</v>
      </c>
      <c r="D168" s="273" t="s">
        <v>475</v>
      </c>
      <c r="E168" s="278" t="s">
        <v>482</v>
      </c>
      <c r="F168" s="271">
        <v>2299</v>
      </c>
      <c r="G168" s="271" t="s">
        <v>73</v>
      </c>
      <c r="H168" s="273" t="s">
        <v>21</v>
      </c>
      <c r="I168" s="271">
        <v>303</v>
      </c>
      <c r="J168" s="277">
        <v>24</v>
      </c>
      <c r="K168" s="275">
        <v>42</v>
      </c>
      <c r="L168" s="275">
        <v>6</v>
      </c>
      <c r="M168" s="275">
        <v>5</v>
      </c>
      <c r="N168" s="275">
        <v>33</v>
      </c>
      <c r="O168" s="275">
        <v>0</v>
      </c>
      <c r="P168" s="275">
        <v>0</v>
      </c>
      <c r="Q168" s="275">
        <v>29</v>
      </c>
      <c r="R168" s="275">
        <v>0</v>
      </c>
      <c r="S168" s="275">
        <v>8</v>
      </c>
      <c r="T168" s="275">
        <v>0</v>
      </c>
      <c r="U168" s="275">
        <v>0</v>
      </c>
      <c r="V168" s="275">
        <v>0</v>
      </c>
      <c r="W168" s="275">
        <v>0</v>
      </c>
      <c r="X168" s="275">
        <v>0</v>
      </c>
      <c r="Y168" s="275">
        <v>0</v>
      </c>
      <c r="Z168" s="275">
        <v>0</v>
      </c>
      <c r="AA168" s="275">
        <v>0</v>
      </c>
      <c r="AB168" s="275">
        <v>9</v>
      </c>
      <c r="AC168" s="276">
        <f t="shared" si="3"/>
        <v>156</v>
      </c>
    </row>
    <row r="169" spans="1:29" ht="17.25" x14ac:dyDescent="0.3">
      <c r="A169" s="270">
        <v>168</v>
      </c>
      <c r="B169" s="271">
        <v>21</v>
      </c>
      <c r="C169" s="272">
        <v>536</v>
      </c>
      <c r="D169" s="273" t="s">
        <v>475</v>
      </c>
      <c r="E169" s="278" t="s">
        <v>252</v>
      </c>
      <c r="F169" s="271">
        <v>2300</v>
      </c>
      <c r="G169" s="271" t="s">
        <v>73</v>
      </c>
      <c r="H169" s="273" t="s">
        <v>19</v>
      </c>
      <c r="I169" s="271">
        <v>522</v>
      </c>
      <c r="J169" s="277">
        <v>79</v>
      </c>
      <c r="K169" s="275">
        <v>67</v>
      </c>
      <c r="L169" s="275">
        <v>21</v>
      </c>
      <c r="M169" s="275">
        <v>2</v>
      </c>
      <c r="N169" s="275">
        <v>53</v>
      </c>
      <c r="O169" s="275">
        <v>0</v>
      </c>
      <c r="P169" s="275">
        <v>2</v>
      </c>
      <c r="Q169" s="275">
        <v>34</v>
      </c>
      <c r="R169" s="275">
        <v>4</v>
      </c>
      <c r="S169" s="275">
        <v>26</v>
      </c>
      <c r="T169" s="275">
        <v>0</v>
      </c>
      <c r="U169" s="275">
        <v>1</v>
      </c>
      <c r="V169" s="275">
        <v>1</v>
      </c>
      <c r="W169" s="275">
        <v>1</v>
      </c>
      <c r="X169" s="275">
        <v>0</v>
      </c>
      <c r="Y169" s="275">
        <v>0</v>
      </c>
      <c r="Z169" s="275">
        <v>0</v>
      </c>
      <c r="AA169" s="275">
        <v>0</v>
      </c>
      <c r="AB169" s="275">
        <v>15</v>
      </c>
      <c r="AC169" s="276">
        <f t="shared" si="3"/>
        <v>306</v>
      </c>
    </row>
    <row r="170" spans="1:29" ht="17.25" x14ac:dyDescent="0.3">
      <c r="A170" s="268">
        <v>169</v>
      </c>
      <c r="B170" s="271">
        <v>21</v>
      </c>
      <c r="C170" s="272">
        <v>536</v>
      </c>
      <c r="D170" s="273" t="s">
        <v>475</v>
      </c>
      <c r="E170" s="278" t="s">
        <v>252</v>
      </c>
      <c r="F170" s="271">
        <v>2300</v>
      </c>
      <c r="G170" s="271" t="s">
        <v>73</v>
      </c>
      <c r="H170" s="273" t="s">
        <v>20</v>
      </c>
      <c r="I170" s="271">
        <v>522</v>
      </c>
      <c r="J170" s="277">
        <v>59</v>
      </c>
      <c r="K170" s="275">
        <v>58</v>
      </c>
      <c r="L170" s="275">
        <v>45</v>
      </c>
      <c r="M170" s="275">
        <v>5</v>
      </c>
      <c r="N170" s="275">
        <v>87</v>
      </c>
      <c r="O170" s="275">
        <v>3</v>
      </c>
      <c r="P170" s="275">
        <v>9</v>
      </c>
      <c r="Q170" s="275">
        <v>28</v>
      </c>
      <c r="R170" s="275">
        <v>5</v>
      </c>
      <c r="S170" s="275">
        <v>29</v>
      </c>
      <c r="T170" s="275">
        <v>0</v>
      </c>
      <c r="U170" s="275">
        <v>0</v>
      </c>
      <c r="V170" s="275">
        <v>0</v>
      </c>
      <c r="W170" s="275">
        <v>0</v>
      </c>
      <c r="X170" s="275">
        <v>0</v>
      </c>
      <c r="Y170" s="275">
        <v>0</v>
      </c>
      <c r="Z170" s="275">
        <v>0</v>
      </c>
      <c r="AA170" s="275">
        <v>0</v>
      </c>
      <c r="AB170" s="275">
        <v>20</v>
      </c>
      <c r="AC170" s="276">
        <f t="shared" si="3"/>
        <v>348</v>
      </c>
    </row>
    <row r="171" spans="1:29" ht="17.25" x14ac:dyDescent="0.3">
      <c r="A171" s="270">
        <v>170</v>
      </c>
      <c r="B171" s="271">
        <v>21</v>
      </c>
      <c r="C171" s="272">
        <v>538</v>
      </c>
      <c r="D171" s="273" t="s">
        <v>483</v>
      </c>
      <c r="E171" s="278" t="s">
        <v>484</v>
      </c>
      <c r="F171" s="271">
        <v>2304</v>
      </c>
      <c r="G171" s="271" t="s">
        <v>73</v>
      </c>
      <c r="H171" s="273" t="s">
        <v>19</v>
      </c>
      <c r="I171" s="271">
        <v>643</v>
      </c>
      <c r="J171" s="277">
        <v>22</v>
      </c>
      <c r="K171" s="275">
        <v>113</v>
      </c>
      <c r="L171" s="275">
        <v>6</v>
      </c>
      <c r="M171" s="275">
        <v>7</v>
      </c>
      <c r="N171" s="275">
        <v>64</v>
      </c>
      <c r="O171" s="275">
        <v>1</v>
      </c>
      <c r="P171" s="275">
        <v>38</v>
      </c>
      <c r="Q171" s="275">
        <v>0</v>
      </c>
      <c r="R171" s="275">
        <v>21</v>
      </c>
      <c r="S171" s="275">
        <v>24</v>
      </c>
      <c r="T171" s="275">
        <v>0</v>
      </c>
      <c r="U171" s="275">
        <v>4</v>
      </c>
      <c r="V171" s="275">
        <v>0</v>
      </c>
      <c r="W171" s="275">
        <v>4</v>
      </c>
      <c r="X171" s="275">
        <v>0</v>
      </c>
      <c r="Y171" s="275">
        <v>0</v>
      </c>
      <c r="Z171" s="275">
        <v>0</v>
      </c>
      <c r="AA171" s="275">
        <v>0</v>
      </c>
      <c r="AB171" s="275">
        <v>19</v>
      </c>
      <c r="AC171" s="276">
        <f t="shared" si="3"/>
        <v>323</v>
      </c>
    </row>
    <row r="172" spans="1:29" ht="17.25" x14ac:dyDescent="0.3">
      <c r="A172" s="270">
        <v>171</v>
      </c>
      <c r="B172" s="271">
        <v>21</v>
      </c>
      <c r="C172" s="272">
        <v>564</v>
      </c>
      <c r="D172" s="273" t="s">
        <v>485</v>
      </c>
      <c r="E172" s="278" t="s">
        <v>485</v>
      </c>
      <c r="F172" s="271">
        <v>2421</v>
      </c>
      <c r="G172" s="271" t="s">
        <v>73</v>
      </c>
      <c r="H172" s="273" t="s">
        <v>19</v>
      </c>
      <c r="I172" s="271">
        <v>553</v>
      </c>
      <c r="J172" s="277">
        <v>31</v>
      </c>
      <c r="K172" s="275">
        <v>113</v>
      </c>
      <c r="L172" s="275">
        <v>14</v>
      </c>
      <c r="M172" s="275">
        <v>6</v>
      </c>
      <c r="N172" s="275">
        <v>23</v>
      </c>
      <c r="O172" s="275">
        <v>2</v>
      </c>
      <c r="P172" s="275">
        <v>2</v>
      </c>
      <c r="Q172" s="275">
        <v>4</v>
      </c>
      <c r="R172" s="275">
        <v>3</v>
      </c>
      <c r="S172" s="275">
        <v>17</v>
      </c>
      <c r="T172" s="275">
        <v>0</v>
      </c>
      <c r="U172" s="275">
        <v>2</v>
      </c>
      <c r="V172" s="275">
        <v>0</v>
      </c>
      <c r="W172" s="275">
        <v>4</v>
      </c>
      <c r="X172" s="275">
        <v>0</v>
      </c>
      <c r="Y172" s="275">
        <v>0</v>
      </c>
      <c r="Z172" s="275">
        <v>0</v>
      </c>
      <c r="AA172" s="275">
        <v>0</v>
      </c>
      <c r="AB172" s="275">
        <v>30</v>
      </c>
      <c r="AC172" s="276">
        <f t="shared" si="3"/>
        <v>251</v>
      </c>
    </row>
    <row r="173" spans="1:29" ht="17.25" x14ac:dyDescent="0.3">
      <c r="A173" s="268">
        <v>172</v>
      </c>
      <c r="B173" s="271">
        <v>21</v>
      </c>
      <c r="C173" s="272">
        <v>564</v>
      </c>
      <c r="D173" s="273" t="s">
        <v>485</v>
      </c>
      <c r="E173" s="278" t="s">
        <v>485</v>
      </c>
      <c r="F173" s="271">
        <v>2421</v>
      </c>
      <c r="G173" s="271" t="s">
        <v>73</v>
      </c>
      <c r="H173" s="273" t="s">
        <v>20</v>
      </c>
      <c r="I173" s="271">
        <v>552</v>
      </c>
      <c r="J173" s="277">
        <v>45</v>
      </c>
      <c r="K173" s="275">
        <v>127</v>
      </c>
      <c r="L173" s="275">
        <v>4</v>
      </c>
      <c r="M173" s="275">
        <v>9</v>
      </c>
      <c r="N173" s="275">
        <v>16</v>
      </c>
      <c r="O173" s="275">
        <v>1</v>
      </c>
      <c r="P173" s="275">
        <v>1</v>
      </c>
      <c r="Q173" s="275">
        <v>4</v>
      </c>
      <c r="R173" s="275">
        <v>2</v>
      </c>
      <c r="S173" s="275">
        <v>11</v>
      </c>
      <c r="T173" s="275">
        <v>0</v>
      </c>
      <c r="U173" s="275">
        <v>0</v>
      </c>
      <c r="V173" s="275">
        <v>2</v>
      </c>
      <c r="W173" s="275">
        <v>2</v>
      </c>
      <c r="X173" s="275">
        <v>0</v>
      </c>
      <c r="Y173" s="275">
        <v>0</v>
      </c>
      <c r="Z173" s="275">
        <v>0</v>
      </c>
      <c r="AA173" s="275">
        <v>0</v>
      </c>
      <c r="AB173" s="275">
        <v>23</v>
      </c>
      <c r="AC173" s="276">
        <f t="shared" ref="AC173:AC177" si="4">SUM(J173:AB173)</f>
        <v>247</v>
      </c>
    </row>
    <row r="174" spans="1:29" ht="17.25" x14ac:dyDescent="0.3">
      <c r="A174" s="270">
        <v>173</v>
      </c>
      <c r="B174" s="271">
        <v>21</v>
      </c>
      <c r="C174" s="272">
        <v>567</v>
      </c>
      <c r="D174" s="273" t="s">
        <v>486</v>
      </c>
      <c r="E174" s="278" t="s">
        <v>487</v>
      </c>
      <c r="F174" s="271">
        <v>2430</v>
      </c>
      <c r="G174" s="271" t="s">
        <v>73</v>
      </c>
      <c r="H174" s="273" t="s">
        <v>19</v>
      </c>
      <c r="I174" s="271">
        <v>379</v>
      </c>
      <c r="J174" s="277">
        <v>27</v>
      </c>
      <c r="K174" s="275">
        <v>42</v>
      </c>
      <c r="L174" s="275">
        <v>14</v>
      </c>
      <c r="M174" s="275">
        <v>4</v>
      </c>
      <c r="N174" s="275">
        <v>17</v>
      </c>
      <c r="O174" s="275">
        <v>0</v>
      </c>
      <c r="P174" s="275">
        <v>0</v>
      </c>
      <c r="Q174" s="275">
        <v>5</v>
      </c>
      <c r="R174" s="275">
        <v>3</v>
      </c>
      <c r="S174" s="275">
        <v>95</v>
      </c>
      <c r="T174" s="275">
        <v>0</v>
      </c>
      <c r="U174" s="275">
        <v>3</v>
      </c>
      <c r="V174" s="275">
        <v>1</v>
      </c>
      <c r="W174" s="275">
        <v>0</v>
      </c>
      <c r="X174" s="275">
        <v>0</v>
      </c>
      <c r="Y174" s="275">
        <v>0</v>
      </c>
      <c r="Z174" s="275">
        <v>0</v>
      </c>
      <c r="AA174" s="275">
        <v>0</v>
      </c>
      <c r="AB174" s="275">
        <v>7</v>
      </c>
      <c r="AC174" s="276">
        <f t="shared" si="4"/>
        <v>218</v>
      </c>
    </row>
    <row r="175" spans="1:29" ht="17.25" x14ac:dyDescent="0.3">
      <c r="A175" s="270">
        <v>174</v>
      </c>
      <c r="B175" s="271">
        <v>21</v>
      </c>
      <c r="C175" s="272">
        <v>567</v>
      </c>
      <c r="D175" s="273" t="s">
        <v>486</v>
      </c>
      <c r="E175" s="278" t="s">
        <v>488</v>
      </c>
      <c r="F175" s="271">
        <v>2431</v>
      </c>
      <c r="G175" s="271" t="s">
        <v>73</v>
      </c>
      <c r="H175" s="273" t="s">
        <v>19</v>
      </c>
      <c r="I175" s="271">
        <v>518</v>
      </c>
      <c r="J175" s="277">
        <v>10</v>
      </c>
      <c r="K175" s="275">
        <v>81</v>
      </c>
      <c r="L175" s="275">
        <v>68</v>
      </c>
      <c r="M175" s="275">
        <v>10</v>
      </c>
      <c r="N175" s="275">
        <v>5</v>
      </c>
      <c r="O175" s="275">
        <v>1</v>
      </c>
      <c r="P175" s="275">
        <v>2</v>
      </c>
      <c r="Q175" s="275">
        <v>5</v>
      </c>
      <c r="R175" s="275">
        <v>2</v>
      </c>
      <c r="S175" s="275">
        <v>42</v>
      </c>
      <c r="T175" s="275">
        <v>0</v>
      </c>
      <c r="U175" s="275">
        <v>0</v>
      </c>
      <c r="V175" s="275">
        <v>1</v>
      </c>
      <c r="W175" s="275">
        <v>0</v>
      </c>
      <c r="X175" s="275">
        <v>0</v>
      </c>
      <c r="Y175" s="275">
        <v>0</v>
      </c>
      <c r="Z175" s="275">
        <v>0</v>
      </c>
      <c r="AA175" s="275">
        <v>0</v>
      </c>
      <c r="AB175" s="275">
        <v>13</v>
      </c>
      <c r="AC175" s="276">
        <f t="shared" si="4"/>
        <v>240</v>
      </c>
    </row>
    <row r="176" spans="1:29" ht="17.25" x14ac:dyDescent="0.3">
      <c r="A176" s="268">
        <v>175</v>
      </c>
      <c r="B176" s="271">
        <v>21</v>
      </c>
      <c r="C176" s="272">
        <v>567</v>
      </c>
      <c r="D176" s="273" t="s">
        <v>486</v>
      </c>
      <c r="E176" s="278" t="s">
        <v>488</v>
      </c>
      <c r="F176" s="271">
        <v>2431</v>
      </c>
      <c r="G176" s="271" t="s">
        <v>73</v>
      </c>
      <c r="H176" s="273" t="s">
        <v>20</v>
      </c>
      <c r="I176" s="271">
        <v>517</v>
      </c>
      <c r="J176" s="277">
        <v>7</v>
      </c>
      <c r="K176" s="275">
        <v>83</v>
      </c>
      <c r="L176" s="275">
        <v>36</v>
      </c>
      <c r="M176" s="275">
        <v>9</v>
      </c>
      <c r="N176" s="275">
        <v>6</v>
      </c>
      <c r="O176" s="275">
        <v>1</v>
      </c>
      <c r="P176" s="275">
        <v>2</v>
      </c>
      <c r="Q176" s="275">
        <v>6</v>
      </c>
      <c r="R176" s="275">
        <v>4</v>
      </c>
      <c r="S176" s="275">
        <v>59</v>
      </c>
      <c r="T176" s="275">
        <v>0</v>
      </c>
      <c r="U176" s="275">
        <v>1</v>
      </c>
      <c r="V176" s="275">
        <v>1</v>
      </c>
      <c r="W176" s="275">
        <v>1</v>
      </c>
      <c r="X176" s="275">
        <v>0</v>
      </c>
      <c r="Y176" s="275">
        <v>0</v>
      </c>
      <c r="Z176" s="275">
        <v>0</v>
      </c>
      <c r="AA176" s="275">
        <v>0</v>
      </c>
      <c r="AB176" s="275">
        <v>18</v>
      </c>
      <c r="AC176" s="276">
        <f t="shared" si="4"/>
        <v>234</v>
      </c>
    </row>
    <row r="177" spans="1:29" ht="17.25" x14ac:dyDescent="0.3">
      <c r="A177" s="270">
        <v>176</v>
      </c>
      <c r="B177" s="271">
        <v>21</v>
      </c>
      <c r="C177" s="272">
        <v>567</v>
      </c>
      <c r="D177" s="273" t="s">
        <v>486</v>
      </c>
      <c r="E177" s="278" t="s">
        <v>488</v>
      </c>
      <c r="F177" s="271">
        <v>2431</v>
      </c>
      <c r="G177" s="271" t="s">
        <v>73</v>
      </c>
      <c r="H177" s="273" t="s">
        <v>22</v>
      </c>
      <c r="I177" s="271">
        <v>517</v>
      </c>
      <c r="J177" s="277">
        <v>2</v>
      </c>
      <c r="K177" s="275">
        <v>98</v>
      </c>
      <c r="L177" s="275">
        <v>54</v>
      </c>
      <c r="M177" s="275">
        <v>6</v>
      </c>
      <c r="N177" s="275">
        <v>8</v>
      </c>
      <c r="O177" s="275">
        <v>1</v>
      </c>
      <c r="P177" s="275">
        <v>0</v>
      </c>
      <c r="Q177" s="275">
        <v>5</v>
      </c>
      <c r="R177" s="275">
        <v>2</v>
      </c>
      <c r="S177" s="275">
        <v>40</v>
      </c>
      <c r="T177" s="275">
        <v>0</v>
      </c>
      <c r="U177" s="275">
        <v>2</v>
      </c>
      <c r="V177" s="275">
        <v>2</v>
      </c>
      <c r="W177" s="275">
        <v>4</v>
      </c>
      <c r="X177" s="275">
        <v>0</v>
      </c>
      <c r="Y177" s="275">
        <v>0</v>
      </c>
      <c r="Z177" s="275">
        <v>0</v>
      </c>
      <c r="AA177" s="275">
        <v>0</v>
      </c>
      <c r="AB177" s="275">
        <v>15</v>
      </c>
      <c r="AC177" s="276">
        <f t="shared" si="4"/>
        <v>239</v>
      </c>
    </row>
    <row r="178" spans="1:29" ht="17.25" x14ac:dyDescent="0.3">
      <c r="A178" s="56"/>
      <c r="B178" s="57"/>
      <c r="C178" s="58"/>
      <c r="D178" s="59"/>
      <c r="E178" s="60"/>
      <c r="F178" s="57"/>
      <c r="G178" s="57"/>
      <c r="H178" s="59"/>
      <c r="I178" s="57"/>
      <c r="J178" s="61"/>
      <c r="K178" s="62"/>
      <c r="L178" s="62"/>
      <c r="M178" s="62"/>
      <c r="N178" s="62"/>
      <c r="O178" s="62"/>
      <c r="P178" s="62"/>
      <c r="Q178" s="62"/>
      <c r="R178" s="62"/>
      <c r="S178" s="62"/>
      <c r="T178" s="62"/>
      <c r="U178" s="62"/>
      <c r="V178" s="62"/>
      <c r="W178" s="62"/>
      <c r="X178" s="62"/>
      <c r="Y178" s="62"/>
      <c r="Z178" s="62"/>
      <c r="AA178" s="62"/>
      <c r="AB178" s="62"/>
      <c r="AC178" s="63"/>
    </row>
    <row r="179" spans="1:29" s="213" customFormat="1" ht="28.5" customHeight="1" x14ac:dyDescent="0.25">
      <c r="A179" s="281"/>
      <c r="B179" s="281"/>
      <c r="C179" s="282" t="s">
        <v>39</v>
      </c>
      <c r="D179" s="583" t="s">
        <v>40</v>
      </c>
      <c r="E179" s="583"/>
      <c r="F179" s="583"/>
      <c r="G179" s="583"/>
      <c r="H179" s="583"/>
      <c r="I179" s="295">
        <f>SUM(I2:I177)</f>
        <v>94557</v>
      </c>
      <c r="J179" s="295">
        <f t="shared" ref="J179:AA179" si="5">SUM(J2:J177)</f>
        <v>6468</v>
      </c>
      <c r="K179" s="295">
        <f t="shared" si="5"/>
        <v>14637</v>
      </c>
      <c r="L179" s="295">
        <f t="shared" si="5"/>
        <v>4881</v>
      </c>
      <c r="M179" s="295">
        <f t="shared" si="5"/>
        <v>1018</v>
      </c>
      <c r="N179" s="295">
        <f t="shared" si="5"/>
        <v>4753</v>
      </c>
      <c r="O179" s="295">
        <f t="shared" si="5"/>
        <v>351</v>
      </c>
      <c r="P179" s="295">
        <f t="shared" si="5"/>
        <v>2476</v>
      </c>
      <c r="Q179" s="295">
        <f t="shared" si="5"/>
        <v>1335</v>
      </c>
      <c r="R179" s="295">
        <f t="shared" si="5"/>
        <v>1002</v>
      </c>
      <c r="S179" s="295">
        <f t="shared" si="5"/>
        <v>9334</v>
      </c>
      <c r="T179" s="295">
        <f t="shared" si="5"/>
        <v>0</v>
      </c>
      <c r="U179" s="295">
        <f t="shared" si="5"/>
        <v>219</v>
      </c>
      <c r="V179" s="295">
        <f t="shared" si="5"/>
        <v>411</v>
      </c>
      <c r="W179" s="295">
        <f t="shared" si="5"/>
        <v>436</v>
      </c>
      <c r="X179" s="295">
        <f t="shared" si="5"/>
        <v>0</v>
      </c>
      <c r="Y179" s="295">
        <f t="shared" si="5"/>
        <v>0</v>
      </c>
      <c r="Z179" s="295">
        <f t="shared" si="5"/>
        <v>0</v>
      </c>
      <c r="AA179" s="295">
        <f t="shared" si="5"/>
        <v>60</v>
      </c>
      <c r="AB179" s="295">
        <v>1105</v>
      </c>
      <c r="AC179" s="217">
        <f>SUM(J179:AB179)</f>
        <v>48486</v>
      </c>
    </row>
    <row r="180" spans="1:29" x14ac:dyDescent="0.3">
      <c r="A180" s="214"/>
      <c r="B180" s="214"/>
      <c r="C180" s="214"/>
      <c r="D180" s="266"/>
      <c r="E180" s="266"/>
      <c r="F180" s="283"/>
      <c r="G180" s="283"/>
      <c r="H180" s="266"/>
      <c r="I180" s="266"/>
      <c r="J180" s="266"/>
      <c r="K180" s="266"/>
      <c r="L180" s="266"/>
      <c r="M180" s="266"/>
      <c r="N180" s="266"/>
      <c r="O180" s="266"/>
      <c r="P180" s="266"/>
      <c r="Q180" s="266"/>
      <c r="R180" s="266"/>
      <c r="S180" s="266"/>
      <c r="T180" s="266"/>
      <c r="U180" s="266"/>
      <c r="V180" s="266"/>
      <c r="W180" s="266"/>
      <c r="X180" s="266"/>
      <c r="Y180" s="266"/>
      <c r="Z180" s="266"/>
      <c r="AA180" s="266"/>
      <c r="AB180" s="266"/>
      <c r="AC180" s="214"/>
    </row>
    <row r="181" spans="1:29" x14ac:dyDescent="0.3">
      <c r="A181" s="604" t="s">
        <v>489</v>
      </c>
      <c r="B181" s="604"/>
      <c r="C181" s="604"/>
      <c r="D181" s="604"/>
      <c r="E181" s="604"/>
      <c r="F181" s="604"/>
      <c r="G181" s="604"/>
      <c r="H181" s="604"/>
      <c r="I181" s="266"/>
      <c r="J181" s="266"/>
      <c r="K181" s="266"/>
      <c r="L181" s="266"/>
      <c r="M181" s="266"/>
      <c r="N181" s="266"/>
      <c r="O181" s="266"/>
      <c r="P181" s="266"/>
      <c r="Q181" s="266"/>
      <c r="R181" s="266"/>
      <c r="S181" s="266"/>
      <c r="T181" s="266"/>
      <c r="U181" s="266"/>
      <c r="V181" s="266"/>
      <c r="W181" s="266"/>
      <c r="X181" s="266"/>
      <c r="Y181" s="266"/>
      <c r="Z181" s="266"/>
      <c r="AA181" s="266"/>
      <c r="AB181" s="266"/>
      <c r="AC181" s="214"/>
    </row>
    <row r="182" spans="1:29" ht="25.5" customHeight="1" x14ac:dyDescent="0.3">
      <c r="A182" s="214"/>
      <c r="B182" s="214"/>
      <c r="C182" s="282" t="s">
        <v>42</v>
      </c>
      <c r="D182" s="593" t="s">
        <v>43</v>
      </c>
      <c r="E182" s="594"/>
      <c r="F182" s="594"/>
      <c r="G182" s="594"/>
      <c r="H182" s="595"/>
      <c r="I182" s="284" t="s">
        <v>44</v>
      </c>
      <c r="J182" s="285" t="s">
        <v>3</v>
      </c>
      <c r="K182" s="285" t="s">
        <v>4</v>
      </c>
      <c r="L182" s="285" t="s">
        <v>5</v>
      </c>
      <c r="M182" s="285" t="s">
        <v>6</v>
      </c>
      <c r="N182" s="285" t="s">
        <v>7</v>
      </c>
      <c r="O182" s="285" t="s">
        <v>45</v>
      </c>
      <c r="P182" s="285" t="s">
        <v>9</v>
      </c>
      <c r="Q182" s="285" t="s">
        <v>46</v>
      </c>
      <c r="R182" s="285" t="s">
        <v>11</v>
      </c>
      <c r="S182" s="285" t="s">
        <v>12</v>
      </c>
      <c r="T182" s="285" t="s">
        <v>68</v>
      </c>
      <c r="U182" s="285" t="s">
        <v>13</v>
      </c>
      <c r="V182" s="285" t="s">
        <v>70</v>
      </c>
      <c r="W182" s="285" t="s">
        <v>71</v>
      </c>
      <c r="X182" s="285" t="s">
        <v>16</v>
      </c>
      <c r="Y182" s="285" t="s">
        <v>47</v>
      </c>
      <c r="Z182" s="285" t="s">
        <v>48</v>
      </c>
      <c r="AA182" s="266"/>
      <c r="AB182" s="266"/>
      <c r="AC182" s="214"/>
    </row>
    <row r="183" spans="1:29" ht="27" customHeight="1" x14ac:dyDescent="0.3">
      <c r="A183" s="214"/>
      <c r="B183" s="214"/>
      <c r="C183" s="214"/>
      <c r="D183" s="596"/>
      <c r="E183" s="597"/>
      <c r="F183" s="597"/>
      <c r="G183" s="597"/>
      <c r="H183" s="598"/>
      <c r="I183" s="286">
        <f>I179</f>
        <v>94557</v>
      </c>
      <c r="J183" s="286">
        <f>J179+206</f>
        <v>6674</v>
      </c>
      <c r="K183" s="286">
        <f>K179+218</f>
        <v>14855</v>
      </c>
      <c r="L183" s="286">
        <f>L179+205</f>
        <v>5086</v>
      </c>
      <c r="M183" s="286">
        <f>M179+218</f>
        <v>1236</v>
      </c>
      <c r="N183" s="286">
        <f t="shared" ref="N183:U183" si="6">N179</f>
        <v>4753</v>
      </c>
      <c r="O183" s="286">
        <f t="shared" si="6"/>
        <v>351</v>
      </c>
      <c r="P183" s="286">
        <f t="shared" si="6"/>
        <v>2476</v>
      </c>
      <c r="Q183" s="286">
        <f t="shared" si="6"/>
        <v>1335</v>
      </c>
      <c r="R183" s="286">
        <f t="shared" si="6"/>
        <v>1002</v>
      </c>
      <c r="S183" s="286">
        <f t="shared" si="6"/>
        <v>9334</v>
      </c>
      <c r="T183" s="286">
        <f t="shared" si="6"/>
        <v>0</v>
      </c>
      <c r="U183" s="286">
        <f t="shared" si="6"/>
        <v>219</v>
      </c>
      <c r="V183" s="286">
        <f>Y179</f>
        <v>0</v>
      </c>
      <c r="W183" s="286">
        <f>Z179</f>
        <v>0</v>
      </c>
      <c r="X183" s="286">
        <v>60</v>
      </c>
      <c r="Y183" s="286">
        <f>AB179</f>
        <v>1105</v>
      </c>
      <c r="Z183" s="286">
        <f>SUM(J183:Y183)</f>
        <v>48486</v>
      </c>
      <c r="AA183" s="266"/>
      <c r="AB183" s="266"/>
      <c r="AC183" s="214"/>
    </row>
    <row r="184" spans="1:29" x14ac:dyDescent="0.3">
      <c r="A184" s="214"/>
      <c r="B184" s="214"/>
      <c r="C184" s="214"/>
      <c r="D184" s="266"/>
      <c r="E184" s="266"/>
      <c r="F184" s="283"/>
      <c r="G184" s="283"/>
      <c r="H184" s="266"/>
      <c r="I184" s="266"/>
      <c r="J184" s="266"/>
      <c r="K184" s="266"/>
      <c r="L184" s="266"/>
      <c r="M184" s="266"/>
      <c r="N184" s="266"/>
      <c r="O184" s="266"/>
      <c r="P184" s="266"/>
      <c r="Q184" s="266"/>
      <c r="R184" s="266"/>
      <c r="S184" s="266"/>
      <c r="T184" s="266"/>
      <c r="U184" s="266"/>
      <c r="V184" s="266"/>
      <c r="W184" s="266"/>
      <c r="X184" s="266"/>
      <c r="Y184" s="266"/>
      <c r="Z184" s="266"/>
      <c r="AA184" s="266"/>
      <c r="AB184" s="266"/>
      <c r="AC184" s="214"/>
    </row>
    <row r="185" spans="1:29" ht="31.5" customHeight="1" x14ac:dyDescent="0.3">
      <c r="A185" s="214"/>
      <c r="B185" s="214"/>
      <c r="C185" s="282" t="s">
        <v>49</v>
      </c>
      <c r="D185" s="584" t="s">
        <v>50</v>
      </c>
      <c r="E185" s="585"/>
      <c r="F185" s="585"/>
      <c r="G185" s="585"/>
      <c r="H185" s="586"/>
      <c r="I185" s="284" t="s">
        <v>44</v>
      </c>
      <c r="J185" s="599" t="s">
        <v>51</v>
      </c>
      <c r="K185" s="600"/>
      <c r="L185" s="601" t="s">
        <v>52</v>
      </c>
      <c r="M185" s="601"/>
      <c r="N185" s="285" t="s">
        <v>7</v>
      </c>
      <c r="O185" s="285" t="s">
        <v>45</v>
      </c>
      <c r="P185" s="285" t="s">
        <v>9</v>
      </c>
      <c r="Q185" s="285" t="s">
        <v>46</v>
      </c>
      <c r="R185" s="285" t="s">
        <v>11</v>
      </c>
      <c r="S185" s="285" t="s">
        <v>12</v>
      </c>
      <c r="T185" s="285" t="s">
        <v>68</v>
      </c>
      <c r="U185" s="285" t="s">
        <v>13</v>
      </c>
      <c r="V185" s="285" t="s">
        <v>70</v>
      </c>
      <c r="W185" s="285" t="s">
        <v>71</v>
      </c>
      <c r="X185" s="285" t="s">
        <v>16</v>
      </c>
      <c r="Y185" s="285" t="s">
        <v>47</v>
      </c>
      <c r="Z185" s="285" t="s">
        <v>48</v>
      </c>
      <c r="AA185" s="266"/>
      <c r="AB185" s="266"/>
      <c r="AC185" s="214"/>
    </row>
    <row r="186" spans="1:29" ht="27" customHeight="1" x14ac:dyDescent="0.3">
      <c r="A186" s="214"/>
      <c r="B186" s="214"/>
      <c r="C186" s="214"/>
      <c r="D186" s="587"/>
      <c r="E186" s="588"/>
      <c r="F186" s="588"/>
      <c r="G186" s="588"/>
      <c r="H186" s="589"/>
      <c r="I186" s="286">
        <f>I179</f>
        <v>94557</v>
      </c>
      <c r="J186" s="602">
        <f>J183+L183</f>
        <v>11760</v>
      </c>
      <c r="K186" s="603"/>
      <c r="L186" s="602">
        <f>K183+M183</f>
        <v>16091</v>
      </c>
      <c r="M186" s="603"/>
      <c r="N186" s="286">
        <f>N183</f>
        <v>4753</v>
      </c>
      <c r="O186" s="286">
        <f t="shared" ref="O186:U186" si="7">O183</f>
        <v>351</v>
      </c>
      <c r="P186" s="286">
        <f t="shared" si="7"/>
        <v>2476</v>
      </c>
      <c r="Q186" s="286">
        <f t="shared" si="7"/>
        <v>1335</v>
      </c>
      <c r="R186" s="286">
        <f t="shared" si="7"/>
        <v>1002</v>
      </c>
      <c r="S186" s="286">
        <f t="shared" si="7"/>
        <v>9334</v>
      </c>
      <c r="T186" s="286">
        <f t="shared" si="7"/>
        <v>0</v>
      </c>
      <c r="U186" s="286">
        <f t="shared" si="7"/>
        <v>219</v>
      </c>
      <c r="V186" s="286">
        <f>V183</f>
        <v>0</v>
      </c>
      <c r="W186" s="286">
        <f>W183</f>
        <v>0</v>
      </c>
      <c r="X186" s="286">
        <v>60</v>
      </c>
      <c r="Y186" s="286">
        <f t="shared" ref="Y186" si="8">Y183</f>
        <v>1105</v>
      </c>
      <c r="Z186" s="286">
        <f>SUM(J186:Y186)</f>
        <v>48486</v>
      </c>
      <c r="AA186" s="266"/>
      <c r="AB186" s="266"/>
      <c r="AC186" s="214"/>
    </row>
    <row r="187" spans="1:29" x14ac:dyDescent="0.3">
      <c r="A187" s="214"/>
      <c r="B187" s="214"/>
      <c r="C187" s="214"/>
      <c r="D187" s="266"/>
      <c r="E187" s="266"/>
      <c r="F187" s="283"/>
      <c r="G187" s="283"/>
      <c r="H187" s="266"/>
      <c r="I187" s="266"/>
      <c r="J187" s="266"/>
      <c r="K187" s="266"/>
      <c r="L187" s="266"/>
      <c r="M187" s="266"/>
      <c r="N187" s="266"/>
      <c r="O187" s="266"/>
      <c r="P187" s="266"/>
      <c r="Q187" s="266"/>
      <c r="R187" s="266"/>
      <c r="S187" s="266"/>
      <c r="T187" s="266"/>
      <c r="U187" s="266"/>
      <c r="V187" s="266"/>
      <c r="W187" s="266"/>
      <c r="X187" s="266"/>
      <c r="Y187" s="266"/>
      <c r="Z187" s="266"/>
      <c r="AA187" s="266"/>
      <c r="AB187" s="266"/>
      <c r="AC187" s="214"/>
    </row>
    <row r="188" spans="1:29" x14ac:dyDescent="0.3">
      <c r="A188" s="214"/>
      <c r="B188" s="214"/>
      <c r="C188" s="214"/>
      <c r="D188" s="266"/>
      <c r="E188" s="266"/>
      <c r="F188" s="283"/>
      <c r="G188" s="283"/>
      <c r="H188" s="266"/>
      <c r="I188" s="266"/>
      <c r="J188" s="266"/>
      <c r="K188" s="266"/>
      <c r="L188" s="266"/>
      <c r="M188" s="266"/>
      <c r="N188" s="266"/>
      <c r="O188" s="266"/>
      <c r="P188" s="266"/>
      <c r="Q188" s="266"/>
      <c r="R188" s="266"/>
      <c r="S188" s="266"/>
      <c r="T188" s="266"/>
      <c r="U188" s="266"/>
      <c r="V188" s="266"/>
      <c r="W188" s="266"/>
      <c r="X188" s="266"/>
      <c r="Y188" s="266"/>
      <c r="Z188" s="266"/>
      <c r="AA188" s="266"/>
      <c r="AB188" s="266"/>
      <c r="AC188" s="214"/>
    </row>
    <row r="189" spans="1:29" ht="18.75" x14ac:dyDescent="0.3">
      <c r="A189" s="214"/>
      <c r="B189" s="214"/>
      <c r="C189" s="287"/>
      <c r="D189" s="590" t="s">
        <v>53</v>
      </c>
      <c r="E189" s="590"/>
      <c r="F189" s="590"/>
      <c r="G189" s="590"/>
      <c r="H189" s="590"/>
      <c r="I189" s="590"/>
      <c r="J189" s="285" t="s">
        <v>3</v>
      </c>
      <c r="K189" s="285" t="s">
        <v>4</v>
      </c>
      <c r="L189" s="285" t="s">
        <v>5</v>
      </c>
      <c r="M189" s="285" t="s">
        <v>6</v>
      </c>
      <c r="N189" s="285" t="s">
        <v>7</v>
      </c>
      <c r="O189" s="285" t="s">
        <v>45</v>
      </c>
      <c r="P189" s="285" t="s">
        <v>9</v>
      </c>
      <c r="Q189" s="285" t="s">
        <v>46</v>
      </c>
      <c r="R189" s="285" t="s">
        <v>11</v>
      </c>
      <c r="S189" s="285" t="s">
        <v>12</v>
      </c>
      <c r="T189" s="285" t="s">
        <v>13</v>
      </c>
      <c r="U189" s="285" t="s">
        <v>16</v>
      </c>
      <c r="V189" s="285" t="s">
        <v>47</v>
      </c>
      <c r="W189" s="591" t="s">
        <v>48</v>
      </c>
      <c r="X189" s="591"/>
      <c r="Y189" s="288"/>
      <c r="Z189" s="289"/>
      <c r="AA189" s="266"/>
      <c r="AB189" s="266"/>
      <c r="AC189" s="214"/>
    </row>
    <row r="190" spans="1:29" ht="18.75" x14ac:dyDescent="0.3">
      <c r="A190" s="64">
        <v>1</v>
      </c>
      <c r="B190" s="64">
        <v>21</v>
      </c>
      <c r="C190" s="290">
        <v>28</v>
      </c>
      <c r="D190" s="286" t="s">
        <v>354</v>
      </c>
      <c r="E190" s="286"/>
      <c r="F190" s="64">
        <v>160</v>
      </c>
      <c r="G190" s="64" t="s">
        <v>193</v>
      </c>
      <c r="H190" s="286" t="s">
        <v>27</v>
      </c>
      <c r="I190" s="286"/>
      <c r="J190" s="296">
        <v>55</v>
      </c>
      <c r="K190" s="296">
        <v>68</v>
      </c>
      <c r="L190" s="296">
        <v>8</v>
      </c>
      <c r="M190" s="296">
        <v>10</v>
      </c>
      <c r="N190" s="296">
        <v>26</v>
      </c>
      <c r="O190" s="296">
        <v>2</v>
      </c>
      <c r="P190" s="296">
        <v>9</v>
      </c>
      <c r="Q190" s="296">
        <v>2</v>
      </c>
      <c r="R190" s="296">
        <v>8</v>
      </c>
      <c r="S190" s="296">
        <v>67</v>
      </c>
      <c r="T190" s="296">
        <v>0</v>
      </c>
      <c r="U190" s="296">
        <v>0</v>
      </c>
      <c r="V190" s="296">
        <v>24</v>
      </c>
      <c r="W190" s="590">
        <f>SUM(J190:V190)</f>
        <v>279</v>
      </c>
      <c r="X190" s="590"/>
      <c r="Y190" s="291"/>
      <c r="Z190" s="292"/>
      <c r="AA190" s="266"/>
      <c r="AB190" s="266"/>
      <c r="AC190" s="214"/>
    </row>
    <row r="191" spans="1:29" ht="18.75" x14ac:dyDescent="0.3">
      <c r="A191" s="67">
        <v>2</v>
      </c>
      <c r="B191" s="67">
        <v>21</v>
      </c>
      <c r="C191" s="67">
        <v>536</v>
      </c>
      <c r="D191" s="286" t="s">
        <v>475</v>
      </c>
      <c r="E191" s="286"/>
      <c r="F191" s="64">
        <v>2292</v>
      </c>
      <c r="G191" s="64" t="s">
        <v>193</v>
      </c>
      <c r="H191" s="293" t="s">
        <v>27</v>
      </c>
      <c r="I191" s="286"/>
      <c r="J191" s="297">
        <v>18</v>
      </c>
      <c r="K191" s="297">
        <v>22</v>
      </c>
      <c r="L191" s="297">
        <v>8</v>
      </c>
      <c r="M191" s="297">
        <v>5</v>
      </c>
      <c r="N191" s="297">
        <v>17</v>
      </c>
      <c r="O191" s="296">
        <v>0</v>
      </c>
      <c r="P191" s="296">
        <v>3</v>
      </c>
      <c r="Q191" s="296">
        <v>3</v>
      </c>
      <c r="R191" s="296">
        <v>1</v>
      </c>
      <c r="S191" s="296">
        <v>52</v>
      </c>
      <c r="T191" s="296">
        <v>0</v>
      </c>
      <c r="U191" s="296">
        <v>0</v>
      </c>
      <c r="V191" s="296">
        <v>1</v>
      </c>
      <c r="W191" s="590">
        <f>SUM(J191:V191)</f>
        <v>130</v>
      </c>
      <c r="X191" s="590"/>
      <c r="Y191" s="291"/>
      <c r="Z191" s="292"/>
      <c r="AA191" s="266"/>
      <c r="AB191" s="266"/>
      <c r="AC191" s="214"/>
    </row>
    <row r="192" spans="1:29" ht="18.75" x14ac:dyDescent="0.3">
      <c r="A192" s="150"/>
      <c r="B192" s="150"/>
      <c r="C192" s="294" t="s">
        <v>56</v>
      </c>
      <c r="D192" s="590" t="s">
        <v>57</v>
      </c>
      <c r="E192" s="590"/>
      <c r="F192" s="590"/>
      <c r="G192" s="590"/>
      <c r="H192" s="590"/>
      <c r="I192" s="590"/>
      <c r="J192" s="298">
        <f>SUM(J190:J191)</f>
        <v>73</v>
      </c>
      <c r="K192" s="298">
        <f t="shared" ref="K192:W192" si="9">SUM(K190:K191)</f>
        <v>90</v>
      </c>
      <c r="L192" s="298">
        <f t="shared" si="9"/>
        <v>16</v>
      </c>
      <c r="M192" s="298">
        <f t="shared" si="9"/>
        <v>15</v>
      </c>
      <c r="N192" s="298">
        <f t="shared" si="9"/>
        <v>43</v>
      </c>
      <c r="O192" s="298">
        <f t="shared" si="9"/>
        <v>2</v>
      </c>
      <c r="P192" s="298">
        <f t="shared" si="9"/>
        <v>12</v>
      </c>
      <c r="Q192" s="298">
        <f t="shared" si="9"/>
        <v>5</v>
      </c>
      <c r="R192" s="298">
        <f t="shared" si="9"/>
        <v>9</v>
      </c>
      <c r="S192" s="298">
        <f t="shared" si="9"/>
        <v>119</v>
      </c>
      <c r="T192" s="298">
        <f t="shared" si="9"/>
        <v>0</v>
      </c>
      <c r="U192" s="298">
        <f t="shared" si="9"/>
        <v>0</v>
      </c>
      <c r="V192" s="298">
        <f>SUM(V190:V191)</f>
        <v>25</v>
      </c>
      <c r="W192" s="592">
        <f t="shared" si="9"/>
        <v>409</v>
      </c>
      <c r="X192" s="592"/>
      <c r="Y192" s="291"/>
      <c r="Z192" s="292"/>
      <c r="AA192" s="266"/>
      <c r="AB192" s="266"/>
      <c r="AC192" s="214"/>
    </row>
    <row r="193" spans="1:29" x14ac:dyDescent="0.3">
      <c r="A193" s="214"/>
      <c r="B193" s="214"/>
      <c r="C193" s="214"/>
      <c r="D193" s="266"/>
      <c r="E193" s="266"/>
      <c r="F193" s="283"/>
      <c r="G193" s="283"/>
      <c r="H193" s="266"/>
      <c r="I193" s="266"/>
      <c r="J193" s="266"/>
      <c r="K193" s="266"/>
      <c r="L193" s="266"/>
      <c r="M193" s="266"/>
      <c r="N193" s="266"/>
      <c r="O193" s="266"/>
      <c r="P193" s="266"/>
      <c r="Q193" s="266"/>
      <c r="R193" s="266"/>
      <c r="S193" s="266"/>
      <c r="T193" s="266"/>
      <c r="U193" s="266"/>
      <c r="V193" s="266"/>
      <c r="W193" s="266"/>
      <c r="X193" s="266"/>
      <c r="Y193" s="266"/>
      <c r="Z193" s="266"/>
      <c r="AA193" s="266"/>
      <c r="AB193" s="266"/>
      <c r="AC193" s="214"/>
    </row>
    <row r="194" spans="1:29" x14ac:dyDescent="0.3">
      <c r="A194" s="214"/>
      <c r="B194" s="214"/>
      <c r="C194" s="214"/>
      <c r="D194" s="266"/>
      <c r="E194" s="266"/>
      <c r="F194" s="283"/>
      <c r="G194" s="283"/>
      <c r="H194" s="266"/>
      <c r="I194" s="266"/>
      <c r="J194" s="266"/>
      <c r="K194" s="266"/>
      <c r="L194" s="266"/>
      <c r="M194" s="266"/>
      <c r="N194" s="266"/>
      <c r="O194" s="266"/>
      <c r="P194" s="266"/>
      <c r="Q194" s="266"/>
      <c r="R194" s="266"/>
      <c r="S194" s="266"/>
      <c r="T194" s="266"/>
      <c r="U194" s="266"/>
      <c r="V194" s="266"/>
      <c r="W194" s="266"/>
      <c r="X194" s="266"/>
      <c r="Y194" s="266"/>
      <c r="Z194" s="266"/>
      <c r="AA194" s="266"/>
      <c r="AB194" s="266"/>
      <c r="AC194" s="214"/>
    </row>
    <row r="195" spans="1:29" ht="20.25" customHeight="1" x14ac:dyDescent="0.3">
      <c r="A195" s="214"/>
      <c r="B195" s="214"/>
      <c r="C195" s="282" t="s">
        <v>58</v>
      </c>
      <c r="D195" s="584" t="s">
        <v>490</v>
      </c>
      <c r="E195" s="585"/>
      <c r="F195" s="585"/>
      <c r="G195" s="585"/>
      <c r="H195" s="585"/>
      <c r="I195" s="586"/>
      <c r="J195" s="285" t="s">
        <v>3</v>
      </c>
      <c r="K195" s="285" t="s">
        <v>4</v>
      </c>
      <c r="L195" s="285" t="s">
        <v>5</v>
      </c>
      <c r="M195" s="285" t="s">
        <v>6</v>
      </c>
      <c r="N195" s="285" t="s">
        <v>7</v>
      </c>
      <c r="O195" s="285" t="s">
        <v>45</v>
      </c>
      <c r="P195" s="285" t="s">
        <v>9</v>
      </c>
      <c r="Q195" s="285" t="s">
        <v>46</v>
      </c>
      <c r="R195" s="285" t="s">
        <v>11</v>
      </c>
      <c r="S195" s="285" t="s">
        <v>12</v>
      </c>
      <c r="T195" s="285" t="s">
        <v>68</v>
      </c>
      <c r="U195" s="285" t="s">
        <v>13</v>
      </c>
      <c r="V195" s="285" t="s">
        <v>16</v>
      </c>
      <c r="W195" s="285" t="s">
        <v>47</v>
      </c>
      <c r="X195" s="285" t="s">
        <v>48</v>
      </c>
      <c r="Y195" s="266"/>
      <c r="Z195" s="266"/>
      <c r="AA195" s="266"/>
      <c r="AB195" s="266"/>
      <c r="AC195" s="214"/>
    </row>
    <row r="196" spans="1:29" ht="20.25" customHeight="1" x14ac:dyDescent="0.3">
      <c r="A196" s="214"/>
      <c r="B196" s="214"/>
      <c r="C196" s="214"/>
      <c r="D196" s="587"/>
      <c r="E196" s="588"/>
      <c r="F196" s="588"/>
      <c r="G196" s="588"/>
      <c r="H196" s="588"/>
      <c r="I196" s="589"/>
      <c r="J196" s="286">
        <f>J183+J192</f>
        <v>6747</v>
      </c>
      <c r="K196" s="286">
        <f t="shared" ref="K196:T196" si="10">K183+K192</f>
        <v>14945</v>
      </c>
      <c r="L196" s="286">
        <f t="shared" si="10"/>
        <v>5102</v>
      </c>
      <c r="M196" s="286">
        <f t="shared" si="10"/>
        <v>1251</v>
      </c>
      <c r="N196" s="286">
        <f t="shared" si="10"/>
        <v>4796</v>
      </c>
      <c r="O196" s="286">
        <f t="shared" si="10"/>
        <v>353</v>
      </c>
      <c r="P196" s="286">
        <f t="shared" si="10"/>
        <v>2488</v>
      </c>
      <c r="Q196" s="286">
        <f t="shared" si="10"/>
        <v>1340</v>
      </c>
      <c r="R196" s="286">
        <f t="shared" si="10"/>
        <v>1011</v>
      </c>
      <c r="S196" s="286">
        <f t="shared" si="10"/>
        <v>9453</v>
      </c>
      <c r="T196" s="286">
        <f t="shared" si="10"/>
        <v>0</v>
      </c>
      <c r="U196" s="286">
        <v>219</v>
      </c>
      <c r="V196" s="286">
        <v>219</v>
      </c>
      <c r="W196" s="286">
        <f>V192+AB179</f>
        <v>1130</v>
      </c>
      <c r="X196" s="286">
        <f>SUM(J196:W196)</f>
        <v>49054</v>
      </c>
      <c r="Y196" s="266"/>
      <c r="Z196" s="266"/>
      <c r="AA196" s="266"/>
      <c r="AB196" s="266"/>
      <c r="AC196" s="214"/>
    </row>
    <row r="198" spans="1:29" x14ac:dyDescent="0.3">
      <c r="A198" s="498" t="s">
        <v>491</v>
      </c>
      <c r="B198" s="498"/>
      <c r="C198" s="498"/>
      <c r="D198" s="498"/>
      <c r="E198" s="498"/>
      <c r="F198" s="498"/>
      <c r="G198" s="498"/>
      <c r="H198" s="498"/>
    </row>
  </sheetData>
  <mergeCells count="16">
    <mergeCell ref="A198:H198"/>
    <mergeCell ref="D179:H179"/>
    <mergeCell ref="D195:I196"/>
    <mergeCell ref="D189:I189"/>
    <mergeCell ref="W189:X189"/>
    <mergeCell ref="W190:X190"/>
    <mergeCell ref="W191:X191"/>
    <mergeCell ref="D192:I192"/>
    <mergeCell ref="W192:X192"/>
    <mergeCell ref="D182:H183"/>
    <mergeCell ref="D185:H186"/>
    <mergeCell ref="J185:K185"/>
    <mergeCell ref="L185:M185"/>
    <mergeCell ref="J186:K186"/>
    <mergeCell ref="L186:M186"/>
    <mergeCell ref="A181:H181"/>
  </mergeCells>
  <pageMargins left="0.7" right="0.7" top="0.75" bottom="0.75" header="0.3" footer="0.3"/>
  <pageSetup orientation="portrait" verticalDpi="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251"/>
  <sheetViews>
    <sheetView zoomScaleNormal="100" workbookViewId="0">
      <pane ySplit="1" topLeftCell="A234" activePane="bottomLeft" state="frozen"/>
      <selection activeCell="N31" sqref="N31"/>
      <selection pane="bottomLeft" activeCell="E237" sqref="E237"/>
    </sheetView>
  </sheetViews>
  <sheetFormatPr baseColWidth="10" defaultRowHeight="16.5" x14ac:dyDescent="0.3"/>
  <cols>
    <col min="1" max="1" width="4" style="1" bestFit="1" customWidth="1"/>
    <col min="2" max="2" width="5.5703125" style="1" bestFit="1" customWidth="1"/>
    <col min="3" max="3" width="4.5703125" style="1" bestFit="1" customWidth="1"/>
    <col min="4" max="5" width="32" style="1" bestFit="1" customWidth="1"/>
    <col min="6" max="6" width="9" style="5" bestFit="1" customWidth="1"/>
    <col min="7" max="7" width="10" style="5" bestFit="1" customWidth="1"/>
    <col min="8" max="8" width="30.28515625" style="1" bestFit="1" customWidth="1"/>
    <col min="9" max="9" width="11" style="5" bestFit="1" customWidth="1"/>
    <col min="10" max="10" width="5.42578125" style="1" bestFit="1" customWidth="1"/>
    <col min="11" max="12" width="6.42578125" style="1" bestFit="1" customWidth="1"/>
    <col min="13" max="13" width="6" style="1" bestFit="1" customWidth="1"/>
    <col min="14" max="17" width="5.42578125" style="1" bestFit="1" customWidth="1"/>
    <col min="18" max="18" width="4.7109375" style="1" bestFit="1" customWidth="1"/>
    <col min="19" max="19" width="8.85546875" style="1" bestFit="1" customWidth="1"/>
    <col min="20" max="20" width="4.5703125" style="1" bestFit="1" customWidth="1"/>
    <col min="21" max="21" width="4.7109375" style="1" bestFit="1" customWidth="1"/>
    <col min="22" max="22" width="9" style="1" bestFit="1" customWidth="1"/>
    <col min="23" max="23" width="9.42578125" style="1" bestFit="1" customWidth="1"/>
    <col min="24" max="24" width="10.85546875" style="1" bestFit="1" customWidth="1"/>
    <col min="25" max="25" width="7.28515625" style="1" bestFit="1" customWidth="1"/>
    <col min="26" max="26" width="10.85546875" style="1" bestFit="1" customWidth="1"/>
    <col min="27" max="27" width="5.140625" style="1" bestFit="1" customWidth="1"/>
    <col min="28" max="28" width="7.28515625" style="1" bestFit="1" customWidth="1"/>
    <col min="29" max="29" width="10.85546875" style="1" bestFit="1" customWidth="1"/>
    <col min="30" max="16384" width="11.42578125" style="1"/>
  </cols>
  <sheetData>
    <row r="1" spans="1:29" s="29" customFormat="1" ht="15.75" customHeight="1" x14ac:dyDescent="0.25">
      <c r="A1" s="22" t="s">
        <v>0</v>
      </c>
      <c r="B1" s="23" t="s">
        <v>61</v>
      </c>
      <c r="C1" s="24" t="s">
        <v>62</v>
      </c>
      <c r="D1" s="22" t="s">
        <v>63</v>
      </c>
      <c r="E1" s="22" t="s">
        <v>64</v>
      </c>
      <c r="F1" s="25" t="s">
        <v>65</v>
      </c>
      <c r="G1" s="25" t="s">
        <v>66</v>
      </c>
      <c r="H1" s="25" t="s">
        <v>67</v>
      </c>
      <c r="I1" s="25" t="s">
        <v>44</v>
      </c>
      <c r="J1" s="26" t="s">
        <v>3</v>
      </c>
      <c r="K1" s="26" t="s">
        <v>4</v>
      </c>
      <c r="L1" s="26" t="s">
        <v>5</v>
      </c>
      <c r="M1" s="26" t="s">
        <v>6</v>
      </c>
      <c r="N1" s="26" t="s">
        <v>7</v>
      </c>
      <c r="O1" s="26" t="s">
        <v>45</v>
      </c>
      <c r="P1" s="26" t="s">
        <v>9</v>
      </c>
      <c r="Q1" s="26" t="s">
        <v>46</v>
      </c>
      <c r="R1" s="26" t="s">
        <v>11</v>
      </c>
      <c r="S1" s="26" t="s">
        <v>12</v>
      </c>
      <c r="T1" s="26" t="s">
        <v>68</v>
      </c>
      <c r="U1" s="26" t="s">
        <v>13</v>
      </c>
      <c r="V1" s="28" t="s">
        <v>14</v>
      </c>
      <c r="W1" s="28" t="s">
        <v>15</v>
      </c>
      <c r="X1" s="28" t="s">
        <v>69</v>
      </c>
      <c r="Y1" s="26" t="s">
        <v>70</v>
      </c>
      <c r="Z1" s="26" t="s">
        <v>71</v>
      </c>
      <c r="AA1" s="26" t="s">
        <v>16</v>
      </c>
      <c r="AB1" s="26" t="s">
        <v>47</v>
      </c>
      <c r="AC1" s="26" t="s">
        <v>48</v>
      </c>
    </row>
    <row r="2" spans="1:29" x14ac:dyDescent="0.3">
      <c r="A2" s="14">
        <v>1</v>
      </c>
      <c r="B2" s="15">
        <v>22</v>
      </c>
      <c r="C2" s="45">
        <v>56</v>
      </c>
      <c r="D2" s="48" t="s">
        <v>246</v>
      </c>
      <c r="E2" s="48" t="s">
        <v>246</v>
      </c>
      <c r="F2" s="307">
        <v>396</v>
      </c>
      <c r="G2" s="15" t="s">
        <v>73</v>
      </c>
      <c r="H2" s="308" t="s">
        <v>19</v>
      </c>
      <c r="I2" s="15">
        <v>731</v>
      </c>
      <c r="J2" s="309"/>
      <c r="K2" s="309"/>
      <c r="L2" s="309"/>
      <c r="M2" s="309"/>
      <c r="N2" s="309"/>
      <c r="O2" s="309"/>
      <c r="P2" s="309"/>
      <c r="Q2" s="309"/>
      <c r="R2" s="309"/>
      <c r="S2" s="309"/>
      <c r="T2" s="309"/>
      <c r="U2" s="309"/>
      <c r="V2" s="309"/>
      <c r="W2" s="309"/>
      <c r="X2" s="309"/>
      <c r="Y2" s="309"/>
      <c r="Z2" s="309"/>
      <c r="AA2" s="309"/>
      <c r="AB2" s="309"/>
      <c r="AC2" s="10">
        <f>SUM(J2:AB2)</f>
        <v>0</v>
      </c>
    </row>
    <row r="3" spans="1:29" ht="17.25" customHeight="1" x14ac:dyDescent="0.3">
      <c r="A3" s="14">
        <v>2</v>
      </c>
      <c r="B3" s="15">
        <v>22</v>
      </c>
      <c r="C3" s="45">
        <v>56</v>
      </c>
      <c r="D3" s="48" t="s">
        <v>246</v>
      </c>
      <c r="E3" s="48" t="s">
        <v>247</v>
      </c>
      <c r="F3" s="307">
        <v>396</v>
      </c>
      <c r="G3" s="15" t="s">
        <v>73</v>
      </c>
      <c r="H3" s="308" t="s">
        <v>248</v>
      </c>
      <c r="I3" s="15">
        <v>336</v>
      </c>
      <c r="J3" s="309">
        <v>13</v>
      </c>
      <c r="K3" s="309">
        <v>44</v>
      </c>
      <c r="L3" s="309">
        <v>34</v>
      </c>
      <c r="M3" s="309">
        <v>0</v>
      </c>
      <c r="N3" s="309">
        <v>68</v>
      </c>
      <c r="O3" s="309">
        <v>36</v>
      </c>
      <c r="P3" s="309">
        <v>34</v>
      </c>
      <c r="Q3" s="309">
        <v>2</v>
      </c>
      <c r="R3" s="309">
        <v>0</v>
      </c>
      <c r="S3" s="309">
        <v>49</v>
      </c>
      <c r="T3" s="309"/>
      <c r="U3" s="309">
        <v>2</v>
      </c>
      <c r="V3" s="309">
        <v>0</v>
      </c>
      <c r="W3" s="309">
        <v>1</v>
      </c>
      <c r="X3" s="309"/>
      <c r="Y3" s="309"/>
      <c r="Z3" s="309"/>
      <c r="AA3" s="309">
        <v>0</v>
      </c>
      <c r="AB3" s="309">
        <v>7</v>
      </c>
      <c r="AC3" s="10">
        <f t="shared" ref="AC3:AC21" si="0">SUM(J3:AB3)</f>
        <v>290</v>
      </c>
    </row>
    <row r="4" spans="1:29" x14ac:dyDescent="0.3">
      <c r="A4" s="14">
        <v>3</v>
      </c>
      <c r="B4" s="15">
        <v>22</v>
      </c>
      <c r="C4" s="45">
        <v>69</v>
      </c>
      <c r="D4" s="48" t="s">
        <v>249</v>
      </c>
      <c r="E4" s="48" t="s">
        <v>249</v>
      </c>
      <c r="F4" s="307">
        <v>633</v>
      </c>
      <c r="G4" s="15" t="s">
        <v>73</v>
      </c>
      <c r="H4" s="310" t="s">
        <v>19</v>
      </c>
      <c r="I4" s="15">
        <v>567</v>
      </c>
      <c r="J4" s="309">
        <v>4</v>
      </c>
      <c r="K4" s="309">
        <v>166</v>
      </c>
      <c r="L4" s="309">
        <v>193</v>
      </c>
      <c r="M4" s="309">
        <v>3</v>
      </c>
      <c r="N4" s="309">
        <v>3</v>
      </c>
      <c r="O4" s="309">
        <v>0</v>
      </c>
      <c r="P4" s="309">
        <v>0</v>
      </c>
      <c r="Q4" s="309">
        <v>3</v>
      </c>
      <c r="R4" s="309">
        <v>1</v>
      </c>
      <c r="S4" s="309">
        <v>46</v>
      </c>
      <c r="T4" s="309"/>
      <c r="U4" s="309">
        <v>0</v>
      </c>
      <c r="V4" s="309">
        <v>1</v>
      </c>
      <c r="W4" s="309">
        <v>3</v>
      </c>
      <c r="X4" s="309"/>
      <c r="Y4" s="309"/>
      <c r="Z4" s="309"/>
      <c r="AA4" s="309">
        <v>0</v>
      </c>
      <c r="AB4" s="309">
        <v>7</v>
      </c>
      <c r="AC4" s="10">
        <f t="shared" si="0"/>
        <v>430</v>
      </c>
    </row>
    <row r="5" spans="1:29" x14ac:dyDescent="0.3">
      <c r="A5" s="14">
        <v>4</v>
      </c>
      <c r="B5" s="15">
        <v>22</v>
      </c>
      <c r="C5" s="45">
        <v>69</v>
      </c>
      <c r="D5" s="48" t="s">
        <v>249</v>
      </c>
      <c r="E5" s="48" t="s">
        <v>249</v>
      </c>
      <c r="F5" s="307">
        <v>633</v>
      </c>
      <c r="G5" s="15" t="s">
        <v>73</v>
      </c>
      <c r="H5" s="310" t="s">
        <v>20</v>
      </c>
      <c r="I5" s="15">
        <v>567</v>
      </c>
      <c r="J5" s="309">
        <v>2</v>
      </c>
      <c r="K5" s="309">
        <v>152</v>
      </c>
      <c r="L5" s="309">
        <v>210</v>
      </c>
      <c r="M5" s="309">
        <v>2</v>
      </c>
      <c r="N5" s="309">
        <v>2</v>
      </c>
      <c r="O5" s="309">
        <v>0</v>
      </c>
      <c r="P5" s="309">
        <v>0</v>
      </c>
      <c r="Q5" s="309">
        <v>2</v>
      </c>
      <c r="R5" s="309">
        <v>0</v>
      </c>
      <c r="S5" s="309">
        <v>57</v>
      </c>
      <c r="T5" s="309"/>
      <c r="U5" s="309">
        <v>0</v>
      </c>
      <c r="V5" s="309">
        <v>0</v>
      </c>
      <c r="W5" s="309">
        <v>2</v>
      </c>
      <c r="X5" s="309"/>
      <c r="Y5" s="309"/>
      <c r="Z5" s="309"/>
      <c r="AA5" s="309">
        <v>0</v>
      </c>
      <c r="AB5" s="309">
        <v>9</v>
      </c>
      <c r="AC5" s="10">
        <f t="shared" si="0"/>
        <v>438</v>
      </c>
    </row>
    <row r="6" spans="1:29" x14ac:dyDescent="0.3">
      <c r="A6" s="14">
        <v>5</v>
      </c>
      <c r="B6" s="15">
        <v>22</v>
      </c>
      <c r="C6" s="45">
        <v>69</v>
      </c>
      <c r="D6" s="48" t="s">
        <v>249</v>
      </c>
      <c r="E6" s="48" t="s">
        <v>249</v>
      </c>
      <c r="F6" s="307">
        <v>634</v>
      </c>
      <c r="G6" s="15" t="s">
        <v>73</v>
      </c>
      <c r="H6" s="311" t="s">
        <v>19</v>
      </c>
      <c r="I6" s="15">
        <v>496</v>
      </c>
      <c r="J6" s="309">
        <v>6</v>
      </c>
      <c r="K6" s="309">
        <v>109</v>
      </c>
      <c r="L6" s="309">
        <v>191</v>
      </c>
      <c r="M6" s="309">
        <v>0</v>
      </c>
      <c r="N6" s="309">
        <v>5</v>
      </c>
      <c r="O6" s="309">
        <v>0</v>
      </c>
      <c r="P6" s="309">
        <v>0</v>
      </c>
      <c r="Q6" s="309">
        <v>0</v>
      </c>
      <c r="R6" s="309">
        <v>1</v>
      </c>
      <c r="S6" s="309">
        <v>65</v>
      </c>
      <c r="T6" s="309"/>
      <c r="U6" s="309">
        <v>0</v>
      </c>
      <c r="V6" s="309">
        <v>1</v>
      </c>
      <c r="W6" s="309">
        <v>3</v>
      </c>
      <c r="X6" s="309"/>
      <c r="Y6" s="309"/>
      <c r="Z6" s="309"/>
      <c r="AA6" s="309">
        <v>0</v>
      </c>
      <c r="AB6" s="309">
        <v>10</v>
      </c>
      <c r="AC6" s="10">
        <f t="shared" si="0"/>
        <v>391</v>
      </c>
    </row>
    <row r="7" spans="1:29" x14ac:dyDescent="0.3">
      <c r="A7" s="14">
        <v>6</v>
      </c>
      <c r="B7" s="15">
        <v>22</v>
      </c>
      <c r="C7" s="45">
        <v>69</v>
      </c>
      <c r="D7" s="48" t="s">
        <v>249</v>
      </c>
      <c r="E7" s="48" t="s">
        <v>249</v>
      </c>
      <c r="F7" s="307">
        <v>634</v>
      </c>
      <c r="G7" s="15" t="s">
        <v>73</v>
      </c>
      <c r="H7" s="311" t="s">
        <v>20</v>
      </c>
      <c r="I7" s="15">
        <v>496</v>
      </c>
      <c r="J7" s="309">
        <v>7</v>
      </c>
      <c r="K7" s="309">
        <v>99</v>
      </c>
      <c r="L7" s="309">
        <v>200</v>
      </c>
      <c r="M7" s="309">
        <v>0</v>
      </c>
      <c r="N7" s="309">
        <v>6</v>
      </c>
      <c r="O7" s="309">
        <v>0</v>
      </c>
      <c r="P7" s="309">
        <v>0</v>
      </c>
      <c r="Q7" s="309">
        <v>1</v>
      </c>
      <c r="R7" s="309">
        <v>1</v>
      </c>
      <c r="S7" s="309">
        <v>64</v>
      </c>
      <c r="T7" s="309"/>
      <c r="U7" s="309">
        <v>1</v>
      </c>
      <c r="V7" s="309">
        <v>3</v>
      </c>
      <c r="W7" s="309">
        <v>4</v>
      </c>
      <c r="X7" s="309"/>
      <c r="Y7" s="309"/>
      <c r="Z7" s="309"/>
      <c r="AA7" s="309">
        <v>0</v>
      </c>
      <c r="AB7" s="309">
        <v>7</v>
      </c>
      <c r="AC7" s="10">
        <f t="shared" si="0"/>
        <v>393</v>
      </c>
    </row>
    <row r="8" spans="1:29" x14ac:dyDescent="0.3">
      <c r="A8" s="14">
        <v>7</v>
      </c>
      <c r="B8" s="15">
        <v>22</v>
      </c>
      <c r="C8" s="46">
        <v>69</v>
      </c>
      <c r="D8" s="49" t="s">
        <v>249</v>
      </c>
      <c r="E8" s="49" t="s">
        <v>249</v>
      </c>
      <c r="F8" s="312">
        <v>635</v>
      </c>
      <c r="G8" s="15" t="s">
        <v>73</v>
      </c>
      <c r="H8" s="313" t="s">
        <v>19</v>
      </c>
      <c r="I8" s="15">
        <v>646</v>
      </c>
      <c r="J8" s="309">
        <v>0</v>
      </c>
      <c r="K8" s="309">
        <v>211</v>
      </c>
      <c r="L8" s="309">
        <v>206</v>
      </c>
      <c r="M8" s="309">
        <v>2</v>
      </c>
      <c r="N8" s="309">
        <v>2</v>
      </c>
      <c r="O8" s="309">
        <v>1</v>
      </c>
      <c r="P8" s="309">
        <v>1</v>
      </c>
      <c r="Q8" s="309">
        <v>1</v>
      </c>
      <c r="R8" s="309">
        <v>2</v>
      </c>
      <c r="S8" s="309">
        <v>32</v>
      </c>
      <c r="T8" s="309"/>
      <c r="U8" s="309">
        <v>2</v>
      </c>
      <c r="V8" s="309">
        <v>4</v>
      </c>
      <c r="W8" s="309">
        <v>1</v>
      </c>
      <c r="X8" s="309"/>
      <c r="Y8" s="309"/>
      <c r="Z8" s="309"/>
      <c r="AA8" s="309">
        <v>0</v>
      </c>
      <c r="AB8" s="309">
        <v>9</v>
      </c>
      <c r="AC8" s="10">
        <f t="shared" si="0"/>
        <v>474</v>
      </c>
    </row>
    <row r="9" spans="1:29" x14ac:dyDescent="0.3">
      <c r="A9" s="14">
        <v>8</v>
      </c>
      <c r="B9" s="15">
        <v>22</v>
      </c>
      <c r="C9" s="45">
        <v>69</v>
      </c>
      <c r="D9" s="48" t="s">
        <v>249</v>
      </c>
      <c r="E9" s="48" t="s">
        <v>249</v>
      </c>
      <c r="F9" s="307">
        <v>636</v>
      </c>
      <c r="G9" s="15" t="s">
        <v>73</v>
      </c>
      <c r="H9" s="311" t="s">
        <v>19</v>
      </c>
      <c r="I9" s="15">
        <v>415</v>
      </c>
      <c r="J9" s="309">
        <v>0</v>
      </c>
      <c r="K9" s="309">
        <v>99</v>
      </c>
      <c r="L9" s="309">
        <v>161</v>
      </c>
      <c r="M9" s="309">
        <v>0</v>
      </c>
      <c r="N9" s="309">
        <v>2</v>
      </c>
      <c r="O9" s="309">
        <v>0</v>
      </c>
      <c r="P9" s="309">
        <v>0</v>
      </c>
      <c r="Q9" s="309">
        <v>0</v>
      </c>
      <c r="R9" s="309">
        <v>0</v>
      </c>
      <c r="S9" s="309">
        <v>53</v>
      </c>
      <c r="T9" s="309"/>
      <c r="U9" s="309">
        <v>1</v>
      </c>
      <c r="V9" s="309">
        <v>1</v>
      </c>
      <c r="W9" s="309">
        <v>3</v>
      </c>
      <c r="X9" s="309"/>
      <c r="Y9" s="309"/>
      <c r="Z9" s="309"/>
      <c r="AA9" s="309">
        <v>0</v>
      </c>
      <c r="AB9" s="309">
        <v>5</v>
      </c>
      <c r="AC9" s="10">
        <f t="shared" si="0"/>
        <v>325</v>
      </c>
    </row>
    <row r="10" spans="1:29" x14ac:dyDescent="0.3">
      <c r="A10" s="14">
        <v>9</v>
      </c>
      <c r="B10" s="15">
        <v>22</v>
      </c>
      <c r="C10" s="45">
        <v>69</v>
      </c>
      <c r="D10" s="48" t="s">
        <v>249</v>
      </c>
      <c r="E10" s="48" t="s">
        <v>249</v>
      </c>
      <c r="F10" s="314">
        <v>636</v>
      </c>
      <c r="G10" s="15" t="s">
        <v>73</v>
      </c>
      <c r="H10" s="315" t="s">
        <v>20</v>
      </c>
      <c r="I10" s="15">
        <v>414</v>
      </c>
      <c r="J10" s="309">
        <v>2</v>
      </c>
      <c r="K10" s="309">
        <v>108</v>
      </c>
      <c r="L10" s="309">
        <v>158</v>
      </c>
      <c r="M10" s="309">
        <v>2</v>
      </c>
      <c r="N10" s="309">
        <v>2</v>
      </c>
      <c r="O10" s="309">
        <v>0</v>
      </c>
      <c r="P10" s="309">
        <v>0</v>
      </c>
      <c r="Q10" s="309">
        <v>1</v>
      </c>
      <c r="R10" s="309">
        <v>1</v>
      </c>
      <c r="S10" s="309">
        <v>29</v>
      </c>
      <c r="T10" s="309"/>
      <c r="U10" s="309">
        <v>1</v>
      </c>
      <c r="V10" s="309">
        <v>2</v>
      </c>
      <c r="W10" s="309">
        <v>4</v>
      </c>
      <c r="X10" s="309"/>
      <c r="Y10" s="309"/>
      <c r="Z10" s="309"/>
      <c r="AA10" s="309">
        <v>0</v>
      </c>
      <c r="AB10" s="309">
        <v>0</v>
      </c>
      <c r="AC10" s="10">
        <f t="shared" si="0"/>
        <v>310</v>
      </c>
    </row>
    <row r="11" spans="1:29" x14ac:dyDescent="0.3">
      <c r="A11" s="14">
        <v>10</v>
      </c>
      <c r="B11" s="15">
        <v>22</v>
      </c>
      <c r="C11" s="45">
        <v>69</v>
      </c>
      <c r="D11" s="48" t="s">
        <v>249</v>
      </c>
      <c r="E11" s="48" t="s">
        <v>249</v>
      </c>
      <c r="F11" s="314">
        <v>637</v>
      </c>
      <c r="G11" s="15" t="s">
        <v>73</v>
      </c>
      <c r="H11" s="315" t="s">
        <v>19</v>
      </c>
      <c r="I11" s="15">
        <v>456</v>
      </c>
      <c r="J11" s="309">
        <v>1</v>
      </c>
      <c r="K11" s="309">
        <v>135</v>
      </c>
      <c r="L11" s="309">
        <v>153</v>
      </c>
      <c r="M11" s="309">
        <v>1</v>
      </c>
      <c r="N11" s="309">
        <v>3</v>
      </c>
      <c r="O11" s="309">
        <v>0</v>
      </c>
      <c r="P11" s="309">
        <v>0</v>
      </c>
      <c r="Q11" s="309">
        <v>0</v>
      </c>
      <c r="R11" s="309">
        <v>1</v>
      </c>
      <c r="S11" s="309">
        <v>45</v>
      </c>
      <c r="T11" s="309"/>
      <c r="U11" s="309">
        <v>0</v>
      </c>
      <c r="V11" s="309">
        <v>0</v>
      </c>
      <c r="W11" s="309">
        <v>2</v>
      </c>
      <c r="X11" s="309"/>
      <c r="Y11" s="309"/>
      <c r="Z11" s="309"/>
      <c r="AA11" s="309">
        <v>0</v>
      </c>
      <c r="AB11" s="309">
        <v>10</v>
      </c>
      <c r="AC11" s="10">
        <f t="shared" si="0"/>
        <v>351</v>
      </c>
    </row>
    <row r="12" spans="1:29" x14ac:dyDescent="0.3">
      <c r="A12" s="14">
        <v>11</v>
      </c>
      <c r="B12" s="15">
        <v>22</v>
      </c>
      <c r="C12" s="45">
        <v>69</v>
      </c>
      <c r="D12" s="48" t="s">
        <v>249</v>
      </c>
      <c r="E12" s="48" t="s">
        <v>249</v>
      </c>
      <c r="F12" s="307">
        <v>637</v>
      </c>
      <c r="G12" s="15" t="s">
        <v>73</v>
      </c>
      <c r="H12" s="311" t="s">
        <v>20</v>
      </c>
      <c r="I12" s="15">
        <v>455</v>
      </c>
      <c r="J12" s="309">
        <v>0</v>
      </c>
      <c r="K12" s="309">
        <v>160</v>
      </c>
      <c r="L12" s="309">
        <v>156</v>
      </c>
      <c r="M12" s="309">
        <v>0</v>
      </c>
      <c r="N12" s="309">
        <v>4</v>
      </c>
      <c r="O12" s="309">
        <v>1</v>
      </c>
      <c r="P12" s="309">
        <v>1</v>
      </c>
      <c r="Q12" s="309">
        <v>0</v>
      </c>
      <c r="R12" s="309">
        <v>0</v>
      </c>
      <c r="S12" s="309">
        <v>27</v>
      </c>
      <c r="T12" s="309"/>
      <c r="U12" s="309">
        <v>0</v>
      </c>
      <c r="V12" s="309">
        <v>0</v>
      </c>
      <c r="W12" s="309">
        <v>0</v>
      </c>
      <c r="X12" s="309"/>
      <c r="Y12" s="309"/>
      <c r="Z12" s="309"/>
      <c r="AA12" s="309">
        <v>0</v>
      </c>
      <c r="AB12" s="309">
        <v>7</v>
      </c>
      <c r="AC12" s="10">
        <f t="shared" si="0"/>
        <v>356</v>
      </c>
    </row>
    <row r="13" spans="1:29" x14ac:dyDescent="0.3">
      <c r="A13" s="14">
        <v>12</v>
      </c>
      <c r="B13" s="15">
        <v>22</v>
      </c>
      <c r="C13" s="45">
        <v>79</v>
      </c>
      <c r="D13" s="48" t="s">
        <v>250</v>
      </c>
      <c r="E13" s="48" t="s">
        <v>250</v>
      </c>
      <c r="F13" s="307">
        <v>714</v>
      </c>
      <c r="G13" s="15" t="s">
        <v>73</v>
      </c>
      <c r="H13" s="315" t="s">
        <v>19</v>
      </c>
      <c r="I13" s="15">
        <v>445</v>
      </c>
      <c r="J13" s="309">
        <v>6</v>
      </c>
      <c r="K13" s="309">
        <v>56</v>
      </c>
      <c r="L13" s="309">
        <v>103</v>
      </c>
      <c r="M13" s="309">
        <v>5</v>
      </c>
      <c r="N13" s="309">
        <v>3</v>
      </c>
      <c r="O13" s="309">
        <v>1</v>
      </c>
      <c r="P13" s="309">
        <v>1</v>
      </c>
      <c r="Q13" s="309">
        <v>4</v>
      </c>
      <c r="R13" s="309">
        <v>2</v>
      </c>
      <c r="S13" s="309">
        <v>57</v>
      </c>
      <c r="T13" s="309"/>
      <c r="U13" s="309">
        <v>0</v>
      </c>
      <c r="V13" s="309">
        <v>3</v>
      </c>
      <c r="W13" s="309">
        <v>1</v>
      </c>
      <c r="X13" s="309"/>
      <c r="Y13" s="309"/>
      <c r="Z13" s="309"/>
      <c r="AA13" s="309">
        <v>0</v>
      </c>
      <c r="AB13" s="309">
        <v>7</v>
      </c>
      <c r="AC13" s="10">
        <f>SUM(J13:AB13)</f>
        <v>249</v>
      </c>
    </row>
    <row r="14" spans="1:29" x14ac:dyDescent="0.3">
      <c r="A14" s="14">
        <v>13</v>
      </c>
      <c r="B14" s="15">
        <v>22</v>
      </c>
      <c r="C14" s="45">
        <v>79</v>
      </c>
      <c r="D14" s="48" t="s">
        <v>250</v>
      </c>
      <c r="E14" s="48" t="s">
        <v>250</v>
      </c>
      <c r="F14" s="307">
        <v>714</v>
      </c>
      <c r="G14" s="15" t="s">
        <v>73</v>
      </c>
      <c r="H14" s="311" t="s">
        <v>20</v>
      </c>
      <c r="I14" s="15">
        <v>444</v>
      </c>
      <c r="J14" s="309">
        <v>4</v>
      </c>
      <c r="K14" s="309">
        <v>59</v>
      </c>
      <c r="L14" s="309">
        <v>102</v>
      </c>
      <c r="M14" s="309">
        <v>10</v>
      </c>
      <c r="N14" s="309">
        <v>1</v>
      </c>
      <c r="O14" s="309">
        <v>2</v>
      </c>
      <c r="P14" s="309">
        <v>3</v>
      </c>
      <c r="Q14" s="309">
        <v>0</v>
      </c>
      <c r="R14" s="309">
        <v>4</v>
      </c>
      <c r="S14" s="309">
        <v>52</v>
      </c>
      <c r="T14" s="309"/>
      <c r="U14" s="309">
        <v>3</v>
      </c>
      <c r="V14" s="309">
        <v>2</v>
      </c>
      <c r="W14" s="309">
        <v>1</v>
      </c>
      <c r="X14" s="309"/>
      <c r="Y14" s="309"/>
      <c r="Z14" s="309"/>
      <c r="AA14" s="309">
        <v>0</v>
      </c>
      <c r="AB14" s="309">
        <v>10</v>
      </c>
      <c r="AC14" s="10">
        <f t="shared" ref="AC14:AC16" si="1">SUM(J14:AB14)</f>
        <v>253</v>
      </c>
    </row>
    <row r="15" spans="1:29" ht="16.5" customHeight="1" x14ac:dyDescent="0.3">
      <c r="A15" s="14">
        <v>14</v>
      </c>
      <c r="B15" s="15">
        <v>22</v>
      </c>
      <c r="C15" s="45">
        <v>79</v>
      </c>
      <c r="D15" s="48" t="s">
        <v>250</v>
      </c>
      <c r="E15" s="48" t="s">
        <v>251</v>
      </c>
      <c r="F15" s="314">
        <v>714</v>
      </c>
      <c r="G15" s="15" t="s">
        <v>73</v>
      </c>
      <c r="H15" s="308" t="s">
        <v>21</v>
      </c>
      <c r="I15" s="15">
        <v>235</v>
      </c>
      <c r="J15" s="309">
        <v>2</v>
      </c>
      <c r="K15" s="309">
        <v>115</v>
      </c>
      <c r="L15" s="309">
        <v>34</v>
      </c>
      <c r="M15" s="309">
        <v>4</v>
      </c>
      <c r="N15" s="309">
        <v>3</v>
      </c>
      <c r="O15" s="309">
        <v>1</v>
      </c>
      <c r="P15" s="309">
        <v>0</v>
      </c>
      <c r="Q15" s="309">
        <v>0</v>
      </c>
      <c r="R15" s="309">
        <v>1</v>
      </c>
      <c r="S15" s="309">
        <v>6</v>
      </c>
      <c r="T15" s="309"/>
      <c r="U15" s="309">
        <v>1</v>
      </c>
      <c r="V15" s="309">
        <v>2</v>
      </c>
      <c r="W15" s="309">
        <v>2</v>
      </c>
      <c r="X15" s="309"/>
      <c r="Y15" s="309"/>
      <c r="Z15" s="309"/>
      <c r="AA15" s="309">
        <v>0</v>
      </c>
      <c r="AB15" s="309">
        <v>4</v>
      </c>
      <c r="AC15" s="10">
        <f t="shared" si="1"/>
        <v>175</v>
      </c>
    </row>
    <row r="16" spans="1:29" x14ac:dyDescent="0.3">
      <c r="A16" s="14">
        <v>15</v>
      </c>
      <c r="B16" s="15">
        <v>22</v>
      </c>
      <c r="C16" s="45">
        <v>79</v>
      </c>
      <c r="D16" s="48" t="s">
        <v>250</v>
      </c>
      <c r="E16" s="48" t="s">
        <v>250</v>
      </c>
      <c r="F16" s="307">
        <v>715</v>
      </c>
      <c r="G16" s="15" t="s">
        <v>73</v>
      </c>
      <c r="H16" s="315" t="s">
        <v>19</v>
      </c>
      <c r="I16" s="15">
        <v>610</v>
      </c>
      <c r="J16" s="309">
        <v>5</v>
      </c>
      <c r="K16" s="309">
        <v>104</v>
      </c>
      <c r="L16" s="309">
        <v>211</v>
      </c>
      <c r="M16" s="309">
        <v>2</v>
      </c>
      <c r="N16" s="309">
        <v>5</v>
      </c>
      <c r="O16" s="309">
        <v>1</v>
      </c>
      <c r="P16" s="309">
        <v>1</v>
      </c>
      <c r="Q16" s="309">
        <v>1</v>
      </c>
      <c r="R16" s="309">
        <v>1</v>
      </c>
      <c r="S16" s="309">
        <v>58</v>
      </c>
      <c r="T16" s="309"/>
      <c r="U16" s="309">
        <v>0</v>
      </c>
      <c r="V16" s="309">
        <v>2</v>
      </c>
      <c r="W16" s="309">
        <v>4</v>
      </c>
      <c r="X16" s="309"/>
      <c r="Y16" s="309"/>
      <c r="Z16" s="309"/>
      <c r="AA16" s="309">
        <v>1</v>
      </c>
      <c r="AB16" s="309">
        <v>20</v>
      </c>
      <c r="AC16" s="10">
        <f t="shared" si="1"/>
        <v>416</v>
      </c>
    </row>
    <row r="17" spans="1:29" x14ac:dyDescent="0.3">
      <c r="A17" s="14">
        <v>16</v>
      </c>
      <c r="B17" s="15">
        <v>22</v>
      </c>
      <c r="C17" s="45">
        <v>79</v>
      </c>
      <c r="D17" s="48" t="s">
        <v>250</v>
      </c>
      <c r="E17" s="48" t="s">
        <v>250</v>
      </c>
      <c r="F17" s="307">
        <v>715</v>
      </c>
      <c r="G17" s="15" t="s">
        <v>73</v>
      </c>
      <c r="H17" s="311" t="s">
        <v>20</v>
      </c>
      <c r="I17" s="15">
        <v>609</v>
      </c>
      <c r="J17" s="309">
        <v>3</v>
      </c>
      <c r="K17" s="309">
        <v>79</v>
      </c>
      <c r="L17" s="309">
        <v>199</v>
      </c>
      <c r="M17" s="309">
        <v>8</v>
      </c>
      <c r="N17" s="309">
        <v>6</v>
      </c>
      <c r="O17" s="309">
        <v>0</v>
      </c>
      <c r="P17" s="309">
        <v>0</v>
      </c>
      <c r="Q17" s="309">
        <v>4</v>
      </c>
      <c r="R17" s="309">
        <v>5</v>
      </c>
      <c r="S17" s="309">
        <v>58</v>
      </c>
      <c r="T17" s="309"/>
      <c r="U17" s="309">
        <v>0</v>
      </c>
      <c r="V17" s="309">
        <v>7</v>
      </c>
      <c r="W17" s="309">
        <v>4</v>
      </c>
      <c r="X17" s="309"/>
      <c r="Y17" s="309"/>
      <c r="Z17" s="309"/>
      <c r="AA17" s="309">
        <v>0</v>
      </c>
      <c r="AB17" s="309">
        <v>13</v>
      </c>
      <c r="AC17" s="10">
        <f t="shared" si="0"/>
        <v>386</v>
      </c>
    </row>
    <row r="18" spans="1:29" x14ac:dyDescent="0.3">
      <c r="A18" s="14">
        <v>17</v>
      </c>
      <c r="B18" s="15">
        <v>22</v>
      </c>
      <c r="C18" s="46">
        <v>79</v>
      </c>
      <c r="D18" s="49" t="s">
        <v>250</v>
      </c>
      <c r="E18" s="49" t="s">
        <v>252</v>
      </c>
      <c r="F18" s="312">
        <v>716</v>
      </c>
      <c r="G18" s="15" t="s">
        <v>73</v>
      </c>
      <c r="H18" s="313" t="s">
        <v>253</v>
      </c>
      <c r="I18" s="15">
        <v>620</v>
      </c>
      <c r="J18" s="309">
        <v>4</v>
      </c>
      <c r="K18" s="309">
        <v>89</v>
      </c>
      <c r="L18" s="309">
        <v>179</v>
      </c>
      <c r="M18" s="309">
        <v>3</v>
      </c>
      <c r="N18" s="309">
        <v>7</v>
      </c>
      <c r="O18" s="309">
        <v>0</v>
      </c>
      <c r="P18" s="309">
        <v>1</v>
      </c>
      <c r="Q18" s="309">
        <v>4</v>
      </c>
      <c r="R18" s="309">
        <v>1</v>
      </c>
      <c r="S18" s="309">
        <v>32</v>
      </c>
      <c r="T18" s="309"/>
      <c r="U18" s="309">
        <v>0</v>
      </c>
      <c r="V18" s="309">
        <v>4</v>
      </c>
      <c r="W18" s="309">
        <v>1</v>
      </c>
      <c r="X18" s="309"/>
      <c r="Y18" s="309"/>
      <c r="Z18" s="309"/>
      <c r="AA18" s="309">
        <v>0</v>
      </c>
      <c r="AB18" s="309">
        <v>14</v>
      </c>
      <c r="AC18" s="10">
        <f t="shared" si="0"/>
        <v>339</v>
      </c>
    </row>
    <row r="19" spans="1:29" x14ac:dyDescent="0.3">
      <c r="A19" s="14">
        <v>18</v>
      </c>
      <c r="B19" s="15">
        <v>22</v>
      </c>
      <c r="C19" s="45">
        <v>87</v>
      </c>
      <c r="D19" s="48" t="s">
        <v>254</v>
      </c>
      <c r="E19" s="48" t="s">
        <v>254</v>
      </c>
      <c r="F19" s="307">
        <v>744</v>
      </c>
      <c r="G19" s="15" t="s">
        <v>73</v>
      </c>
      <c r="H19" s="311" t="s">
        <v>19</v>
      </c>
      <c r="I19" s="15">
        <v>739</v>
      </c>
      <c r="J19" s="309">
        <v>2</v>
      </c>
      <c r="K19" s="309">
        <v>129</v>
      </c>
      <c r="L19" s="309">
        <v>108</v>
      </c>
      <c r="M19" s="309">
        <v>3</v>
      </c>
      <c r="N19" s="309">
        <v>34</v>
      </c>
      <c r="O19" s="309">
        <v>6</v>
      </c>
      <c r="P19" s="309">
        <v>113</v>
      </c>
      <c r="Q19" s="309">
        <v>1</v>
      </c>
      <c r="R19" s="309">
        <v>1</v>
      </c>
      <c r="S19" s="309">
        <v>100</v>
      </c>
      <c r="T19" s="309"/>
      <c r="U19" s="309">
        <v>1</v>
      </c>
      <c r="V19" s="309">
        <v>1</v>
      </c>
      <c r="W19" s="309">
        <v>2</v>
      </c>
      <c r="X19" s="309"/>
      <c r="Y19" s="309"/>
      <c r="Z19" s="309"/>
      <c r="AA19" s="309">
        <v>0</v>
      </c>
      <c r="AB19" s="309">
        <v>19</v>
      </c>
      <c r="AC19" s="10">
        <f t="shared" si="0"/>
        <v>520</v>
      </c>
    </row>
    <row r="20" spans="1:29" x14ac:dyDescent="0.3">
      <c r="A20" s="14">
        <v>19</v>
      </c>
      <c r="B20" s="15">
        <v>22</v>
      </c>
      <c r="C20" s="45">
        <v>87</v>
      </c>
      <c r="D20" s="48" t="s">
        <v>254</v>
      </c>
      <c r="E20" s="48" t="s">
        <v>254</v>
      </c>
      <c r="F20" s="50">
        <v>744</v>
      </c>
      <c r="G20" s="15" t="s">
        <v>73</v>
      </c>
      <c r="H20" s="51" t="s">
        <v>20</v>
      </c>
      <c r="I20" s="15">
        <v>739</v>
      </c>
      <c r="J20" s="309">
        <v>12</v>
      </c>
      <c r="K20" s="309">
        <v>136</v>
      </c>
      <c r="L20" s="309">
        <v>95</v>
      </c>
      <c r="M20" s="309">
        <v>3</v>
      </c>
      <c r="N20" s="309">
        <v>37</v>
      </c>
      <c r="O20" s="309">
        <v>5</v>
      </c>
      <c r="P20" s="309">
        <v>108</v>
      </c>
      <c r="Q20" s="309">
        <v>6</v>
      </c>
      <c r="R20" s="309">
        <v>3</v>
      </c>
      <c r="S20" s="309">
        <v>91</v>
      </c>
      <c r="T20" s="309"/>
      <c r="U20" s="309">
        <v>4</v>
      </c>
      <c r="V20" s="309">
        <v>4</v>
      </c>
      <c r="W20" s="309">
        <v>1</v>
      </c>
      <c r="X20" s="309"/>
      <c r="Y20" s="309"/>
      <c r="Z20" s="309"/>
      <c r="AA20" s="309">
        <v>1</v>
      </c>
      <c r="AB20" s="309">
        <v>19</v>
      </c>
      <c r="AC20" s="10">
        <f t="shared" si="0"/>
        <v>525</v>
      </c>
    </row>
    <row r="21" spans="1:29" x14ac:dyDescent="0.3">
      <c r="A21" s="14">
        <v>20</v>
      </c>
      <c r="B21" s="15">
        <v>22</v>
      </c>
      <c r="C21" s="45">
        <v>87</v>
      </c>
      <c r="D21" s="48" t="s">
        <v>254</v>
      </c>
      <c r="E21" s="48" t="s">
        <v>254</v>
      </c>
      <c r="F21" s="50">
        <v>745</v>
      </c>
      <c r="G21" s="15" t="s">
        <v>73</v>
      </c>
      <c r="H21" s="316" t="s">
        <v>253</v>
      </c>
      <c r="I21" s="15">
        <v>717</v>
      </c>
      <c r="J21" s="309">
        <v>13</v>
      </c>
      <c r="K21" s="309">
        <v>112</v>
      </c>
      <c r="L21" s="309">
        <v>117</v>
      </c>
      <c r="M21" s="309">
        <v>1</v>
      </c>
      <c r="N21" s="309">
        <v>31</v>
      </c>
      <c r="O21" s="309">
        <v>0</v>
      </c>
      <c r="P21" s="309">
        <v>95</v>
      </c>
      <c r="Q21" s="309">
        <v>2</v>
      </c>
      <c r="R21" s="309">
        <v>1</v>
      </c>
      <c r="S21" s="309">
        <v>109</v>
      </c>
      <c r="T21" s="309"/>
      <c r="U21" s="309">
        <v>2</v>
      </c>
      <c r="V21" s="309">
        <v>2</v>
      </c>
      <c r="W21" s="309">
        <v>1</v>
      </c>
      <c r="X21" s="309"/>
      <c r="Y21" s="309"/>
      <c r="Z21" s="309"/>
      <c r="AA21" s="309">
        <v>0</v>
      </c>
      <c r="AB21" s="309">
        <v>11</v>
      </c>
      <c r="AC21" s="10">
        <f t="shared" si="0"/>
        <v>497</v>
      </c>
    </row>
    <row r="22" spans="1:29" x14ac:dyDescent="0.3">
      <c r="A22" s="14">
        <v>21</v>
      </c>
      <c r="B22" s="15">
        <v>22</v>
      </c>
      <c r="C22" s="45">
        <v>87</v>
      </c>
      <c r="D22" s="48" t="s">
        <v>254</v>
      </c>
      <c r="E22" s="48" t="s">
        <v>254</v>
      </c>
      <c r="F22" s="50">
        <v>745</v>
      </c>
      <c r="G22" s="15" t="s">
        <v>73</v>
      </c>
      <c r="H22" s="51" t="s">
        <v>20</v>
      </c>
      <c r="I22" s="15">
        <v>716</v>
      </c>
      <c r="J22" s="309">
        <v>14</v>
      </c>
      <c r="K22" s="309">
        <v>87</v>
      </c>
      <c r="L22" s="309">
        <v>150</v>
      </c>
      <c r="M22" s="309">
        <v>3</v>
      </c>
      <c r="N22" s="309">
        <v>35</v>
      </c>
      <c r="O22" s="309">
        <v>5</v>
      </c>
      <c r="P22" s="309">
        <v>71</v>
      </c>
      <c r="Q22" s="309">
        <v>3</v>
      </c>
      <c r="R22" s="309">
        <v>1</v>
      </c>
      <c r="S22" s="309">
        <v>84</v>
      </c>
      <c r="T22" s="309"/>
      <c r="U22" s="309">
        <v>0</v>
      </c>
      <c r="V22" s="309">
        <v>6</v>
      </c>
      <c r="W22" s="309">
        <v>0</v>
      </c>
      <c r="X22" s="309"/>
      <c r="Y22" s="309"/>
      <c r="Z22" s="309"/>
      <c r="AA22" s="309">
        <v>0</v>
      </c>
      <c r="AB22" s="309">
        <v>10</v>
      </c>
      <c r="AC22" s="10">
        <f>SUM(J22:AB22)</f>
        <v>469</v>
      </c>
    </row>
    <row r="23" spans="1:29" x14ac:dyDescent="0.3">
      <c r="A23" s="14">
        <v>22</v>
      </c>
      <c r="B23" s="15">
        <v>22</v>
      </c>
      <c r="C23" s="46">
        <v>87</v>
      </c>
      <c r="D23" s="49" t="s">
        <v>254</v>
      </c>
      <c r="E23" s="49" t="s">
        <v>254</v>
      </c>
      <c r="F23" s="317">
        <v>746</v>
      </c>
      <c r="G23" s="15" t="s">
        <v>73</v>
      </c>
      <c r="H23" s="318" t="s">
        <v>253</v>
      </c>
      <c r="I23" s="15">
        <v>709</v>
      </c>
      <c r="J23" s="309">
        <v>26</v>
      </c>
      <c r="K23" s="309">
        <v>109</v>
      </c>
      <c r="L23" s="309">
        <v>93</v>
      </c>
      <c r="M23" s="309">
        <v>2</v>
      </c>
      <c r="N23" s="309">
        <v>23</v>
      </c>
      <c r="O23" s="309">
        <v>3</v>
      </c>
      <c r="P23" s="309">
        <v>123</v>
      </c>
      <c r="Q23" s="309">
        <v>6</v>
      </c>
      <c r="R23" s="309">
        <v>3</v>
      </c>
      <c r="S23" s="309">
        <v>97</v>
      </c>
      <c r="T23" s="309"/>
      <c r="U23" s="309">
        <v>1</v>
      </c>
      <c r="V23" s="309">
        <v>2</v>
      </c>
      <c r="W23" s="309">
        <v>3</v>
      </c>
      <c r="X23" s="309"/>
      <c r="Y23" s="309"/>
      <c r="Z23" s="309"/>
      <c r="AA23" s="309">
        <v>0</v>
      </c>
      <c r="AB23" s="309">
        <v>13</v>
      </c>
      <c r="AC23" s="10">
        <f t="shared" ref="AC23:AC30" si="2">SUM(J23:AB23)</f>
        <v>504</v>
      </c>
    </row>
    <row r="24" spans="1:29" x14ac:dyDescent="0.3">
      <c r="A24" s="14">
        <v>23</v>
      </c>
      <c r="B24" s="15">
        <v>22</v>
      </c>
      <c r="C24" s="45">
        <v>87</v>
      </c>
      <c r="D24" s="48" t="s">
        <v>254</v>
      </c>
      <c r="E24" s="48" t="s">
        <v>254</v>
      </c>
      <c r="F24" s="50">
        <v>746</v>
      </c>
      <c r="G24" s="15" t="s">
        <v>73</v>
      </c>
      <c r="H24" s="316" t="s">
        <v>20</v>
      </c>
      <c r="I24" s="15">
        <v>708</v>
      </c>
      <c r="J24" s="309">
        <v>18</v>
      </c>
      <c r="K24" s="309">
        <v>102</v>
      </c>
      <c r="L24" s="309">
        <v>110</v>
      </c>
      <c r="M24" s="309">
        <v>3</v>
      </c>
      <c r="N24" s="309">
        <v>42</v>
      </c>
      <c r="O24" s="309">
        <v>8</v>
      </c>
      <c r="P24" s="309">
        <v>107</v>
      </c>
      <c r="Q24" s="309">
        <v>7</v>
      </c>
      <c r="R24" s="309">
        <v>1</v>
      </c>
      <c r="S24" s="309">
        <v>98</v>
      </c>
      <c r="T24" s="309"/>
      <c r="U24" s="309">
        <v>2</v>
      </c>
      <c r="V24" s="309">
        <v>2</v>
      </c>
      <c r="W24" s="309">
        <v>0</v>
      </c>
      <c r="X24" s="309"/>
      <c r="Y24" s="309"/>
      <c r="Z24" s="309"/>
      <c r="AA24" s="309">
        <v>0</v>
      </c>
      <c r="AB24" s="309">
        <v>9</v>
      </c>
      <c r="AC24" s="10">
        <f t="shared" si="2"/>
        <v>509</v>
      </c>
    </row>
    <row r="25" spans="1:29" x14ac:dyDescent="0.3">
      <c r="A25" s="14">
        <v>24</v>
      </c>
      <c r="B25" s="15">
        <v>22</v>
      </c>
      <c r="C25" s="45">
        <v>108</v>
      </c>
      <c r="D25" s="48" t="s">
        <v>255</v>
      </c>
      <c r="E25" s="48" t="s">
        <v>255</v>
      </c>
      <c r="F25" s="53">
        <v>790</v>
      </c>
      <c r="G25" s="15" t="s">
        <v>73</v>
      </c>
      <c r="H25" s="51" t="s">
        <v>19</v>
      </c>
      <c r="I25" s="15">
        <v>543</v>
      </c>
      <c r="J25" s="309">
        <v>7</v>
      </c>
      <c r="K25" s="309">
        <v>23</v>
      </c>
      <c r="L25" s="309">
        <v>56</v>
      </c>
      <c r="M25" s="309">
        <v>3</v>
      </c>
      <c r="N25" s="309">
        <v>10</v>
      </c>
      <c r="O25" s="309">
        <v>1</v>
      </c>
      <c r="P25" s="309">
        <v>2</v>
      </c>
      <c r="Q25" s="309">
        <v>6</v>
      </c>
      <c r="R25" s="309">
        <v>1</v>
      </c>
      <c r="S25" s="309">
        <v>54</v>
      </c>
      <c r="T25" s="309"/>
      <c r="U25" s="309">
        <v>0</v>
      </c>
      <c r="V25" s="309">
        <v>2</v>
      </c>
      <c r="W25" s="309">
        <v>0</v>
      </c>
      <c r="X25" s="309"/>
      <c r="Y25" s="309"/>
      <c r="Z25" s="309"/>
      <c r="AA25" s="309">
        <v>0</v>
      </c>
      <c r="AB25" s="309">
        <v>19</v>
      </c>
      <c r="AC25" s="10">
        <f t="shared" si="2"/>
        <v>184</v>
      </c>
    </row>
    <row r="26" spans="1:29" x14ac:dyDescent="0.3">
      <c r="A26" s="14">
        <v>25</v>
      </c>
      <c r="B26" s="15">
        <v>22</v>
      </c>
      <c r="C26" s="45">
        <v>108</v>
      </c>
      <c r="D26" s="48" t="s">
        <v>255</v>
      </c>
      <c r="E26" s="48" t="s">
        <v>255</v>
      </c>
      <c r="F26" s="50">
        <v>790</v>
      </c>
      <c r="G26" s="15" t="s">
        <v>73</v>
      </c>
      <c r="H26" s="316" t="s">
        <v>20</v>
      </c>
      <c r="I26" s="15">
        <v>542</v>
      </c>
      <c r="J26" s="309">
        <v>5</v>
      </c>
      <c r="K26" s="309">
        <v>39</v>
      </c>
      <c r="L26" s="309">
        <v>45</v>
      </c>
      <c r="M26" s="309">
        <v>2</v>
      </c>
      <c r="N26" s="309">
        <v>12</v>
      </c>
      <c r="O26" s="309">
        <v>1</v>
      </c>
      <c r="P26" s="309">
        <v>0</v>
      </c>
      <c r="Q26" s="309">
        <v>1</v>
      </c>
      <c r="R26" s="309">
        <v>3</v>
      </c>
      <c r="S26" s="309">
        <v>54</v>
      </c>
      <c r="T26" s="309"/>
      <c r="U26" s="309">
        <v>2</v>
      </c>
      <c r="V26" s="309">
        <v>0</v>
      </c>
      <c r="W26" s="309">
        <v>0</v>
      </c>
      <c r="X26" s="309"/>
      <c r="Y26" s="309"/>
      <c r="Z26" s="309"/>
      <c r="AA26" s="309">
        <v>0</v>
      </c>
      <c r="AB26" s="309">
        <v>15</v>
      </c>
      <c r="AC26" s="10">
        <f t="shared" si="2"/>
        <v>179</v>
      </c>
    </row>
    <row r="27" spans="1:29" x14ac:dyDescent="0.3">
      <c r="A27" s="14">
        <v>26</v>
      </c>
      <c r="B27" s="15">
        <v>22</v>
      </c>
      <c r="C27" s="46">
        <v>108</v>
      </c>
      <c r="D27" s="49" t="s">
        <v>255</v>
      </c>
      <c r="E27" s="49" t="s">
        <v>255</v>
      </c>
      <c r="F27" s="317">
        <v>790</v>
      </c>
      <c r="G27" s="15" t="s">
        <v>73</v>
      </c>
      <c r="H27" s="319" t="s">
        <v>22</v>
      </c>
      <c r="I27" s="15">
        <v>542</v>
      </c>
      <c r="J27" s="309">
        <v>3</v>
      </c>
      <c r="K27" s="309">
        <v>40</v>
      </c>
      <c r="L27" s="309">
        <v>33</v>
      </c>
      <c r="M27" s="309">
        <v>1</v>
      </c>
      <c r="N27" s="309">
        <v>13</v>
      </c>
      <c r="O27" s="309">
        <v>1</v>
      </c>
      <c r="P27" s="309">
        <v>1</v>
      </c>
      <c r="Q27" s="309">
        <v>3</v>
      </c>
      <c r="R27" s="309">
        <v>2</v>
      </c>
      <c r="S27" s="309">
        <v>42</v>
      </c>
      <c r="T27" s="309"/>
      <c r="U27" s="309">
        <v>0</v>
      </c>
      <c r="V27" s="309">
        <v>0</v>
      </c>
      <c r="W27" s="309">
        <v>1</v>
      </c>
      <c r="X27" s="309"/>
      <c r="Y27" s="309"/>
      <c r="Z27" s="309"/>
      <c r="AA27" s="309">
        <v>0</v>
      </c>
      <c r="AB27" s="309">
        <v>11</v>
      </c>
      <c r="AC27" s="10">
        <f t="shared" si="2"/>
        <v>151</v>
      </c>
    </row>
    <row r="28" spans="1:29" x14ac:dyDescent="0.3">
      <c r="A28" s="14">
        <v>27</v>
      </c>
      <c r="B28" s="15">
        <v>22</v>
      </c>
      <c r="C28" s="45">
        <v>108</v>
      </c>
      <c r="D28" s="48" t="s">
        <v>255</v>
      </c>
      <c r="E28" s="48" t="s">
        <v>256</v>
      </c>
      <c r="F28" s="50">
        <v>791</v>
      </c>
      <c r="G28" s="15" t="s">
        <v>73</v>
      </c>
      <c r="H28" s="316" t="s">
        <v>19</v>
      </c>
      <c r="I28" s="15">
        <v>543</v>
      </c>
      <c r="J28" s="309">
        <v>2</v>
      </c>
      <c r="K28" s="309">
        <v>6</v>
      </c>
      <c r="L28" s="309">
        <v>38</v>
      </c>
      <c r="M28" s="309">
        <v>1</v>
      </c>
      <c r="N28" s="309">
        <v>4</v>
      </c>
      <c r="O28" s="309">
        <v>1</v>
      </c>
      <c r="P28" s="309">
        <v>1</v>
      </c>
      <c r="Q28" s="309">
        <v>1</v>
      </c>
      <c r="R28" s="309">
        <v>1</v>
      </c>
      <c r="S28" s="309">
        <v>59</v>
      </c>
      <c r="T28" s="309"/>
      <c r="U28" s="309">
        <v>0</v>
      </c>
      <c r="V28" s="309">
        <v>0</v>
      </c>
      <c r="W28" s="309">
        <v>0</v>
      </c>
      <c r="X28" s="309"/>
      <c r="Y28" s="309"/>
      <c r="Z28" s="309"/>
      <c r="AA28" s="309">
        <v>0</v>
      </c>
      <c r="AB28" s="309">
        <v>8</v>
      </c>
      <c r="AC28" s="10">
        <f t="shared" si="2"/>
        <v>122</v>
      </c>
    </row>
    <row r="29" spans="1:29" x14ac:dyDescent="0.3">
      <c r="A29" s="14">
        <v>28</v>
      </c>
      <c r="B29" s="15">
        <v>22</v>
      </c>
      <c r="C29" s="45">
        <v>108</v>
      </c>
      <c r="D29" s="48" t="s">
        <v>255</v>
      </c>
      <c r="E29" s="48" t="s">
        <v>256</v>
      </c>
      <c r="F29" s="50">
        <v>791</v>
      </c>
      <c r="G29" s="15" t="s">
        <v>73</v>
      </c>
      <c r="H29" s="316" t="s">
        <v>20</v>
      </c>
      <c r="I29" s="15">
        <v>543</v>
      </c>
      <c r="J29" s="309">
        <v>2</v>
      </c>
      <c r="K29" s="309">
        <v>7</v>
      </c>
      <c r="L29" s="309">
        <v>33</v>
      </c>
      <c r="M29" s="309">
        <v>0</v>
      </c>
      <c r="N29" s="309">
        <v>3</v>
      </c>
      <c r="O29" s="309">
        <v>0</v>
      </c>
      <c r="P29" s="309">
        <v>0</v>
      </c>
      <c r="Q29" s="309">
        <v>2</v>
      </c>
      <c r="R29" s="309">
        <v>2</v>
      </c>
      <c r="S29" s="309">
        <v>76</v>
      </c>
      <c r="T29" s="309"/>
      <c r="U29" s="309">
        <v>1</v>
      </c>
      <c r="V29" s="309">
        <v>1</v>
      </c>
      <c r="W29" s="309">
        <v>0</v>
      </c>
      <c r="X29" s="309"/>
      <c r="Y29" s="309"/>
      <c r="Z29" s="309"/>
      <c r="AA29" s="309">
        <v>0</v>
      </c>
      <c r="AB29" s="309">
        <v>6</v>
      </c>
      <c r="AC29" s="10">
        <f t="shared" si="2"/>
        <v>133</v>
      </c>
    </row>
    <row r="30" spans="1:29" x14ac:dyDescent="0.3">
      <c r="A30" s="14">
        <v>29</v>
      </c>
      <c r="B30" s="15">
        <v>22</v>
      </c>
      <c r="C30" s="47">
        <v>166</v>
      </c>
      <c r="D30" s="48" t="s">
        <v>257</v>
      </c>
      <c r="E30" s="48" t="s">
        <v>257</v>
      </c>
      <c r="F30" s="53">
        <v>951</v>
      </c>
      <c r="G30" s="15" t="s">
        <v>73</v>
      </c>
      <c r="H30" s="51" t="s">
        <v>19</v>
      </c>
      <c r="I30" s="15">
        <v>741</v>
      </c>
      <c r="J30" s="309">
        <v>7</v>
      </c>
      <c r="K30" s="309">
        <v>211</v>
      </c>
      <c r="L30" s="309">
        <v>22</v>
      </c>
      <c r="M30" s="309">
        <v>4</v>
      </c>
      <c r="N30" s="309">
        <v>148</v>
      </c>
      <c r="O30" s="309">
        <v>2</v>
      </c>
      <c r="P30" s="309">
        <v>1</v>
      </c>
      <c r="Q30" s="309">
        <v>4</v>
      </c>
      <c r="R30" s="309">
        <v>12</v>
      </c>
      <c r="S30" s="309">
        <v>144</v>
      </c>
      <c r="T30" s="309"/>
      <c r="U30" s="309">
        <v>0</v>
      </c>
      <c r="V30" s="309">
        <v>0</v>
      </c>
      <c r="W30" s="309">
        <v>4</v>
      </c>
      <c r="X30" s="309"/>
      <c r="Y30" s="309"/>
      <c r="Z30" s="309"/>
      <c r="AA30" s="309">
        <v>0</v>
      </c>
      <c r="AB30" s="309">
        <v>22</v>
      </c>
      <c r="AC30" s="10">
        <f t="shared" si="2"/>
        <v>581</v>
      </c>
    </row>
    <row r="31" spans="1:29" ht="17.25" customHeight="1" x14ac:dyDescent="0.3">
      <c r="A31" s="14">
        <v>30</v>
      </c>
      <c r="B31" s="15">
        <v>22</v>
      </c>
      <c r="C31" s="45">
        <v>178</v>
      </c>
      <c r="D31" s="48" t="s">
        <v>258</v>
      </c>
      <c r="E31" s="48" t="s">
        <v>258</v>
      </c>
      <c r="F31" s="50">
        <v>1003</v>
      </c>
      <c r="G31" s="15" t="s">
        <v>73</v>
      </c>
      <c r="H31" s="316" t="s">
        <v>19</v>
      </c>
      <c r="I31" s="15">
        <v>399</v>
      </c>
      <c r="J31" s="309">
        <v>41</v>
      </c>
      <c r="K31" s="309">
        <v>73</v>
      </c>
      <c r="L31" s="309">
        <v>43</v>
      </c>
      <c r="M31" s="309">
        <v>1</v>
      </c>
      <c r="N31" s="309">
        <v>71</v>
      </c>
      <c r="O31" s="309">
        <v>40</v>
      </c>
      <c r="P31" s="309">
        <v>3</v>
      </c>
      <c r="Q31" s="309">
        <v>1</v>
      </c>
      <c r="R31" s="309">
        <v>0</v>
      </c>
      <c r="S31" s="309">
        <v>17</v>
      </c>
      <c r="T31" s="309"/>
      <c r="U31" s="309">
        <v>1</v>
      </c>
      <c r="V31" s="309">
        <v>13</v>
      </c>
      <c r="W31" s="309">
        <v>1</v>
      </c>
      <c r="X31" s="309"/>
      <c r="Y31" s="309"/>
      <c r="Z31" s="309"/>
      <c r="AA31" s="309">
        <v>0</v>
      </c>
      <c r="AB31" s="309">
        <v>11</v>
      </c>
      <c r="AC31" s="10">
        <f>SUM(J31:AB31)</f>
        <v>316</v>
      </c>
    </row>
    <row r="32" spans="1:29" ht="15" customHeight="1" x14ac:dyDescent="0.3">
      <c r="A32" s="14">
        <v>31</v>
      </c>
      <c r="B32" s="15">
        <v>22</v>
      </c>
      <c r="C32" s="45">
        <v>178</v>
      </c>
      <c r="D32" s="48" t="s">
        <v>258</v>
      </c>
      <c r="E32" s="48" t="s">
        <v>258</v>
      </c>
      <c r="F32" s="50">
        <v>1003</v>
      </c>
      <c r="G32" s="15" t="s">
        <v>73</v>
      </c>
      <c r="H32" s="316" t="s">
        <v>20</v>
      </c>
      <c r="I32" s="15">
        <v>399</v>
      </c>
      <c r="J32" s="309">
        <v>52</v>
      </c>
      <c r="K32" s="309">
        <v>59</v>
      </c>
      <c r="L32" s="309">
        <v>46</v>
      </c>
      <c r="M32" s="309">
        <v>3</v>
      </c>
      <c r="N32" s="309">
        <v>47</v>
      </c>
      <c r="O32" s="309">
        <v>39</v>
      </c>
      <c r="P32" s="309">
        <v>5</v>
      </c>
      <c r="Q32" s="309">
        <v>2</v>
      </c>
      <c r="R32" s="309">
        <v>0</v>
      </c>
      <c r="S32" s="309">
        <v>29</v>
      </c>
      <c r="T32" s="309"/>
      <c r="U32" s="309">
        <v>1</v>
      </c>
      <c r="V32" s="309">
        <v>10</v>
      </c>
      <c r="W32" s="309">
        <v>1</v>
      </c>
      <c r="X32" s="309"/>
      <c r="Y32" s="309"/>
      <c r="Z32" s="309"/>
      <c r="AA32" s="309">
        <v>0</v>
      </c>
      <c r="AB32" s="309">
        <v>5</v>
      </c>
      <c r="AC32" s="10">
        <f t="shared" ref="AC32:AC43" si="3">SUM(J32:AB32)</f>
        <v>299</v>
      </c>
    </row>
    <row r="33" spans="1:29" ht="18" customHeight="1" x14ac:dyDescent="0.3">
      <c r="A33" s="14">
        <v>32</v>
      </c>
      <c r="B33" s="15">
        <v>22</v>
      </c>
      <c r="C33" s="45">
        <v>178</v>
      </c>
      <c r="D33" s="48" t="s">
        <v>258</v>
      </c>
      <c r="E33" s="48" t="s">
        <v>258</v>
      </c>
      <c r="F33" s="50">
        <v>1004</v>
      </c>
      <c r="G33" s="15" t="s">
        <v>73</v>
      </c>
      <c r="H33" s="51" t="s">
        <v>19</v>
      </c>
      <c r="I33" s="15">
        <v>432</v>
      </c>
      <c r="J33" s="309">
        <v>45</v>
      </c>
      <c r="K33" s="309">
        <v>80</v>
      </c>
      <c r="L33" s="309">
        <v>46</v>
      </c>
      <c r="M33" s="309">
        <v>2</v>
      </c>
      <c r="N33" s="309">
        <v>45</v>
      </c>
      <c r="O33" s="309">
        <v>49</v>
      </c>
      <c r="P33" s="309">
        <v>0</v>
      </c>
      <c r="Q33" s="309">
        <v>0</v>
      </c>
      <c r="R33" s="309">
        <v>2</v>
      </c>
      <c r="S33" s="309">
        <v>25</v>
      </c>
      <c r="T33" s="309"/>
      <c r="U33" s="309">
        <v>0</v>
      </c>
      <c r="V33" s="309">
        <v>10</v>
      </c>
      <c r="W33" s="309">
        <v>2</v>
      </c>
      <c r="X33" s="309"/>
      <c r="Y33" s="309"/>
      <c r="Z33" s="309"/>
      <c r="AA33" s="309">
        <v>0</v>
      </c>
      <c r="AB33" s="309">
        <v>15</v>
      </c>
      <c r="AC33" s="10">
        <f t="shared" si="3"/>
        <v>321</v>
      </c>
    </row>
    <row r="34" spans="1:29" ht="18" customHeight="1" x14ac:dyDescent="0.3">
      <c r="A34" s="14">
        <v>33</v>
      </c>
      <c r="B34" s="15">
        <v>22</v>
      </c>
      <c r="C34" s="46">
        <v>178</v>
      </c>
      <c r="D34" s="49" t="s">
        <v>258</v>
      </c>
      <c r="E34" s="49" t="s">
        <v>258</v>
      </c>
      <c r="F34" s="317">
        <v>1004</v>
      </c>
      <c r="G34" s="15" t="s">
        <v>73</v>
      </c>
      <c r="H34" s="319" t="s">
        <v>20</v>
      </c>
      <c r="I34" s="15">
        <v>431</v>
      </c>
      <c r="J34" s="309">
        <v>48</v>
      </c>
      <c r="K34" s="309">
        <v>95</v>
      </c>
      <c r="L34" s="309">
        <v>46</v>
      </c>
      <c r="M34" s="309">
        <v>3</v>
      </c>
      <c r="N34" s="309">
        <v>45</v>
      </c>
      <c r="O34" s="309">
        <v>46</v>
      </c>
      <c r="P34" s="309">
        <v>1</v>
      </c>
      <c r="Q34" s="309">
        <v>3</v>
      </c>
      <c r="R34" s="309">
        <v>0</v>
      </c>
      <c r="S34" s="309">
        <v>9</v>
      </c>
      <c r="T34" s="309"/>
      <c r="U34" s="309">
        <v>0</v>
      </c>
      <c r="V34" s="309">
        <v>5</v>
      </c>
      <c r="W34" s="309">
        <v>0</v>
      </c>
      <c r="X34" s="309"/>
      <c r="Y34" s="309"/>
      <c r="Z34" s="309"/>
      <c r="AA34" s="309">
        <v>0</v>
      </c>
      <c r="AB34" s="309">
        <v>12</v>
      </c>
      <c r="AC34" s="10">
        <f t="shared" si="3"/>
        <v>313</v>
      </c>
    </row>
    <row r="35" spans="1:29" ht="18" customHeight="1" x14ac:dyDescent="0.3">
      <c r="A35" s="14">
        <v>34</v>
      </c>
      <c r="B35" s="15">
        <v>22</v>
      </c>
      <c r="C35" s="45">
        <v>178</v>
      </c>
      <c r="D35" s="48" t="s">
        <v>258</v>
      </c>
      <c r="E35" s="48" t="s">
        <v>259</v>
      </c>
      <c r="F35" s="53">
        <v>1004</v>
      </c>
      <c r="G35" s="15" t="s">
        <v>73</v>
      </c>
      <c r="H35" s="51" t="s">
        <v>21</v>
      </c>
      <c r="I35" s="15">
        <v>335</v>
      </c>
      <c r="J35" s="309">
        <v>8</v>
      </c>
      <c r="K35" s="309">
        <v>128</v>
      </c>
      <c r="L35" s="309">
        <v>8</v>
      </c>
      <c r="M35" s="309">
        <v>0</v>
      </c>
      <c r="N35" s="309">
        <v>18</v>
      </c>
      <c r="O35" s="309">
        <v>56</v>
      </c>
      <c r="P35" s="309">
        <v>16</v>
      </c>
      <c r="Q35" s="309">
        <v>0</v>
      </c>
      <c r="R35" s="309">
        <v>1</v>
      </c>
      <c r="S35" s="309">
        <v>27</v>
      </c>
      <c r="T35" s="309"/>
      <c r="U35" s="309">
        <v>0</v>
      </c>
      <c r="V35" s="309">
        <v>0</v>
      </c>
      <c r="W35" s="309">
        <v>0</v>
      </c>
      <c r="X35" s="309"/>
      <c r="Y35" s="309"/>
      <c r="Z35" s="309"/>
      <c r="AA35" s="309">
        <v>0</v>
      </c>
      <c r="AB35" s="309">
        <v>1</v>
      </c>
      <c r="AC35" s="10">
        <f t="shared" si="3"/>
        <v>263</v>
      </c>
    </row>
    <row r="36" spans="1:29" x14ac:dyDescent="0.3">
      <c r="A36" s="14">
        <v>35</v>
      </c>
      <c r="B36" s="15">
        <v>22</v>
      </c>
      <c r="C36" s="45">
        <v>184</v>
      </c>
      <c r="D36" s="48" t="s">
        <v>260</v>
      </c>
      <c r="E36" s="48" t="s">
        <v>261</v>
      </c>
      <c r="F36" s="50">
        <v>1099</v>
      </c>
      <c r="G36" s="15" t="s">
        <v>73</v>
      </c>
      <c r="H36" s="51" t="s">
        <v>19</v>
      </c>
      <c r="I36" s="15">
        <v>690</v>
      </c>
      <c r="J36" s="309">
        <v>6</v>
      </c>
      <c r="K36" s="309">
        <v>102</v>
      </c>
      <c r="L36" s="309">
        <v>128</v>
      </c>
      <c r="M36" s="309">
        <v>8</v>
      </c>
      <c r="N36" s="309">
        <v>21</v>
      </c>
      <c r="O36" s="309">
        <v>54</v>
      </c>
      <c r="P36" s="309">
        <v>57</v>
      </c>
      <c r="Q36" s="309">
        <v>1</v>
      </c>
      <c r="R36" s="309">
        <v>5</v>
      </c>
      <c r="S36" s="309">
        <v>75</v>
      </c>
      <c r="T36" s="309"/>
      <c r="U36" s="309">
        <v>1</v>
      </c>
      <c r="V36" s="309">
        <v>3</v>
      </c>
      <c r="W36" s="309">
        <v>1</v>
      </c>
      <c r="X36" s="309"/>
      <c r="Y36" s="309"/>
      <c r="Z36" s="309"/>
      <c r="AA36" s="309">
        <v>0</v>
      </c>
      <c r="AB36" s="309">
        <v>13</v>
      </c>
      <c r="AC36" s="10">
        <f t="shared" si="3"/>
        <v>475</v>
      </c>
    </row>
    <row r="37" spans="1:29" x14ac:dyDescent="0.3">
      <c r="A37" s="14">
        <v>36</v>
      </c>
      <c r="B37" s="15">
        <v>22</v>
      </c>
      <c r="C37" s="45">
        <v>184</v>
      </c>
      <c r="D37" s="48" t="s">
        <v>260</v>
      </c>
      <c r="E37" s="48" t="s">
        <v>261</v>
      </c>
      <c r="F37" s="50">
        <v>1099</v>
      </c>
      <c r="G37" s="15" t="s">
        <v>73</v>
      </c>
      <c r="H37" s="51" t="s">
        <v>20</v>
      </c>
      <c r="I37" s="15">
        <v>690</v>
      </c>
      <c r="J37" s="309">
        <v>5</v>
      </c>
      <c r="K37" s="309">
        <v>111</v>
      </c>
      <c r="L37" s="309">
        <v>137</v>
      </c>
      <c r="M37" s="309">
        <v>2</v>
      </c>
      <c r="N37" s="309">
        <v>20</v>
      </c>
      <c r="O37" s="309">
        <v>42</v>
      </c>
      <c r="P37" s="309">
        <v>37</v>
      </c>
      <c r="Q37" s="309">
        <v>1</v>
      </c>
      <c r="R37" s="309">
        <v>3</v>
      </c>
      <c r="S37" s="309">
        <v>78</v>
      </c>
      <c r="T37" s="309"/>
      <c r="U37" s="309">
        <v>0</v>
      </c>
      <c r="V37" s="309">
        <v>3</v>
      </c>
      <c r="W37" s="309">
        <v>1</v>
      </c>
      <c r="X37" s="309"/>
      <c r="Y37" s="309"/>
      <c r="Z37" s="309"/>
      <c r="AA37" s="309">
        <v>0</v>
      </c>
      <c r="AB37" s="309">
        <v>8</v>
      </c>
      <c r="AC37" s="10">
        <f t="shared" si="3"/>
        <v>448</v>
      </c>
    </row>
    <row r="38" spans="1:29" x14ac:dyDescent="0.3">
      <c r="A38" s="14">
        <v>37</v>
      </c>
      <c r="B38" s="15">
        <v>22</v>
      </c>
      <c r="C38" s="45">
        <v>184</v>
      </c>
      <c r="D38" s="48" t="s">
        <v>260</v>
      </c>
      <c r="E38" s="48" t="s">
        <v>261</v>
      </c>
      <c r="F38" s="53">
        <v>1100</v>
      </c>
      <c r="G38" s="15" t="s">
        <v>73</v>
      </c>
      <c r="H38" s="316" t="s">
        <v>19</v>
      </c>
      <c r="I38" s="15">
        <v>585</v>
      </c>
      <c r="J38" s="309">
        <v>0</v>
      </c>
      <c r="K38" s="309">
        <v>88</v>
      </c>
      <c r="L38" s="309">
        <v>148</v>
      </c>
      <c r="M38" s="309">
        <v>4</v>
      </c>
      <c r="N38" s="309">
        <v>4</v>
      </c>
      <c r="O38" s="309">
        <v>39</v>
      </c>
      <c r="P38" s="309">
        <v>34</v>
      </c>
      <c r="Q38" s="309">
        <v>2</v>
      </c>
      <c r="R38" s="309">
        <v>4</v>
      </c>
      <c r="S38" s="309">
        <v>66</v>
      </c>
      <c r="T38" s="309"/>
      <c r="U38" s="309">
        <v>1</v>
      </c>
      <c r="V38" s="309">
        <v>4</v>
      </c>
      <c r="W38" s="309">
        <v>4</v>
      </c>
      <c r="X38" s="309"/>
      <c r="Y38" s="309"/>
      <c r="Z38" s="309"/>
      <c r="AA38" s="309">
        <v>0</v>
      </c>
      <c r="AB38" s="309">
        <v>9</v>
      </c>
      <c r="AC38" s="10">
        <f t="shared" si="3"/>
        <v>407</v>
      </c>
    </row>
    <row r="39" spans="1:29" x14ac:dyDescent="0.3">
      <c r="A39" s="14">
        <v>38</v>
      </c>
      <c r="B39" s="15">
        <v>22</v>
      </c>
      <c r="C39" s="45">
        <v>184</v>
      </c>
      <c r="D39" s="48" t="s">
        <v>260</v>
      </c>
      <c r="E39" s="48" t="s">
        <v>261</v>
      </c>
      <c r="F39" s="50">
        <v>1100</v>
      </c>
      <c r="G39" s="15" t="s">
        <v>73</v>
      </c>
      <c r="H39" s="316" t="s">
        <v>20</v>
      </c>
      <c r="I39" s="15">
        <v>585</v>
      </c>
      <c r="J39" s="309">
        <v>3</v>
      </c>
      <c r="K39" s="309">
        <v>105</v>
      </c>
      <c r="L39" s="309">
        <v>126</v>
      </c>
      <c r="M39" s="309">
        <v>1</v>
      </c>
      <c r="N39" s="309">
        <v>8</v>
      </c>
      <c r="O39" s="309">
        <v>38</v>
      </c>
      <c r="P39" s="309">
        <v>47</v>
      </c>
      <c r="Q39" s="309">
        <v>2</v>
      </c>
      <c r="R39" s="309">
        <v>3</v>
      </c>
      <c r="S39" s="309">
        <v>52</v>
      </c>
      <c r="T39" s="309"/>
      <c r="U39" s="309">
        <v>0</v>
      </c>
      <c r="V39" s="309">
        <v>2</v>
      </c>
      <c r="W39" s="309">
        <v>0</v>
      </c>
      <c r="X39" s="309"/>
      <c r="Y39" s="309"/>
      <c r="Z39" s="309"/>
      <c r="AA39" s="309">
        <v>0</v>
      </c>
      <c r="AB39" s="309">
        <v>6</v>
      </c>
      <c r="AC39" s="10">
        <f t="shared" si="3"/>
        <v>393</v>
      </c>
    </row>
    <row r="40" spans="1:29" x14ac:dyDescent="0.3">
      <c r="A40" s="14">
        <v>39</v>
      </c>
      <c r="B40" s="15">
        <v>22</v>
      </c>
      <c r="C40" s="45">
        <v>184</v>
      </c>
      <c r="D40" s="48" t="s">
        <v>260</v>
      </c>
      <c r="E40" s="48" t="s">
        <v>261</v>
      </c>
      <c r="F40" s="50">
        <v>1100</v>
      </c>
      <c r="G40" s="15" t="s">
        <v>73</v>
      </c>
      <c r="H40" s="51" t="s">
        <v>22</v>
      </c>
      <c r="I40" s="15">
        <v>584</v>
      </c>
      <c r="J40" s="309">
        <v>6</v>
      </c>
      <c r="K40" s="309">
        <v>84</v>
      </c>
      <c r="L40" s="309">
        <v>130</v>
      </c>
      <c r="M40" s="309">
        <v>5</v>
      </c>
      <c r="N40" s="309">
        <v>12</v>
      </c>
      <c r="O40" s="309">
        <v>33</v>
      </c>
      <c r="P40" s="309">
        <v>44</v>
      </c>
      <c r="Q40" s="309">
        <v>4</v>
      </c>
      <c r="R40" s="309">
        <v>5</v>
      </c>
      <c r="S40" s="309">
        <v>78</v>
      </c>
      <c r="T40" s="309"/>
      <c r="U40" s="309">
        <v>0</v>
      </c>
      <c r="V40" s="309">
        <v>1</v>
      </c>
      <c r="W40" s="309">
        <v>4</v>
      </c>
      <c r="X40" s="309"/>
      <c r="Y40" s="309"/>
      <c r="Z40" s="309"/>
      <c r="AA40" s="309">
        <v>0</v>
      </c>
      <c r="AB40" s="309">
        <v>12</v>
      </c>
      <c r="AC40" s="10">
        <f t="shared" si="3"/>
        <v>418</v>
      </c>
    </row>
    <row r="41" spans="1:29" x14ac:dyDescent="0.3">
      <c r="A41" s="14">
        <v>40</v>
      </c>
      <c r="B41" s="15">
        <v>22</v>
      </c>
      <c r="C41" s="45">
        <v>184</v>
      </c>
      <c r="D41" s="48" t="s">
        <v>262</v>
      </c>
      <c r="E41" s="48" t="s">
        <v>263</v>
      </c>
      <c r="F41" s="50">
        <v>1101</v>
      </c>
      <c r="G41" s="15" t="s">
        <v>73</v>
      </c>
      <c r="H41" s="316" t="s">
        <v>19</v>
      </c>
      <c r="I41" s="15">
        <v>418</v>
      </c>
      <c r="J41" s="309">
        <v>3</v>
      </c>
      <c r="K41" s="309">
        <v>119</v>
      </c>
      <c r="L41" s="309">
        <v>88</v>
      </c>
      <c r="M41" s="309">
        <v>2</v>
      </c>
      <c r="N41" s="309">
        <v>3</v>
      </c>
      <c r="O41" s="309">
        <v>42</v>
      </c>
      <c r="P41" s="309">
        <v>6</v>
      </c>
      <c r="Q41" s="309">
        <v>0</v>
      </c>
      <c r="R41" s="309">
        <v>15</v>
      </c>
      <c r="S41" s="309">
        <v>12</v>
      </c>
      <c r="T41" s="309"/>
      <c r="U41" s="309">
        <v>1</v>
      </c>
      <c r="V41" s="309">
        <v>0</v>
      </c>
      <c r="W41" s="309">
        <v>1</v>
      </c>
      <c r="X41" s="309"/>
      <c r="Y41" s="309"/>
      <c r="Z41" s="309"/>
      <c r="AA41" s="309">
        <v>0</v>
      </c>
      <c r="AB41" s="309">
        <v>16</v>
      </c>
      <c r="AC41" s="10">
        <f t="shared" si="3"/>
        <v>308</v>
      </c>
    </row>
    <row r="42" spans="1:29" x14ac:dyDescent="0.3">
      <c r="A42" s="14">
        <v>41</v>
      </c>
      <c r="B42" s="15">
        <v>22</v>
      </c>
      <c r="C42" s="45">
        <v>184</v>
      </c>
      <c r="D42" s="48" t="s">
        <v>260</v>
      </c>
      <c r="E42" s="48" t="s">
        <v>263</v>
      </c>
      <c r="F42" s="50">
        <v>1101</v>
      </c>
      <c r="G42" s="15" t="s">
        <v>73</v>
      </c>
      <c r="H42" s="51" t="s">
        <v>20</v>
      </c>
      <c r="I42" s="15">
        <v>417</v>
      </c>
      <c r="J42" s="309">
        <v>3</v>
      </c>
      <c r="K42" s="309">
        <v>124</v>
      </c>
      <c r="L42" s="309">
        <v>80</v>
      </c>
      <c r="M42" s="309">
        <v>4</v>
      </c>
      <c r="N42" s="309">
        <v>5</v>
      </c>
      <c r="O42" s="309">
        <v>43</v>
      </c>
      <c r="P42" s="309">
        <v>11</v>
      </c>
      <c r="Q42" s="309">
        <v>4</v>
      </c>
      <c r="R42" s="309">
        <v>7</v>
      </c>
      <c r="S42" s="309">
        <v>12</v>
      </c>
      <c r="T42" s="309"/>
      <c r="U42" s="309">
        <v>0</v>
      </c>
      <c r="V42" s="309">
        <v>0</v>
      </c>
      <c r="W42" s="309">
        <v>0</v>
      </c>
      <c r="X42" s="309"/>
      <c r="Y42" s="309"/>
      <c r="Z42" s="309"/>
      <c r="AA42" s="309">
        <v>0</v>
      </c>
      <c r="AB42" s="309">
        <v>9</v>
      </c>
      <c r="AC42" s="10">
        <f t="shared" si="3"/>
        <v>302</v>
      </c>
    </row>
    <row r="43" spans="1:29" x14ac:dyDescent="0.3">
      <c r="A43" s="14">
        <v>42</v>
      </c>
      <c r="B43" s="15">
        <v>22</v>
      </c>
      <c r="C43" s="45">
        <v>184</v>
      </c>
      <c r="D43" s="48" t="s">
        <v>260</v>
      </c>
      <c r="E43" s="48" t="s">
        <v>264</v>
      </c>
      <c r="F43" s="50">
        <v>1102</v>
      </c>
      <c r="G43" s="15" t="s">
        <v>73</v>
      </c>
      <c r="H43" s="316" t="s">
        <v>19</v>
      </c>
      <c r="I43" s="15">
        <v>531</v>
      </c>
      <c r="J43" s="309">
        <v>1</v>
      </c>
      <c r="K43" s="309">
        <v>79</v>
      </c>
      <c r="L43" s="309">
        <v>51</v>
      </c>
      <c r="M43" s="309">
        <v>2</v>
      </c>
      <c r="N43" s="309">
        <v>4</v>
      </c>
      <c r="O43" s="309">
        <v>106</v>
      </c>
      <c r="P43" s="309">
        <v>32</v>
      </c>
      <c r="Q43" s="309">
        <v>3</v>
      </c>
      <c r="R43" s="309">
        <v>14</v>
      </c>
      <c r="S43" s="309">
        <v>42</v>
      </c>
      <c r="T43" s="309"/>
      <c r="U43" s="309">
        <v>1</v>
      </c>
      <c r="V43" s="309">
        <v>0</v>
      </c>
      <c r="W43" s="309">
        <v>0</v>
      </c>
      <c r="X43" s="309"/>
      <c r="Y43" s="309"/>
      <c r="Z43" s="309"/>
      <c r="AA43" s="309">
        <v>0</v>
      </c>
      <c r="AB43" s="309">
        <v>14</v>
      </c>
      <c r="AC43" s="10">
        <f t="shared" si="3"/>
        <v>349</v>
      </c>
    </row>
    <row r="44" spans="1:29" x14ac:dyDescent="0.3">
      <c r="A44" s="14">
        <v>43</v>
      </c>
      <c r="B44" s="15">
        <v>22</v>
      </c>
      <c r="C44" s="45">
        <v>184</v>
      </c>
      <c r="D44" s="48" t="s">
        <v>260</v>
      </c>
      <c r="E44" s="48" t="s">
        <v>264</v>
      </c>
      <c r="F44" s="50">
        <v>1102</v>
      </c>
      <c r="G44" s="15" t="s">
        <v>73</v>
      </c>
      <c r="H44" s="316" t="s">
        <v>20</v>
      </c>
      <c r="I44" s="15">
        <v>531</v>
      </c>
      <c r="J44" s="309">
        <v>0</v>
      </c>
      <c r="K44" s="309">
        <v>90</v>
      </c>
      <c r="L44" s="309">
        <v>43</v>
      </c>
      <c r="M44" s="309">
        <v>5</v>
      </c>
      <c r="N44" s="309">
        <v>3</v>
      </c>
      <c r="O44" s="309">
        <v>120</v>
      </c>
      <c r="P44" s="309">
        <v>39</v>
      </c>
      <c r="Q44" s="309">
        <v>4</v>
      </c>
      <c r="R44" s="309">
        <v>20</v>
      </c>
      <c r="S44" s="309">
        <v>30</v>
      </c>
      <c r="T44" s="309"/>
      <c r="U44" s="309">
        <v>1</v>
      </c>
      <c r="V44" s="309">
        <v>1</v>
      </c>
      <c r="W44" s="309">
        <v>0</v>
      </c>
      <c r="X44" s="309"/>
      <c r="Y44" s="309"/>
      <c r="Z44" s="309"/>
      <c r="AA44" s="309">
        <v>0</v>
      </c>
      <c r="AB44" s="309">
        <v>8</v>
      </c>
      <c r="AC44" s="10">
        <f>SUM(J44:AB44)</f>
        <v>364</v>
      </c>
    </row>
    <row r="45" spans="1:29" x14ac:dyDescent="0.3">
      <c r="A45" s="14">
        <v>44</v>
      </c>
      <c r="B45" s="15">
        <v>22</v>
      </c>
      <c r="C45" s="45">
        <v>184</v>
      </c>
      <c r="D45" s="48" t="s">
        <v>260</v>
      </c>
      <c r="E45" s="48" t="s">
        <v>265</v>
      </c>
      <c r="F45" s="53">
        <v>1103</v>
      </c>
      <c r="G45" s="15" t="s">
        <v>73</v>
      </c>
      <c r="H45" s="51" t="s">
        <v>19</v>
      </c>
      <c r="I45" s="15">
        <v>548</v>
      </c>
      <c r="J45" s="309">
        <v>3</v>
      </c>
      <c r="K45" s="309">
        <v>106</v>
      </c>
      <c r="L45" s="309">
        <v>71</v>
      </c>
      <c r="M45" s="309">
        <v>2</v>
      </c>
      <c r="N45" s="309">
        <v>2</v>
      </c>
      <c r="O45" s="309">
        <v>35</v>
      </c>
      <c r="P45" s="309">
        <v>99</v>
      </c>
      <c r="Q45" s="309">
        <v>2</v>
      </c>
      <c r="R45" s="309">
        <v>6</v>
      </c>
      <c r="S45" s="309">
        <v>48</v>
      </c>
      <c r="T45" s="309"/>
      <c r="U45" s="309">
        <v>0</v>
      </c>
      <c r="V45" s="309">
        <v>1</v>
      </c>
      <c r="W45" s="309">
        <v>0</v>
      </c>
      <c r="X45" s="309"/>
      <c r="Y45" s="309"/>
      <c r="Z45" s="309"/>
      <c r="AA45" s="309">
        <v>0</v>
      </c>
      <c r="AB45" s="309">
        <v>12</v>
      </c>
      <c r="AC45" s="10">
        <f t="shared" ref="AC45:AC52" si="4">SUM(J45:AB45)</f>
        <v>387</v>
      </c>
    </row>
    <row r="46" spans="1:29" x14ac:dyDescent="0.3">
      <c r="A46" s="14">
        <v>45</v>
      </c>
      <c r="B46" s="15">
        <v>22</v>
      </c>
      <c r="C46" s="45">
        <v>184</v>
      </c>
      <c r="D46" s="48" t="s">
        <v>260</v>
      </c>
      <c r="E46" s="48" t="s">
        <v>266</v>
      </c>
      <c r="F46" s="50">
        <v>1104</v>
      </c>
      <c r="G46" s="15" t="s">
        <v>73</v>
      </c>
      <c r="H46" s="316" t="s">
        <v>19</v>
      </c>
      <c r="I46" s="15">
        <v>439</v>
      </c>
      <c r="J46" s="309">
        <v>1</v>
      </c>
      <c r="K46" s="309">
        <v>91</v>
      </c>
      <c r="L46" s="309">
        <v>39</v>
      </c>
      <c r="M46" s="309">
        <v>5</v>
      </c>
      <c r="N46" s="309">
        <v>8</v>
      </c>
      <c r="O46" s="309">
        <v>70</v>
      </c>
      <c r="P46" s="309">
        <v>36</v>
      </c>
      <c r="Q46" s="309">
        <v>2</v>
      </c>
      <c r="R46" s="309">
        <v>3</v>
      </c>
      <c r="S46" s="309">
        <v>25</v>
      </c>
      <c r="T46" s="309"/>
      <c r="U46" s="309">
        <v>0</v>
      </c>
      <c r="V46" s="309">
        <v>0</v>
      </c>
      <c r="W46" s="309">
        <v>1</v>
      </c>
      <c r="X46" s="309"/>
      <c r="Y46" s="309"/>
      <c r="Z46" s="309"/>
      <c r="AA46" s="309">
        <v>0</v>
      </c>
      <c r="AB46" s="309">
        <v>17</v>
      </c>
      <c r="AC46" s="10">
        <f t="shared" si="4"/>
        <v>298</v>
      </c>
    </row>
    <row r="47" spans="1:29" x14ac:dyDescent="0.3">
      <c r="A47" s="14">
        <v>46</v>
      </c>
      <c r="B47" s="15">
        <v>22</v>
      </c>
      <c r="C47" s="46">
        <v>184</v>
      </c>
      <c r="D47" s="49" t="s">
        <v>260</v>
      </c>
      <c r="E47" s="49" t="s">
        <v>267</v>
      </c>
      <c r="F47" s="317">
        <v>1105</v>
      </c>
      <c r="G47" s="15" t="s">
        <v>73</v>
      </c>
      <c r="H47" s="319" t="s">
        <v>253</v>
      </c>
      <c r="I47" s="15">
        <v>373</v>
      </c>
      <c r="J47" s="309">
        <v>0</v>
      </c>
      <c r="K47" s="309">
        <v>55</v>
      </c>
      <c r="L47" s="309">
        <v>57</v>
      </c>
      <c r="M47" s="309">
        <v>3</v>
      </c>
      <c r="N47" s="309">
        <v>11</v>
      </c>
      <c r="O47" s="309">
        <v>75</v>
      </c>
      <c r="P47" s="309">
        <v>6</v>
      </c>
      <c r="Q47" s="309">
        <v>1</v>
      </c>
      <c r="R47" s="309">
        <v>0</v>
      </c>
      <c r="S47" s="309">
        <v>38</v>
      </c>
      <c r="T47" s="309"/>
      <c r="U47" s="309">
        <v>0</v>
      </c>
      <c r="V47" s="309">
        <v>1</v>
      </c>
      <c r="W47" s="309">
        <v>1</v>
      </c>
      <c r="X47" s="309"/>
      <c r="Y47" s="309"/>
      <c r="Z47" s="309"/>
      <c r="AA47" s="309">
        <v>0</v>
      </c>
      <c r="AB47" s="309">
        <v>8</v>
      </c>
      <c r="AC47" s="10">
        <f t="shared" si="4"/>
        <v>256</v>
      </c>
    </row>
    <row r="48" spans="1:29" x14ac:dyDescent="0.3">
      <c r="A48" s="14">
        <v>47</v>
      </c>
      <c r="B48" s="15">
        <v>22</v>
      </c>
      <c r="C48" s="45">
        <v>190</v>
      </c>
      <c r="D48" s="48" t="s">
        <v>268</v>
      </c>
      <c r="E48" s="48" t="s">
        <v>268</v>
      </c>
      <c r="F48" s="317">
        <v>1112</v>
      </c>
      <c r="G48" s="15" t="s">
        <v>73</v>
      </c>
      <c r="H48" s="319" t="s">
        <v>253</v>
      </c>
      <c r="I48" s="15">
        <v>572</v>
      </c>
      <c r="J48" s="309">
        <v>1</v>
      </c>
      <c r="K48" s="309">
        <v>179</v>
      </c>
      <c r="L48" s="309">
        <v>209</v>
      </c>
      <c r="M48" s="309">
        <v>2</v>
      </c>
      <c r="N48" s="309">
        <v>4</v>
      </c>
      <c r="O48" s="309">
        <v>0</v>
      </c>
      <c r="P48" s="309">
        <v>13</v>
      </c>
      <c r="Q48" s="309">
        <v>0</v>
      </c>
      <c r="R48" s="309">
        <v>2</v>
      </c>
      <c r="S48" s="309">
        <v>21</v>
      </c>
      <c r="T48" s="309"/>
      <c r="U48" s="309">
        <v>1</v>
      </c>
      <c r="V48" s="309">
        <v>1</v>
      </c>
      <c r="W48" s="309">
        <v>1</v>
      </c>
      <c r="X48" s="309"/>
      <c r="Y48" s="309"/>
      <c r="Z48" s="309"/>
      <c r="AA48" s="309">
        <v>0</v>
      </c>
      <c r="AB48" s="309">
        <v>11</v>
      </c>
      <c r="AC48" s="10">
        <f t="shared" si="4"/>
        <v>445</v>
      </c>
    </row>
    <row r="49" spans="1:29" x14ac:dyDescent="0.3">
      <c r="A49" s="14">
        <v>48</v>
      </c>
      <c r="B49" s="15">
        <v>22</v>
      </c>
      <c r="C49" s="45">
        <v>190</v>
      </c>
      <c r="D49" s="48" t="s">
        <v>268</v>
      </c>
      <c r="E49" s="48" t="s">
        <v>268</v>
      </c>
      <c r="F49" s="53">
        <v>1112</v>
      </c>
      <c r="G49" s="15" t="s">
        <v>73</v>
      </c>
      <c r="H49" s="51" t="s">
        <v>20</v>
      </c>
      <c r="I49" s="15">
        <v>571</v>
      </c>
      <c r="J49" s="309">
        <v>1</v>
      </c>
      <c r="K49" s="309">
        <v>162</v>
      </c>
      <c r="L49" s="309">
        <v>229</v>
      </c>
      <c r="M49" s="309">
        <v>4</v>
      </c>
      <c r="N49" s="309">
        <v>0</v>
      </c>
      <c r="O49" s="309">
        <v>0</v>
      </c>
      <c r="P49" s="309">
        <v>14</v>
      </c>
      <c r="Q49" s="309">
        <v>1</v>
      </c>
      <c r="R49" s="309">
        <v>0</v>
      </c>
      <c r="S49" s="309">
        <v>26</v>
      </c>
      <c r="T49" s="309"/>
      <c r="U49" s="309">
        <v>0</v>
      </c>
      <c r="V49" s="309">
        <v>1</v>
      </c>
      <c r="W49" s="309">
        <v>1</v>
      </c>
      <c r="X49" s="309"/>
      <c r="Y49" s="309"/>
      <c r="Z49" s="309"/>
      <c r="AA49" s="309">
        <v>1</v>
      </c>
      <c r="AB49" s="309">
        <v>5</v>
      </c>
      <c r="AC49" s="10">
        <f t="shared" si="4"/>
        <v>445</v>
      </c>
    </row>
    <row r="50" spans="1:29" x14ac:dyDescent="0.3">
      <c r="A50" s="14">
        <v>49</v>
      </c>
      <c r="B50" s="15">
        <v>22</v>
      </c>
      <c r="C50" s="45">
        <v>190</v>
      </c>
      <c r="D50" s="48" t="s">
        <v>268</v>
      </c>
      <c r="E50" s="48" t="s">
        <v>268</v>
      </c>
      <c r="F50" s="50">
        <v>1112</v>
      </c>
      <c r="G50" s="15" t="s">
        <v>73</v>
      </c>
      <c r="H50" s="316" t="s">
        <v>22</v>
      </c>
      <c r="I50" s="15">
        <v>571</v>
      </c>
      <c r="J50" s="309">
        <v>1</v>
      </c>
      <c r="K50" s="309">
        <v>191</v>
      </c>
      <c r="L50" s="309">
        <v>205</v>
      </c>
      <c r="M50" s="309">
        <v>3</v>
      </c>
      <c r="N50" s="309">
        <v>1</v>
      </c>
      <c r="O50" s="309">
        <v>0</v>
      </c>
      <c r="P50" s="309">
        <v>23</v>
      </c>
      <c r="Q50" s="309">
        <v>1</v>
      </c>
      <c r="R50" s="309">
        <v>0</v>
      </c>
      <c r="S50" s="309">
        <v>15</v>
      </c>
      <c r="T50" s="309"/>
      <c r="U50" s="309">
        <v>0</v>
      </c>
      <c r="V50" s="309">
        <v>1</v>
      </c>
      <c r="W50" s="309">
        <v>0</v>
      </c>
      <c r="X50" s="309"/>
      <c r="Y50" s="309"/>
      <c r="Z50" s="309"/>
      <c r="AA50" s="309">
        <v>0</v>
      </c>
      <c r="AB50" s="309">
        <v>12</v>
      </c>
      <c r="AC50" s="10">
        <f t="shared" si="4"/>
        <v>453</v>
      </c>
    </row>
    <row r="51" spans="1:29" x14ac:dyDescent="0.3">
      <c r="A51" s="14">
        <v>50</v>
      </c>
      <c r="B51" s="15">
        <v>22</v>
      </c>
      <c r="C51" s="45">
        <v>190</v>
      </c>
      <c r="D51" s="48" t="s">
        <v>268</v>
      </c>
      <c r="E51" s="48" t="s">
        <v>268</v>
      </c>
      <c r="F51" s="50">
        <v>1113</v>
      </c>
      <c r="G51" s="15" t="s">
        <v>73</v>
      </c>
      <c r="H51" s="316" t="s">
        <v>19</v>
      </c>
      <c r="I51" s="15">
        <v>637</v>
      </c>
      <c r="J51" s="309">
        <v>5</v>
      </c>
      <c r="K51" s="309">
        <v>223</v>
      </c>
      <c r="L51" s="309">
        <v>184</v>
      </c>
      <c r="M51" s="309">
        <v>4</v>
      </c>
      <c r="N51" s="309">
        <v>1</v>
      </c>
      <c r="O51" s="309">
        <v>0</v>
      </c>
      <c r="P51" s="309">
        <v>36</v>
      </c>
      <c r="Q51" s="309">
        <v>0</v>
      </c>
      <c r="R51" s="309">
        <v>0</v>
      </c>
      <c r="S51" s="309">
        <v>42</v>
      </c>
      <c r="T51" s="309"/>
      <c r="U51" s="309">
        <v>0</v>
      </c>
      <c r="V51" s="309">
        <v>2</v>
      </c>
      <c r="W51" s="309">
        <v>1</v>
      </c>
      <c r="X51" s="309"/>
      <c r="Y51" s="309"/>
      <c r="Z51" s="309"/>
      <c r="AA51" s="309">
        <v>0</v>
      </c>
      <c r="AB51" s="309">
        <v>18</v>
      </c>
      <c r="AC51" s="10">
        <f t="shared" si="4"/>
        <v>516</v>
      </c>
    </row>
    <row r="52" spans="1:29" x14ac:dyDescent="0.3">
      <c r="A52" s="14">
        <v>51</v>
      </c>
      <c r="B52" s="15">
        <v>22</v>
      </c>
      <c r="C52" s="45">
        <v>190</v>
      </c>
      <c r="D52" s="48" t="s">
        <v>268</v>
      </c>
      <c r="E52" s="48" t="s">
        <v>268</v>
      </c>
      <c r="F52" s="50">
        <v>1113</v>
      </c>
      <c r="G52" s="15" t="s">
        <v>73</v>
      </c>
      <c r="H52" s="51" t="s">
        <v>20</v>
      </c>
      <c r="I52" s="15">
        <v>637</v>
      </c>
      <c r="J52" s="309">
        <v>3</v>
      </c>
      <c r="K52" s="309">
        <v>236</v>
      </c>
      <c r="L52" s="309">
        <v>176</v>
      </c>
      <c r="M52" s="309">
        <v>7</v>
      </c>
      <c r="N52" s="309">
        <v>1</v>
      </c>
      <c r="O52" s="309">
        <v>0</v>
      </c>
      <c r="P52" s="309">
        <v>48</v>
      </c>
      <c r="Q52" s="309">
        <v>0</v>
      </c>
      <c r="R52" s="309">
        <v>0</v>
      </c>
      <c r="S52" s="309">
        <v>29</v>
      </c>
      <c r="T52" s="309"/>
      <c r="U52" s="309">
        <v>0</v>
      </c>
      <c r="V52" s="309">
        <v>0</v>
      </c>
      <c r="W52" s="309">
        <v>3</v>
      </c>
      <c r="X52" s="309"/>
      <c r="Y52" s="309"/>
      <c r="Z52" s="309"/>
      <c r="AA52" s="309">
        <v>0</v>
      </c>
      <c r="AB52" s="309">
        <v>5</v>
      </c>
      <c r="AC52" s="10">
        <f t="shared" si="4"/>
        <v>508</v>
      </c>
    </row>
    <row r="53" spans="1:29" x14ac:dyDescent="0.3">
      <c r="A53" s="14">
        <v>52</v>
      </c>
      <c r="B53" s="15">
        <v>22</v>
      </c>
      <c r="C53" s="45">
        <v>190</v>
      </c>
      <c r="D53" s="48" t="s">
        <v>268</v>
      </c>
      <c r="E53" s="48" t="s">
        <v>268</v>
      </c>
      <c r="F53" s="50">
        <v>1114</v>
      </c>
      <c r="G53" s="15" t="s">
        <v>73</v>
      </c>
      <c r="H53" s="316" t="s">
        <v>19</v>
      </c>
      <c r="I53" s="15">
        <v>580</v>
      </c>
      <c r="J53" s="309">
        <v>1</v>
      </c>
      <c r="K53" s="309">
        <v>234</v>
      </c>
      <c r="L53" s="309">
        <v>152</v>
      </c>
      <c r="M53" s="309">
        <v>4</v>
      </c>
      <c r="N53" s="309">
        <v>1</v>
      </c>
      <c r="O53" s="309">
        <v>1</v>
      </c>
      <c r="P53" s="309">
        <v>17</v>
      </c>
      <c r="Q53" s="309">
        <v>0</v>
      </c>
      <c r="R53" s="309">
        <v>0</v>
      </c>
      <c r="S53" s="309">
        <v>34</v>
      </c>
      <c r="T53" s="309"/>
      <c r="U53" s="309">
        <v>0</v>
      </c>
      <c r="V53" s="309">
        <v>3</v>
      </c>
      <c r="W53" s="309">
        <v>1</v>
      </c>
      <c r="X53" s="309"/>
      <c r="Y53" s="309"/>
      <c r="Z53" s="309"/>
      <c r="AA53" s="309">
        <v>0</v>
      </c>
      <c r="AB53" s="309">
        <v>19</v>
      </c>
      <c r="AC53" s="10">
        <f>SUM(J53:AB53)</f>
        <v>467</v>
      </c>
    </row>
    <row r="54" spans="1:29" x14ac:dyDescent="0.3">
      <c r="A54" s="14">
        <v>53</v>
      </c>
      <c r="B54" s="15">
        <v>22</v>
      </c>
      <c r="C54" s="45">
        <v>190</v>
      </c>
      <c r="D54" s="48" t="s">
        <v>268</v>
      </c>
      <c r="E54" s="48" t="s">
        <v>268</v>
      </c>
      <c r="F54" s="53">
        <v>1114</v>
      </c>
      <c r="G54" s="15" t="s">
        <v>73</v>
      </c>
      <c r="H54" s="316" t="s">
        <v>20</v>
      </c>
      <c r="I54" s="15">
        <v>579</v>
      </c>
      <c r="J54" s="309">
        <v>2</v>
      </c>
      <c r="K54" s="309">
        <v>263</v>
      </c>
      <c r="L54" s="309">
        <v>162</v>
      </c>
      <c r="M54" s="309">
        <v>6</v>
      </c>
      <c r="N54" s="309">
        <v>1</v>
      </c>
      <c r="O54" s="309">
        <v>0</v>
      </c>
      <c r="P54" s="309">
        <v>16</v>
      </c>
      <c r="Q54" s="309">
        <v>1</v>
      </c>
      <c r="R54" s="309">
        <v>1</v>
      </c>
      <c r="S54" s="309">
        <v>19</v>
      </c>
      <c r="T54" s="309"/>
      <c r="U54" s="309">
        <v>1</v>
      </c>
      <c r="V54" s="309">
        <v>2</v>
      </c>
      <c r="W54" s="309">
        <v>1</v>
      </c>
      <c r="X54" s="309"/>
      <c r="Y54" s="309"/>
      <c r="Z54" s="309"/>
      <c r="AA54" s="309">
        <v>0</v>
      </c>
      <c r="AB54" s="309">
        <v>10</v>
      </c>
      <c r="AC54" s="10">
        <f t="shared" ref="AC54:AC61" si="5">SUM(J54:AB54)</f>
        <v>485</v>
      </c>
    </row>
    <row r="55" spans="1:29" x14ac:dyDescent="0.3">
      <c r="A55" s="14">
        <v>54</v>
      </c>
      <c r="B55" s="15">
        <v>22</v>
      </c>
      <c r="C55" s="45">
        <v>190</v>
      </c>
      <c r="D55" s="48" t="s">
        <v>268</v>
      </c>
      <c r="E55" s="48" t="s">
        <v>269</v>
      </c>
      <c r="F55" s="50">
        <v>1115</v>
      </c>
      <c r="G55" s="15" t="s">
        <v>73</v>
      </c>
      <c r="H55" s="51" t="s">
        <v>19</v>
      </c>
      <c r="I55" s="15">
        <v>380</v>
      </c>
      <c r="J55" s="309">
        <v>3</v>
      </c>
      <c r="K55" s="309">
        <v>131</v>
      </c>
      <c r="L55" s="309">
        <v>98</v>
      </c>
      <c r="M55" s="309">
        <v>2</v>
      </c>
      <c r="N55" s="309">
        <v>1</v>
      </c>
      <c r="O55" s="309">
        <v>0</v>
      </c>
      <c r="P55" s="309">
        <v>27</v>
      </c>
      <c r="Q55" s="309">
        <v>1</v>
      </c>
      <c r="R55" s="309">
        <v>0</v>
      </c>
      <c r="S55" s="309">
        <v>8</v>
      </c>
      <c r="T55" s="309"/>
      <c r="U55" s="309">
        <v>0</v>
      </c>
      <c r="V55" s="309">
        <v>0</v>
      </c>
      <c r="W55" s="309">
        <v>1</v>
      </c>
      <c r="X55" s="309"/>
      <c r="Y55" s="309"/>
      <c r="Z55" s="309"/>
      <c r="AA55" s="309">
        <v>0</v>
      </c>
      <c r="AB55" s="309">
        <v>11</v>
      </c>
      <c r="AC55" s="10">
        <f t="shared" si="5"/>
        <v>283</v>
      </c>
    </row>
    <row r="56" spans="1:29" x14ac:dyDescent="0.3">
      <c r="A56" s="14">
        <v>55</v>
      </c>
      <c r="B56" s="15">
        <v>22</v>
      </c>
      <c r="C56" s="46">
        <v>190</v>
      </c>
      <c r="D56" s="49" t="s">
        <v>268</v>
      </c>
      <c r="E56" s="49" t="s">
        <v>269</v>
      </c>
      <c r="F56" s="317">
        <v>1115</v>
      </c>
      <c r="G56" s="15" t="s">
        <v>73</v>
      </c>
      <c r="H56" s="318" t="s">
        <v>20</v>
      </c>
      <c r="I56" s="15">
        <v>379</v>
      </c>
      <c r="J56" s="309">
        <v>1</v>
      </c>
      <c r="K56" s="309">
        <v>120</v>
      </c>
      <c r="L56" s="309">
        <v>118</v>
      </c>
      <c r="M56" s="309">
        <v>3</v>
      </c>
      <c r="N56" s="309">
        <v>2</v>
      </c>
      <c r="O56" s="309">
        <v>0</v>
      </c>
      <c r="P56" s="309">
        <v>18</v>
      </c>
      <c r="Q56" s="309">
        <v>1</v>
      </c>
      <c r="R56" s="309">
        <v>1</v>
      </c>
      <c r="S56" s="309">
        <v>9</v>
      </c>
      <c r="T56" s="309"/>
      <c r="U56" s="309">
        <v>0</v>
      </c>
      <c r="V56" s="309">
        <v>1</v>
      </c>
      <c r="W56" s="309">
        <v>1</v>
      </c>
      <c r="X56" s="309"/>
      <c r="Y56" s="309"/>
      <c r="Z56" s="309"/>
      <c r="AA56" s="309">
        <v>0</v>
      </c>
      <c r="AB56" s="309">
        <v>10</v>
      </c>
      <c r="AC56" s="10">
        <f t="shared" si="5"/>
        <v>285</v>
      </c>
    </row>
    <row r="57" spans="1:29" ht="18.75" customHeight="1" x14ac:dyDescent="0.3">
      <c r="A57" s="14">
        <v>56</v>
      </c>
      <c r="B57" s="15">
        <v>22</v>
      </c>
      <c r="C57" s="45">
        <v>190</v>
      </c>
      <c r="D57" s="48" t="s">
        <v>268</v>
      </c>
      <c r="E57" s="48" t="s">
        <v>270</v>
      </c>
      <c r="F57" s="53">
        <v>1115</v>
      </c>
      <c r="G57" s="15" t="s">
        <v>73</v>
      </c>
      <c r="H57" s="51" t="s">
        <v>21</v>
      </c>
      <c r="I57" s="15">
        <v>555</v>
      </c>
      <c r="J57" s="309">
        <v>1</v>
      </c>
      <c r="K57" s="309">
        <v>87</v>
      </c>
      <c r="L57" s="309">
        <v>218</v>
      </c>
      <c r="M57" s="309">
        <v>2</v>
      </c>
      <c r="N57" s="309">
        <v>1</v>
      </c>
      <c r="O57" s="309">
        <v>0</v>
      </c>
      <c r="P57" s="309">
        <v>24</v>
      </c>
      <c r="Q57" s="309">
        <v>0</v>
      </c>
      <c r="R57" s="309">
        <v>1</v>
      </c>
      <c r="S57" s="309">
        <v>2</v>
      </c>
      <c r="T57" s="309"/>
      <c r="U57" s="309">
        <v>0</v>
      </c>
      <c r="V57" s="309">
        <v>1</v>
      </c>
      <c r="W57" s="309">
        <v>1</v>
      </c>
      <c r="X57" s="309"/>
      <c r="Y57" s="309"/>
      <c r="Z57" s="309"/>
      <c r="AA57" s="309">
        <v>0</v>
      </c>
      <c r="AB57" s="309">
        <v>9</v>
      </c>
      <c r="AC57" s="10">
        <f t="shared" si="5"/>
        <v>347</v>
      </c>
    </row>
    <row r="58" spans="1:29" ht="18.75" customHeight="1" x14ac:dyDescent="0.3">
      <c r="A58" s="14">
        <v>57</v>
      </c>
      <c r="B58" s="15">
        <v>22</v>
      </c>
      <c r="C58" s="46">
        <v>190</v>
      </c>
      <c r="D58" s="49" t="s">
        <v>268</v>
      </c>
      <c r="E58" s="49" t="s">
        <v>271</v>
      </c>
      <c r="F58" s="317">
        <v>1115</v>
      </c>
      <c r="G58" s="15" t="s">
        <v>73</v>
      </c>
      <c r="H58" s="318" t="s">
        <v>236</v>
      </c>
      <c r="I58" s="15">
        <v>267</v>
      </c>
      <c r="J58" s="309">
        <v>0</v>
      </c>
      <c r="K58" s="309">
        <v>46</v>
      </c>
      <c r="L58" s="309">
        <v>45</v>
      </c>
      <c r="M58" s="309">
        <v>3</v>
      </c>
      <c r="N58" s="309">
        <v>1</v>
      </c>
      <c r="O58" s="309">
        <v>1</v>
      </c>
      <c r="P58" s="309">
        <v>30</v>
      </c>
      <c r="Q58" s="309">
        <v>1</v>
      </c>
      <c r="R58" s="309">
        <v>2</v>
      </c>
      <c r="S58" s="309">
        <v>18</v>
      </c>
      <c r="T58" s="309"/>
      <c r="U58" s="309">
        <v>0</v>
      </c>
      <c r="V58" s="309">
        <v>1</v>
      </c>
      <c r="W58" s="309">
        <v>0</v>
      </c>
      <c r="X58" s="309"/>
      <c r="Y58" s="309"/>
      <c r="Z58" s="309"/>
      <c r="AA58" s="309">
        <v>0</v>
      </c>
      <c r="AB58" s="309">
        <v>8</v>
      </c>
      <c r="AC58" s="10">
        <f t="shared" si="5"/>
        <v>156</v>
      </c>
    </row>
    <row r="59" spans="1:29" x14ac:dyDescent="0.3">
      <c r="A59" s="14">
        <v>58</v>
      </c>
      <c r="B59" s="15">
        <v>22</v>
      </c>
      <c r="C59" s="45">
        <v>190</v>
      </c>
      <c r="D59" s="48" t="s">
        <v>268</v>
      </c>
      <c r="E59" s="48" t="s">
        <v>272</v>
      </c>
      <c r="F59" s="50">
        <v>1116</v>
      </c>
      <c r="G59" s="15" t="s">
        <v>73</v>
      </c>
      <c r="H59" s="51" t="s">
        <v>19</v>
      </c>
      <c r="I59" s="15">
        <v>348</v>
      </c>
      <c r="J59" s="309">
        <v>0</v>
      </c>
      <c r="K59" s="309">
        <v>109</v>
      </c>
      <c r="L59" s="309">
        <v>75</v>
      </c>
      <c r="M59" s="309">
        <v>1</v>
      </c>
      <c r="N59" s="309">
        <v>11</v>
      </c>
      <c r="O59" s="309">
        <v>0</v>
      </c>
      <c r="P59" s="309">
        <v>16</v>
      </c>
      <c r="Q59" s="309">
        <v>1</v>
      </c>
      <c r="R59" s="309">
        <v>0</v>
      </c>
      <c r="S59" s="309">
        <v>10</v>
      </c>
      <c r="T59" s="309"/>
      <c r="U59" s="309">
        <v>0</v>
      </c>
      <c r="V59" s="309">
        <v>0</v>
      </c>
      <c r="W59" s="309">
        <v>1</v>
      </c>
      <c r="X59" s="309"/>
      <c r="Y59" s="309"/>
      <c r="Z59" s="309"/>
      <c r="AA59" s="309">
        <v>0</v>
      </c>
      <c r="AB59" s="309">
        <v>9</v>
      </c>
      <c r="AC59" s="10">
        <f t="shared" si="5"/>
        <v>233</v>
      </c>
    </row>
    <row r="60" spans="1:29" ht="18" customHeight="1" x14ac:dyDescent="0.3">
      <c r="A60" s="14">
        <v>59</v>
      </c>
      <c r="B60" s="15">
        <v>22</v>
      </c>
      <c r="C60" s="45">
        <v>190</v>
      </c>
      <c r="D60" s="48" t="s">
        <v>268</v>
      </c>
      <c r="E60" s="48" t="s">
        <v>273</v>
      </c>
      <c r="F60" s="50">
        <v>1116</v>
      </c>
      <c r="G60" s="15" t="s">
        <v>73</v>
      </c>
      <c r="H60" s="51" t="s">
        <v>21</v>
      </c>
      <c r="I60" s="15">
        <v>213</v>
      </c>
      <c r="J60" s="309">
        <v>2</v>
      </c>
      <c r="K60" s="309">
        <v>85</v>
      </c>
      <c r="L60" s="309">
        <v>64</v>
      </c>
      <c r="M60" s="309">
        <v>1</v>
      </c>
      <c r="N60" s="309">
        <v>0</v>
      </c>
      <c r="O60" s="309">
        <v>0</v>
      </c>
      <c r="P60" s="309">
        <v>16</v>
      </c>
      <c r="Q60" s="309">
        <v>2</v>
      </c>
      <c r="R60" s="309">
        <v>0</v>
      </c>
      <c r="S60" s="309">
        <v>22</v>
      </c>
      <c r="T60" s="309"/>
      <c r="U60" s="309">
        <v>1</v>
      </c>
      <c r="V60" s="309">
        <v>0</v>
      </c>
      <c r="W60" s="309">
        <v>0</v>
      </c>
      <c r="X60" s="309"/>
      <c r="Y60" s="309"/>
      <c r="Z60" s="309"/>
      <c r="AA60" s="309">
        <v>0</v>
      </c>
      <c r="AB60" s="309">
        <v>5</v>
      </c>
      <c r="AC60" s="10">
        <f t="shared" si="5"/>
        <v>198</v>
      </c>
    </row>
    <row r="61" spans="1:29" x14ac:dyDescent="0.3">
      <c r="A61" s="14">
        <v>60</v>
      </c>
      <c r="B61" s="15">
        <v>22</v>
      </c>
      <c r="C61" s="45">
        <v>225</v>
      </c>
      <c r="D61" s="48" t="s">
        <v>274</v>
      </c>
      <c r="E61" s="48" t="s">
        <v>274</v>
      </c>
      <c r="F61" s="50">
        <v>1238</v>
      </c>
      <c r="G61" s="15" t="s">
        <v>73</v>
      </c>
      <c r="H61" s="51" t="s">
        <v>19</v>
      </c>
      <c r="I61" s="15">
        <v>682</v>
      </c>
      <c r="J61" s="309">
        <v>209</v>
      </c>
      <c r="K61" s="309">
        <v>66</v>
      </c>
      <c r="L61" s="309">
        <v>16</v>
      </c>
      <c r="M61" s="309">
        <v>3</v>
      </c>
      <c r="N61" s="309">
        <v>1</v>
      </c>
      <c r="O61" s="309">
        <v>13</v>
      </c>
      <c r="P61" s="309">
        <v>77</v>
      </c>
      <c r="Q61" s="309">
        <v>61</v>
      </c>
      <c r="R61" s="309">
        <v>1</v>
      </c>
      <c r="S61" s="309">
        <v>54</v>
      </c>
      <c r="T61" s="309"/>
      <c r="U61" s="309">
        <v>0</v>
      </c>
      <c r="V61" s="309">
        <v>4</v>
      </c>
      <c r="W61" s="309">
        <v>0</v>
      </c>
      <c r="X61" s="309"/>
      <c r="Y61" s="309"/>
      <c r="Z61" s="309"/>
      <c r="AA61" s="309">
        <v>0</v>
      </c>
      <c r="AB61" s="309">
        <v>15</v>
      </c>
      <c r="AC61" s="10">
        <f t="shared" si="5"/>
        <v>520</v>
      </c>
    </row>
    <row r="62" spans="1:29" x14ac:dyDescent="0.3">
      <c r="A62" s="14">
        <v>61</v>
      </c>
      <c r="B62" s="15">
        <v>22</v>
      </c>
      <c r="C62" s="45">
        <v>225</v>
      </c>
      <c r="D62" s="48" t="s">
        <v>274</v>
      </c>
      <c r="E62" s="48" t="s">
        <v>274</v>
      </c>
      <c r="F62" s="50">
        <v>1238</v>
      </c>
      <c r="G62" s="15" t="s">
        <v>73</v>
      </c>
      <c r="H62" s="316" t="s">
        <v>20</v>
      </c>
      <c r="I62" s="15">
        <v>681</v>
      </c>
      <c r="J62" s="309">
        <v>163</v>
      </c>
      <c r="K62" s="309">
        <v>75</v>
      </c>
      <c r="L62" s="309">
        <v>22</v>
      </c>
      <c r="M62" s="309">
        <v>4</v>
      </c>
      <c r="N62" s="309">
        <v>5</v>
      </c>
      <c r="O62" s="309">
        <v>5</v>
      </c>
      <c r="P62" s="309">
        <v>92</v>
      </c>
      <c r="Q62" s="309">
        <v>84</v>
      </c>
      <c r="R62" s="309">
        <v>2</v>
      </c>
      <c r="S62" s="309">
        <v>42</v>
      </c>
      <c r="T62" s="309"/>
      <c r="U62" s="309">
        <v>1</v>
      </c>
      <c r="V62" s="309">
        <v>1</v>
      </c>
      <c r="W62" s="309">
        <v>0</v>
      </c>
      <c r="X62" s="309"/>
      <c r="Y62" s="309"/>
      <c r="Z62" s="309"/>
      <c r="AA62" s="309">
        <v>1</v>
      </c>
      <c r="AB62" s="309">
        <v>11</v>
      </c>
      <c r="AC62" s="10">
        <f>SUM(J62:AB62)</f>
        <v>508</v>
      </c>
    </row>
    <row r="63" spans="1:29" x14ac:dyDescent="0.3">
      <c r="A63" s="14">
        <v>62</v>
      </c>
      <c r="B63" s="15">
        <v>22</v>
      </c>
      <c r="C63" s="45">
        <v>225</v>
      </c>
      <c r="D63" s="48" t="s">
        <v>274</v>
      </c>
      <c r="E63" s="48" t="s">
        <v>275</v>
      </c>
      <c r="F63" s="50">
        <v>1239</v>
      </c>
      <c r="G63" s="15" t="s">
        <v>73</v>
      </c>
      <c r="H63" s="316" t="s">
        <v>19</v>
      </c>
      <c r="I63" s="15">
        <v>622</v>
      </c>
      <c r="J63" s="309">
        <v>181</v>
      </c>
      <c r="K63" s="309">
        <v>65</v>
      </c>
      <c r="L63" s="309">
        <v>22</v>
      </c>
      <c r="M63" s="309">
        <v>5</v>
      </c>
      <c r="N63" s="309">
        <v>5</v>
      </c>
      <c r="O63" s="309">
        <v>1</v>
      </c>
      <c r="P63" s="309">
        <v>5</v>
      </c>
      <c r="Q63" s="309">
        <v>124</v>
      </c>
      <c r="R63" s="309">
        <v>2</v>
      </c>
      <c r="S63" s="309">
        <v>69</v>
      </c>
      <c r="T63" s="309"/>
      <c r="U63" s="309">
        <v>0</v>
      </c>
      <c r="V63" s="309">
        <v>7</v>
      </c>
      <c r="W63" s="309">
        <v>0</v>
      </c>
      <c r="X63" s="309"/>
      <c r="Y63" s="309"/>
      <c r="Z63" s="309"/>
      <c r="AA63" s="309">
        <v>0</v>
      </c>
      <c r="AB63" s="309">
        <v>15</v>
      </c>
      <c r="AC63" s="10">
        <f t="shared" ref="AC63:AC72" si="6">SUM(J63:AB63)</f>
        <v>501</v>
      </c>
    </row>
    <row r="64" spans="1:29" x14ac:dyDescent="0.3">
      <c r="A64" s="14">
        <v>63</v>
      </c>
      <c r="B64" s="15">
        <v>22</v>
      </c>
      <c r="C64" s="45">
        <v>225</v>
      </c>
      <c r="D64" s="48" t="s">
        <v>274</v>
      </c>
      <c r="E64" s="48" t="s">
        <v>275</v>
      </c>
      <c r="F64" s="53">
        <v>1239</v>
      </c>
      <c r="G64" s="15" t="s">
        <v>73</v>
      </c>
      <c r="H64" s="51" t="s">
        <v>20</v>
      </c>
      <c r="I64" s="15">
        <v>622</v>
      </c>
      <c r="J64" s="309">
        <v>166</v>
      </c>
      <c r="K64" s="309">
        <v>68</v>
      </c>
      <c r="L64" s="309">
        <v>18</v>
      </c>
      <c r="M64" s="309">
        <v>4</v>
      </c>
      <c r="N64" s="309">
        <v>4</v>
      </c>
      <c r="O64" s="309">
        <v>3</v>
      </c>
      <c r="P64" s="309">
        <v>10</v>
      </c>
      <c r="Q64" s="309">
        <v>136</v>
      </c>
      <c r="R64" s="309">
        <v>2</v>
      </c>
      <c r="S64" s="309">
        <v>70</v>
      </c>
      <c r="T64" s="309"/>
      <c r="U64" s="309">
        <v>1</v>
      </c>
      <c r="V64" s="309">
        <v>7</v>
      </c>
      <c r="W64" s="309">
        <v>0</v>
      </c>
      <c r="X64" s="309"/>
      <c r="Y64" s="309"/>
      <c r="Z64" s="309"/>
      <c r="AA64" s="309">
        <v>0</v>
      </c>
      <c r="AB64" s="309">
        <v>19</v>
      </c>
      <c r="AC64" s="10">
        <f t="shared" si="6"/>
        <v>508</v>
      </c>
    </row>
    <row r="65" spans="1:29" x14ac:dyDescent="0.3">
      <c r="A65" s="14">
        <v>64</v>
      </c>
      <c r="B65" s="15">
        <v>22</v>
      </c>
      <c r="C65" s="45">
        <v>225</v>
      </c>
      <c r="D65" s="48" t="s">
        <v>274</v>
      </c>
      <c r="E65" s="48" t="s">
        <v>276</v>
      </c>
      <c r="F65" s="50">
        <v>1240</v>
      </c>
      <c r="G65" s="15" t="s">
        <v>73</v>
      </c>
      <c r="H65" s="316" t="s">
        <v>19</v>
      </c>
      <c r="I65" s="15">
        <v>611</v>
      </c>
      <c r="J65" s="309">
        <v>51</v>
      </c>
      <c r="K65" s="309">
        <v>21</v>
      </c>
      <c r="L65" s="309">
        <v>26</v>
      </c>
      <c r="M65" s="309">
        <v>2</v>
      </c>
      <c r="N65" s="309">
        <v>4</v>
      </c>
      <c r="O65" s="309">
        <v>5</v>
      </c>
      <c r="P65" s="309">
        <v>3</v>
      </c>
      <c r="Q65" s="309">
        <v>143</v>
      </c>
      <c r="R65" s="309">
        <v>0</v>
      </c>
      <c r="S65" s="309">
        <v>224</v>
      </c>
      <c r="T65" s="309"/>
      <c r="U65" s="309">
        <v>4</v>
      </c>
      <c r="V65" s="309">
        <v>1</v>
      </c>
      <c r="W65" s="309">
        <v>0</v>
      </c>
      <c r="X65" s="309"/>
      <c r="Y65" s="309"/>
      <c r="Z65" s="309"/>
      <c r="AA65" s="309">
        <v>0</v>
      </c>
      <c r="AB65" s="309">
        <v>13</v>
      </c>
      <c r="AC65" s="10">
        <f t="shared" si="6"/>
        <v>497</v>
      </c>
    </row>
    <row r="66" spans="1:29" x14ac:dyDescent="0.3">
      <c r="A66" s="14">
        <v>65</v>
      </c>
      <c r="B66" s="15">
        <v>22</v>
      </c>
      <c r="C66" s="45">
        <v>225</v>
      </c>
      <c r="D66" s="48" t="s">
        <v>274</v>
      </c>
      <c r="E66" s="48" t="s">
        <v>276</v>
      </c>
      <c r="F66" s="50">
        <v>1240</v>
      </c>
      <c r="G66" s="15" t="s">
        <v>73</v>
      </c>
      <c r="H66" s="316" t="s">
        <v>20</v>
      </c>
      <c r="I66" s="15">
        <v>611</v>
      </c>
      <c r="J66" s="309">
        <v>50</v>
      </c>
      <c r="K66" s="309">
        <v>42</v>
      </c>
      <c r="L66" s="309">
        <v>33</v>
      </c>
      <c r="M66" s="309">
        <v>3</v>
      </c>
      <c r="N66" s="309">
        <v>1</v>
      </c>
      <c r="O66" s="309">
        <v>3</v>
      </c>
      <c r="P66" s="309">
        <v>4</v>
      </c>
      <c r="Q66" s="309">
        <v>178</v>
      </c>
      <c r="R66" s="309">
        <v>4</v>
      </c>
      <c r="S66" s="309">
        <v>179</v>
      </c>
      <c r="T66" s="309"/>
      <c r="U66" s="309">
        <v>2</v>
      </c>
      <c r="V66" s="309">
        <v>1</v>
      </c>
      <c r="W66" s="309">
        <v>0</v>
      </c>
      <c r="X66" s="309"/>
      <c r="Y66" s="309"/>
      <c r="Z66" s="309"/>
      <c r="AA66" s="309">
        <v>0</v>
      </c>
      <c r="AB66" s="309">
        <v>10</v>
      </c>
      <c r="AC66" s="10">
        <f t="shared" si="6"/>
        <v>510</v>
      </c>
    </row>
    <row r="67" spans="1:29" x14ac:dyDescent="0.3">
      <c r="A67" s="14">
        <v>66</v>
      </c>
      <c r="B67" s="15">
        <v>22</v>
      </c>
      <c r="C67" s="52">
        <v>283</v>
      </c>
      <c r="D67" s="49" t="s">
        <v>277</v>
      </c>
      <c r="E67" s="49" t="s">
        <v>277</v>
      </c>
      <c r="F67" s="317">
        <v>1409</v>
      </c>
      <c r="G67" s="15" t="s">
        <v>73</v>
      </c>
      <c r="H67" s="319" t="s">
        <v>19</v>
      </c>
      <c r="I67" s="15">
        <v>527</v>
      </c>
      <c r="J67" s="309">
        <v>5</v>
      </c>
      <c r="K67" s="309">
        <v>103</v>
      </c>
      <c r="L67" s="309">
        <v>1</v>
      </c>
      <c r="M67" s="309">
        <v>4</v>
      </c>
      <c r="N67" s="309">
        <v>16</v>
      </c>
      <c r="O67" s="309">
        <v>0</v>
      </c>
      <c r="P67" s="309">
        <v>91</v>
      </c>
      <c r="Q67" s="309">
        <v>1</v>
      </c>
      <c r="R67" s="309">
        <v>2</v>
      </c>
      <c r="S67" s="309">
        <v>88</v>
      </c>
      <c r="T67" s="309"/>
      <c r="U67" s="309">
        <v>2</v>
      </c>
      <c r="V67" s="309">
        <v>4</v>
      </c>
      <c r="W67" s="309">
        <v>2</v>
      </c>
      <c r="X67" s="309"/>
      <c r="Y67" s="309"/>
      <c r="Z67" s="309"/>
      <c r="AA67" s="309">
        <v>0</v>
      </c>
      <c r="AB67" s="309">
        <v>15</v>
      </c>
      <c r="AC67" s="10">
        <f t="shared" si="6"/>
        <v>334</v>
      </c>
    </row>
    <row r="68" spans="1:29" x14ac:dyDescent="0.3">
      <c r="A68" s="14">
        <v>67</v>
      </c>
      <c r="B68" s="15">
        <v>22</v>
      </c>
      <c r="C68" s="45">
        <v>283</v>
      </c>
      <c r="D68" s="48" t="s">
        <v>277</v>
      </c>
      <c r="E68" s="48" t="s">
        <v>277</v>
      </c>
      <c r="F68" s="53">
        <v>1409</v>
      </c>
      <c r="G68" s="15" t="s">
        <v>73</v>
      </c>
      <c r="H68" s="51" t="s">
        <v>20</v>
      </c>
      <c r="I68" s="15">
        <v>527</v>
      </c>
      <c r="J68" s="309">
        <v>3</v>
      </c>
      <c r="K68" s="309">
        <v>73</v>
      </c>
      <c r="L68" s="309">
        <v>110</v>
      </c>
      <c r="M68" s="309">
        <v>4</v>
      </c>
      <c r="N68" s="309">
        <v>8</v>
      </c>
      <c r="O68" s="309">
        <v>2</v>
      </c>
      <c r="P68" s="309">
        <v>144</v>
      </c>
      <c r="Q68" s="309">
        <v>2</v>
      </c>
      <c r="R68" s="309">
        <v>1</v>
      </c>
      <c r="S68" s="309">
        <v>55</v>
      </c>
      <c r="T68" s="309"/>
      <c r="U68" s="309">
        <v>1</v>
      </c>
      <c r="V68" s="309">
        <v>0</v>
      </c>
      <c r="W68" s="309">
        <v>5</v>
      </c>
      <c r="X68" s="309"/>
      <c r="Y68" s="309"/>
      <c r="Z68" s="309"/>
      <c r="AA68" s="309">
        <v>0</v>
      </c>
      <c r="AB68" s="309">
        <v>20</v>
      </c>
      <c r="AC68" s="10">
        <f t="shared" si="6"/>
        <v>428</v>
      </c>
    </row>
    <row r="69" spans="1:29" x14ac:dyDescent="0.3">
      <c r="A69" s="14">
        <v>68</v>
      </c>
      <c r="B69" s="15">
        <v>22</v>
      </c>
      <c r="C69" s="45">
        <v>283</v>
      </c>
      <c r="D69" s="48" t="s">
        <v>277</v>
      </c>
      <c r="E69" s="48" t="s">
        <v>277</v>
      </c>
      <c r="F69" s="50">
        <v>1409</v>
      </c>
      <c r="G69" s="15" t="s">
        <v>73</v>
      </c>
      <c r="H69" s="316" t="s">
        <v>22</v>
      </c>
      <c r="I69" s="15">
        <v>527</v>
      </c>
      <c r="J69" s="309">
        <v>6</v>
      </c>
      <c r="K69" s="309">
        <v>120</v>
      </c>
      <c r="L69" s="309">
        <v>135</v>
      </c>
      <c r="M69" s="309">
        <v>6</v>
      </c>
      <c r="N69" s="309">
        <v>11</v>
      </c>
      <c r="O69" s="309">
        <v>2</v>
      </c>
      <c r="P69" s="309">
        <v>97</v>
      </c>
      <c r="Q69" s="309">
        <v>2</v>
      </c>
      <c r="R69" s="309">
        <v>1</v>
      </c>
      <c r="S69" s="309">
        <v>39</v>
      </c>
      <c r="T69" s="309"/>
      <c r="U69" s="309">
        <v>0</v>
      </c>
      <c r="V69" s="309">
        <v>4</v>
      </c>
      <c r="W69" s="309">
        <v>3</v>
      </c>
      <c r="X69" s="309"/>
      <c r="Y69" s="309"/>
      <c r="Z69" s="309"/>
      <c r="AA69" s="309">
        <v>0</v>
      </c>
      <c r="AB69" s="309">
        <v>15</v>
      </c>
      <c r="AC69" s="10">
        <f t="shared" si="6"/>
        <v>441</v>
      </c>
    </row>
    <row r="70" spans="1:29" x14ac:dyDescent="0.3">
      <c r="A70" s="14">
        <v>69</v>
      </c>
      <c r="B70" s="15">
        <v>22</v>
      </c>
      <c r="C70" s="45">
        <v>283</v>
      </c>
      <c r="D70" s="48" t="s">
        <v>277</v>
      </c>
      <c r="E70" s="48" t="s">
        <v>278</v>
      </c>
      <c r="F70" s="50">
        <v>1410</v>
      </c>
      <c r="G70" s="15" t="s">
        <v>73</v>
      </c>
      <c r="H70" s="316" t="s">
        <v>19</v>
      </c>
      <c r="I70" s="15">
        <v>473</v>
      </c>
      <c r="J70" s="309">
        <v>9</v>
      </c>
      <c r="K70" s="309">
        <v>82</v>
      </c>
      <c r="L70" s="309">
        <v>142</v>
      </c>
      <c r="M70" s="309">
        <v>3</v>
      </c>
      <c r="N70" s="309">
        <v>3</v>
      </c>
      <c r="O70" s="309">
        <v>0</v>
      </c>
      <c r="P70" s="309">
        <v>49</v>
      </c>
      <c r="Q70" s="309">
        <v>9</v>
      </c>
      <c r="R70" s="309">
        <v>1</v>
      </c>
      <c r="S70" s="309">
        <v>55</v>
      </c>
      <c r="T70" s="309"/>
      <c r="U70" s="309">
        <v>1</v>
      </c>
      <c r="V70" s="309">
        <v>1</v>
      </c>
      <c r="W70" s="309">
        <v>4</v>
      </c>
      <c r="X70" s="309"/>
      <c r="Y70" s="309"/>
      <c r="Z70" s="309"/>
      <c r="AA70" s="309">
        <v>0</v>
      </c>
      <c r="AB70" s="309">
        <v>24</v>
      </c>
      <c r="AC70" s="10">
        <f t="shared" si="6"/>
        <v>383</v>
      </c>
    </row>
    <row r="71" spans="1:29" x14ac:dyDescent="0.3">
      <c r="A71" s="14">
        <v>70</v>
      </c>
      <c r="B71" s="15">
        <v>22</v>
      </c>
      <c r="C71" s="45">
        <v>283</v>
      </c>
      <c r="D71" s="48" t="s">
        <v>277</v>
      </c>
      <c r="E71" s="48" t="s">
        <v>278</v>
      </c>
      <c r="F71" s="50">
        <v>1410</v>
      </c>
      <c r="G71" s="15" t="s">
        <v>73</v>
      </c>
      <c r="H71" s="51" t="s">
        <v>20</v>
      </c>
      <c r="I71" s="15">
        <v>473</v>
      </c>
      <c r="J71" s="309">
        <v>5</v>
      </c>
      <c r="K71" s="309">
        <v>71</v>
      </c>
      <c r="L71" s="309">
        <v>117</v>
      </c>
      <c r="M71" s="309">
        <v>2</v>
      </c>
      <c r="N71" s="309">
        <v>5</v>
      </c>
      <c r="O71" s="309">
        <v>0</v>
      </c>
      <c r="P71" s="309">
        <v>60</v>
      </c>
      <c r="Q71" s="309">
        <v>4</v>
      </c>
      <c r="R71" s="309">
        <v>6</v>
      </c>
      <c r="S71" s="309">
        <v>57</v>
      </c>
      <c r="T71" s="309"/>
      <c r="U71" s="309">
        <v>2</v>
      </c>
      <c r="V71" s="309">
        <v>3</v>
      </c>
      <c r="W71" s="309">
        <v>1</v>
      </c>
      <c r="X71" s="309"/>
      <c r="Y71" s="309"/>
      <c r="Z71" s="309"/>
      <c r="AA71" s="309">
        <v>0</v>
      </c>
      <c r="AB71" s="309">
        <v>23</v>
      </c>
      <c r="AC71" s="10">
        <f t="shared" si="6"/>
        <v>356</v>
      </c>
    </row>
    <row r="72" spans="1:29" x14ac:dyDescent="0.3">
      <c r="A72" s="14">
        <v>71</v>
      </c>
      <c r="B72" s="15">
        <v>22</v>
      </c>
      <c r="C72" s="47">
        <v>300</v>
      </c>
      <c r="D72" s="48" t="s">
        <v>279</v>
      </c>
      <c r="E72" s="48" t="s">
        <v>279</v>
      </c>
      <c r="F72" s="50">
        <v>1454</v>
      </c>
      <c r="G72" s="15" t="s">
        <v>73</v>
      </c>
      <c r="H72" s="316" t="s">
        <v>253</v>
      </c>
      <c r="I72" s="15">
        <v>449</v>
      </c>
      <c r="J72" s="309">
        <v>2</v>
      </c>
      <c r="K72" s="309">
        <v>149</v>
      </c>
      <c r="L72" s="309">
        <v>168</v>
      </c>
      <c r="M72" s="309">
        <v>5</v>
      </c>
      <c r="N72" s="309">
        <v>2</v>
      </c>
      <c r="O72" s="309">
        <v>0</v>
      </c>
      <c r="P72" s="309">
        <v>0</v>
      </c>
      <c r="Q72" s="309">
        <v>1</v>
      </c>
      <c r="R72" s="309">
        <v>3</v>
      </c>
      <c r="S72" s="309">
        <v>13</v>
      </c>
      <c r="T72" s="309"/>
      <c r="U72" s="309">
        <v>0</v>
      </c>
      <c r="V72" s="309">
        <v>2</v>
      </c>
      <c r="W72" s="309">
        <v>2</v>
      </c>
      <c r="X72" s="309"/>
      <c r="Y72" s="309"/>
      <c r="Z72" s="309"/>
      <c r="AA72" s="309">
        <v>0</v>
      </c>
      <c r="AB72" s="309">
        <v>9</v>
      </c>
      <c r="AC72" s="10">
        <f t="shared" si="6"/>
        <v>356</v>
      </c>
    </row>
    <row r="73" spans="1:29" x14ac:dyDescent="0.3">
      <c r="A73" s="14">
        <v>72</v>
      </c>
      <c r="B73" s="15">
        <v>22</v>
      </c>
      <c r="C73" s="45">
        <v>300</v>
      </c>
      <c r="D73" s="48" t="s">
        <v>279</v>
      </c>
      <c r="E73" s="48" t="s">
        <v>279</v>
      </c>
      <c r="F73" s="53">
        <v>1454</v>
      </c>
      <c r="G73" s="15" t="s">
        <v>73</v>
      </c>
      <c r="H73" s="316" t="s">
        <v>20</v>
      </c>
      <c r="I73" s="15">
        <v>449</v>
      </c>
      <c r="J73" s="309">
        <v>4</v>
      </c>
      <c r="K73" s="309">
        <v>124</v>
      </c>
      <c r="L73" s="309">
        <v>192</v>
      </c>
      <c r="M73" s="309">
        <v>2</v>
      </c>
      <c r="N73" s="309">
        <v>1</v>
      </c>
      <c r="O73" s="309">
        <v>0</v>
      </c>
      <c r="P73" s="309">
        <v>0</v>
      </c>
      <c r="Q73" s="309">
        <v>1</v>
      </c>
      <c r="R73" s="309">
        <v>0</v>
      </c>
      <c r="S73" s="309">
        <v>18</v>
      </c>
      <c r="T73" s="309"/>
      <c r="U73" s="309">
        <v>0</v>
      </c>
      <c r="V73" s="309">
        <v>0</v>
      </c>
      <c r="W73" s="309">
        <v>0</v>
      </c>
      <c r="X73" s="309"/>
      <c r="Y73" s="309"/>
      <c r="Z73" s="309"/>
      <c r="AA73" s="309">
        <v>0</v>
      </c>
      <c r="AB73" s="309">
        <v>11</v>
      </c>
      <c r="AC73" s="10">
        <f>SUM(J73:AB73)</f>
        <v>353</v>
      </c>
    </row>
    <row r="74" spans="1:29" x14ac:dyDescent="0.3">
      <c r="A74" s="14">
        <v>73</v>
      </c>
      <c r="B74" s="15">
        <v>22</v>
      </c>
      <c r="C74" s="47">
        <v>300</v>
      </c>
      <c r="D74" s="48" t="s">
        <v>279</v>
      </c>
      <c r="E74" s="48" t="s">
        <v>279</v>
      </c>
      <c r="F74" s="50">
        <v>1455</v>
      </c>
      <c r="G74" s="15" t="s">
        <v>73</v>
      </c>
      <c r="H74" s="51" t="s">
        <v>19</v>
      </c>
      <c r="I74" s="15">
        <v>714</v>
      </c>
      <c r="J74" s="309">
        <v>6</v>
      </c>
      <c r="K74" s="309">
        <v>252</v>
      </c>
      <c r="L74" s="309">
        <v>264</v>
      </c>
      <c r="M74" s="309">
        <v>0</v>
      </c>
      <c r="N74" s="309">
        <v>2</v>
      </c>
      <c r="O74" s="309">
        <v>0</v>
      </c>
      <c r="P74" s="309">
        <v>0</v>
      </c>
      <c r="Q74" s="309">
        <v>1</v>
      </c>
      <c r="R74" s="309">
        <v>0</v>
      </c>
      <c r="S74" s="309">
        <v>23</v>
      </c>
      <c r="T74" s="309"/>
      <c r="U74" s="309">
        <v>0</v>
      </c>
      <c r="V74" s="309">
        <v>1</v>
      </c>
      <c r="W74" s="309">
        <v>1</v>
      </c>
      <c r="X74" s="309"/>
      <c r="Y74" s="309"/>
      <c r="Z74" s="309"/>
      <c r="AA74" s="309">
        <v>0</v>
      </c>
      <c r="AB74" s="309">
        <v>15</v>
      </c>
      <c r="AC74" s="10">
        <f t="shared" ref="AC74:AC83" si="7">SUM(J74:AB74)</f>
        <v>565</v>
      </c>
    </row>
    <row r="75" spans="1:29" x14ac:dyDescent="0.3">
      <c r="A75" s="14">
        <v>74</v>
      </c>
      <c r="B75" s="15">
        <v>22</v>
      </c>
      <c r="C75" s="45">
        <v>300</v>
      </c>
      <c r="D75" s="48" t="s">
        <v>279</v>
      </c>
      <c r="E75" s="48" t="s">
        <v>279</v>
      </c>
      <c r="F75" s="50">
        <v>1455</v>
      </c>
      <c r="G75" s="15" t="s">
        <v>73</v>
      </c>
      <c r="H75" s="316" t="s">
        <v>20</v>
      </c>
      <c r="I75" s="15">
        <v>714</v>
      </c>
      <c r="J75" s="309">
        <v>2</v>
      </c>
      <c r="K75" s="309">
        <v>214</v>
      </c>
      <c r="L75" s="309">
        <v>268</v>
      </c>
      <c r="M75" s="309">
        <v>1</v>
      </c>
      <c r="N75" s="309">
        <v>1</v>
      </c>
      <c r="O75" s="309">
        <v>1</v>
      </c>
      <c r="P75" s="309">
        <v>1</v>
      </c>
      <c r="Q75" s="309">
        <v>1</v>
      </c>
      <c r="R75" s="309">
        <v>9</v>
      </c>
      <c r="S75" s="309">
        <v>31</v>
      </c>
      <c r="T75" s="309"/>
      <c r="U75" s="309">
        <v>0</v>
      </c>
      <c r="V75" s="309">
        <v>0</v>
      </c>
      <c r="W75" s="309">
        <v>4</v>
      </c>
      <c r="X75" s="309"/>
      <c r="Y75" s="309"/>
      <c r="Z75" s="309"/>
      <c r="AA75" s="309">
        <v>0</v>
      </c>
      <c r="AB75" s="309">
        <v>8</v>
      </c>
      <c r="AC75" s="10">
        <f t="shared" si="7"/>
        <v>541</v>
      </c>
    </row>
    <row r="76" spans="1:29" x14ac:dyDescent="0.3">
      <c r="A76" s="14">
        <v>75</v>
      </c>
      <c r="B76" s="15">
        <v>22</v>
      </c>
      <c r="C76" s="45">
        <v>300</v>
      </c>
      <c r="D76" s="48" t="s">
        <v>279</v>
      </c>
      <c r="E76" s="48" t="s">
        <v>280</v>
      </c>
      <c r="F76" s="53">
        <v>1456</v>
      </c>
      <c r="G76" s="15" t="s">
        <v>73</v>
      </c>
      <c r="H76" s="316" t="s">
        <v>253</v>
      </c>
      <c r="I76" s="15">
        <v>309</v>
      </c>
      <c r="J76" s="309">
        <v>1</v>
      </c>
      <c r="K76" s="309">
        <v>56</v>
      </c>
      <c r="L76" s="309">
        <v>147</v>
      </c>
      <c r="M76" s="309">
        <v>1</v>
      </c>
      <c r="N76" s="309">
        <v>2</v>
      </c>
      <c r="O76" s="309">
        <v>1</v>
      </c>
      <c r="P76" s="309">
        <v>0</v>
      </c>
      <c r="Q76" s="309">
        <v>3</v>
      </c>
      <c r="R76" s="309">
        <v>0</v>
      </c>
      <c r="S76" s="309">
        <v>5</v>
      </c>
      <c r="T76" s="309"/>
      <c r="U76" s="309">
        <v>0</v>
      </c>
      <c r="V76" s="309">
        <v>0</v>
      </c>
      <c r="W76" s="309">
        <v>0</v>
      </c>
      <c r="X76" s="309"/>
      <c r="Y76" s="309"/>
      <c r="Z76" s="309"/>
      <c r="AA76" s="309">
        <v>0</v>
      </c>
      <c r="AB76" s="309">
        <v>2</v>
      </c>
      <c r="AC76" s="10">
        <f t="shared" si="7"/>
        <v>218</v>
      </c>
    </row>
    <row r="77" spans="1:29" x14ac:dyDescent="0.3">
      <c r="A77" s="14">
        <v>76</v>
      </c>
      <c r="B77" s="15">
        <v>22</v>
      </c>
      <c r="C77" s="45">
        <v>300</v>
      </c>
      <c r="D77" s="49" t="s">
        <v>279</v>
      </c>
      <c r="E77" s="49" t="s">
        <v>281</v>
      </c>
      <c r="F77" s="317">
        <v>1457</v>
      </c>
      <c r="G77" s="15" t="s">
        <v>73</v>
      </c>
      <c r="H77" s="319" t="s">
        <v>19</v>
      </c>
      <c r="I77" s="15">
        <v>217</v>
      </c>
      <c r="J77" s="309">
        <v>2</v>
      </c>
      <c r="K77" s="309">
        <v>43</v>
      </c>
      <c r="L77" s="309">
        <v>113</v>
      </c>
      <c r="M77" s="309">
        <v>1</v>
      </c>
      <c r="N77" s="309">
        <v>0</v>
      </c>
      <c r="O77" s="309">
        <v>0</v>
      </c>
      <c r="P77" s="309">
        <v>2</v>
      </c>
      <c r="Q77" s="309">
        <v>0</v>
      </c>
      <c r="R77" s="309">
        <v>1</v>
      </c>
      <c r="S77" s="309">
        <v>6</v>
      </c>
      <c r="T77" s="309"/>
      <c r="U77" s="309">
        <v>0</v>
      </c>
      <c r="V77" s="309">
        <v>0</v>
      </c>
      <c r="W77" s="309">
        <v>2</v>
      </c>
      <c r="X77" s="309"/>
      <c r="Y77" s="309"/>
      <c r="Z77" s="309"/>
      <c r="AA77" s="309">
        <v>0</v>
      </c>
      <c r="AB77" s="309">
        <v>5</v>
      </c>
      <c r="AC77" s="10">
        <f t="shared" si="7"/>
        <v>175</v>
      </c>
    </row>
    <row r="78" spans="1:29" x14ac:dyDescent="0.3">
      <c r="A78" s="14">
        <v>77</v>
      </c>
      <c r="B78" s="15">
        <v>22</v>
      </c>
      <c r="C78" s="46">
        <v>310</v>
      </c>
      <c r="D78" s="49" t="s">
        <v>282</v>
      </c>
      <c r="E78" s="49" t="s">
        <v>282</v>
      </c>
      <c r="F78" s="317">
        <v>1485</v>
      </c>
      <c r="G78" s="15" t="s">
        <v>73</v>
      </c>
      <c r="H78" s="319" t="s">
        <v>19</v>
      </c>
      <c r="I78" s="15">
        <v>587</v>
      </c>
      <c r="J78" s="309">
        <v>7</v>
      </c>
      <c r="K78" s="309">
        <v>126</v>
      </c>
      <c r="L78" s="309">
        <v>119</v>
      </c>
      <c r="M78" s="309">
        <v>2</v>
      </c>
      <c r="N78" s="309">
        <v>12</v>
      </c>
      <c r="O78" s="309">
        <v>2</v>
      </c>
      <c r="P78" s="309">
        <v>2</v>
      </c>
      <c r="Q78" s="309">
        <v>3</v>
      </c>
      <c r="R78" s="309">
        <v>9</v>
      </c>
      <c r="S78" s="309">
        <v>150</v>
      </c>
      <c r="T78" s="309"/>
      <c r="U78" s="309">
        <v>7</v>
      </c>
      <c r="V78" s="309">
        <v>0</v>
      </c>
      <c r="W78" s="309">
        <v>1</v>
      </c>
      <c r="X78" s="309"/>
      <c r="Y78" s="309"/>
      <c r="Z78" s="309"/>
      <c r="AA78" s="309">
        <v>0</v>
      </c>
      <c r="AB78" s="309">
        <v>9</v>
      </c>
      <c r="AC78" s="10">
        <f t="shared" si="7"/>
        <v>449</v>
      </c>
    </row>
    <row r="79" spans="1:29" x14ac:dyDescent="0.3">
      <c r="A79" s="14">
        <v>78</v>
      </c>
      <c r="B79" s="15">
        <v>22</v>
      </c>
      <c r="C79" s="47">
        <v>310</v>
      </c>
      <c r="D79" s="48" t="s">
        <v>282</v>
      </c>
      <c r="E79" s="48" t="s">
        <v>282</v>
      </c>
      <c r="F79" s="50">
        <v>1485</v>
      </c>
      <c r="G79" s="15" t="s">
        <v>73</v>
      </c>
      <c r="H79" s="316" t="s">
        <v>20</v>
      </c>
      <c r="I79" s="15">
        <v>586</v>
      </c>
      <c r="J79" s="309">
        <v>3</v>
      </c>
      <c r="K79" s="309">
        <v>125</v>
      </c>
      <c r="L79" s="309">
        <v>108</v>
      </c>
      <c r="M79" s="309">
        <v>2</v>
      </c>
      <c r="N79" s="309">
        <v>9</v>
      </c>
      <c r="O79" s="309">
        <v>2</v>
      </c>
      <c r="P79" s="309">
        <v>2</v>
      </c>
      <c r="Q79" s="309">
        <v>2</v>
      </c>
      <c r="R79" s="309">
        <v>6</v>
      </c>
      <c r="S79" s="309">
        <v>137</v>
      </c>
      <c r="T79" s="309"/>
      <c r="U79" s="309">
        <v>6</v>
      </c>
      <c r="V79" s="309">
        <v>0</v>
      </c>
      <c r="W79" s="309">
        <v>2</v>
      </c>
      <c r="X79" s="309"/>
      <c r="Y79" s="309"/>
      <c r="Z79" s="309"/>
      <c r="AA79" s="309">
        <v>0</v>
      </c>
      <c r="AB79" s="309">
        <v>6</v>
      </c>
      <c r="AC79" s="10">
        <f t="shared" si="7"/>
        <v>410</v>
      </c>
    </row>
    <row r="80" spans="1:29" x14ac:dyDescent="0.3">
      <c r="A80" s="14">
        <v>79</v>
      </c>
      <c r="B80" s="15">
        <v>22</v>
      </c>
      <c r="C80" s="45">
        <v>310</v>
      </c>
      <c r="D80" s="48" t="s">
        <v>282</v>
      </c>
      <c r="E80" s="48" t="s">
        <v>282</v>
      </c>
      <c r="F80" s="50">
        <v>1486</v>
      </c>
      <c r="G80" s="15" t="s">
        <v>73</v>
      </c>
      <c r="H80" s="51" t="s">
        <v>19</v>
      </c>
      <c r="I80" s="15">
        <v>577</v>
      </c>
      <c r="J80" s="309">
        <v>4</v>
      </c>
      <c r="K80" s="309">
        <v>145</v>
      </c>
      <c r="L80" s="309">
        <v>93</v>
      </c>
      <c r="M80" s="309">
        <v>1</v>
      </c>
      <c r="N80" s="309">
        <v>8</v>
      </c>
      <c r="O80" s="309">
        <v>0</v>
      </c>
      <c r="P80" s="309">
        <v>0</v>
      </c>
      <c r="Q80" s="309">
        <v>0</v>
      </c>
      <c r="R80" s="309">
        <v>3</v>
      </c>
      <c r="S80" s="309">
        <v>160</v>
      </c>
      <c r="T80" s="309"/>
      <c r="U80" s="309">
        <v>3</v>
      </c>
      <c r="V80" s="309">
        <v>0</v>
      </c>
      <c r="W80" s="309">
        <v>0</v>
      </c>
      <c r="X80" s="309"/>
      <c r="Y80" s="309"/>
      <c r="Z80" s="309"/>
      <c r="AA80" s="309">
        <v>0</v>
      </c>
      <c r="AB80" s="309">
        <v>17</v>
      </c>
      <c r="AC80" s="10">
        <f t="shared" si="7"/>
        <v>434</v>
      </c>
    </row>
    <row r="81" spans="1:29" x14ac:dyDescent="0.3">
      <c r="A81" s="14">
        <v>80</v>
      </c>
      <c r="B81" s="15">
        <v>22</v>
      </c>
      <c r="C81" s="47">
        <v>310</v>
      </c>
      <c r="D81" s="48" t="s">
        <v>282</v>
      </c>
      <c r="E81" s="48" t="s">
        <v>282</v>
      </c>
      <c r="F81" s="50">
        <v>1486</v>
      </c>
      <c r="G81" s="15" t="s">
        <v>73</v>
      </c>
      <c r="H81" s="316" t="s">
        <v>20</v>
      </c>
      <c r="I81" s="15">
        <v>577</v>
      </c>
      <c r="J81" s="309">
        <v>5</v>
      </c>
      <c r="K81" s="309">
        <v>119</v>
      </c>
      <c r="L81" s="309">
        <v>130</v>
      </c>
      <c r="M81" s="309">
        <v>2</v>
      </c>
      <c r="N81" s="309">
        <v>16</v>
      </c>
      <c r="O81" s="309">
        <v>2</v>
      </c>
      <c r="P81" s="309">
        <v>2</v>
      </c>
      <c r="Q81" s="309">
        <v>2</v>
      </c>
      <c r="R81" s="309">
        <v>7</v>
      </c>
      <c r="S81" s="309">
        <v>128</v>
      </c>
      <c r="T81" s="309"/>
      <c r="U81" s="309">
        <v>6</v>
      </c>
      <c r="V81" s="309">
        <v>1</v>
      </c>
      <c r="W81" s="309">
        <v>5</v>
      </c>
      <c r="X81" s="309"/>
      <c r="Y81" s="309"/>
      <c r="Z81" s="309"/>
      <c r="AA81" s="309">
        <v>0</v>
      </c>
      <c r="AB81" s="309">
        <v>8</v>
      </c>
      <c r="AC81" s="10">
        <f t="shared" si="7"/>
        <v>433</v>
      </c>
    </row>
    <row r="82" spans="1:29" x14ac:dyDescent="0.3">
      <c r="A82" s="14">
        <v>81</v>
      </c>
      <c r="B82" s="15">
        <v>22</v>
      </c>
      <c r="C82" s="45">
        <v>310</v>
      </c>
      <c r="D82" s="48" t="s">
        <v>282</v>
      </c>
      <c r="E82" s="48" t="s">
        <v>282</v>
      </c>
      <c r="F82" s="50">
        <v>1487</v>
      </c>
      <c r="G82" s="15" t="s">
        <v>73</v>
      </c>
      <c r="H82" s="316" t="s">
        <v>19</v>
      </c>
      <c r="I82" s="15">
        <v>525</v>
      </c>
      <c r="J82" s="309">
        <v>2</v>
      </c>
      <c r="K82" s="309">
        <v>164</v>
      </c>
      <c r="L82" s="309">
        <v>95</v>
      </c>
      <c r="M82" s="309">
        <v>1</v>
      </c>
      <c r="N82" s="309">
        <v>6</v>
      </c>
      <c r="O82" s="309">
        <v>0</v>
      </c>
      <c r="P82" s="309">
        <v>1</v>
      </c>
      <c r="Q82" s="309">
        <v>3</v>
      </c>
      <c r="R82" s="309">
        <v>5</v>
      </c>
      <c r="S82" s="309">
        <v>93</v>
      </c>
      <c r="T82" s="309"/>
      <c r="U82" s="309">
        <v>2</v>
      </c>
      <c r="V82" s="309">
        <v>0</v>
      </c>
      <c r="W82" s="309">
        <v>4</v>
      </c>
      <c r="X82" s="309"/>
      <c r="Y82" s="309"/>
      <c r="Z82" s="309"/>
      <c r="AA82" s="309">
        <v>0</v>
      </c>
      <c r="AB82" s="309">
        <v>12</v>
      </c>
      <c r="AC82" s="10">
        <f t="shared" si="7"/>
        <v>388</v>
      </c>
    </row>
    <row r="83" spans="1:29" x14ac:dyDescent="0.3">
      <c r="A83" s="14">
        <v>82</v>
      </c>
      <c r="B83" s="15">
        <v>22</v>
      </c>
      <c r="C83" s="45">
        <v>310</v>
      </c>
      <c r="D83" s="48" t="s">
        <v>282</v>
      </c>
      <c r="E83" s="48" t="s">
        <v>282</v>
      </c>
      <c r="F83" s="53">
        <v>1487</v>
      </c>
      <c r="G83" s="15" t="s">
        <v>73</v>
      </c>
      <c r="H83" s="51" t="s">
        <v>20</v>
      </c>
      <c r="I83" s="15">
        <v>525</v>
      </c>
      <c r="J83" s="309">
        <v>3</v>
      </c>
      <c r="K83" s="309">
        <v>161</v>
      </c>
      <c r="L83" s="309">
        <v>81</v>
      </c>
      <c r="M83" s="309">
        <v>1</v>
      </c>
      <c r="N83" s="309">
        <v>6</v>
      </c>
      <c r="O83" s="309">
        <v>0</v>
      </c>
      <c r="P83" s="309">
        <v>1</v>
      </c>
      <c r="Q83" s="309">
        <v>10</v>
      </c>
      <c r="R83" s="309">
        <v>10</v>
      </c>
      <c r="S83" s="309">
        <v>105</v>
      </c>
      <c r="T83" s="309"/>
      <c r="U83" s="309">
        <v>2</v>
      </c>
      <c r="V83" s="309">
        <v>2</v>
      </c>
      <c r="W83" s="309">
        <v>2</v>
      </c>
      <c r="X83" s="309"/>
      <c r="Y83" s="309"/>
      <c r="Z83" s="309"/>
      <c r="AA83" s="309">
        <v>0</v>
      </c>
      <c r="AB83" s="309">
        <v>11</v>
      </c>
      <c r="AC83" s="10">
        <f t="shared" si="7"/>
        <v>395</v>
      </c>
    </row>
    <row r="84" spans="1:29" x14ac:dyDescent="0.3">
      <c r="A84" s="14">
        <v>83</v>
      </c>
      <c r="B84" s="15">
        <v>22</v>
      </c>
      <c r="C84" s="46">
        <v>310</v>
      </c>
      <c r="D84" s="49" t="s">
        <v>282</v>
      </c>
      <c r="E84" s="49" t="s">
        <v>283</v>
      </c>
      <c r="F84" s="317">
        <v>1488</v>
      </c>
      <c r="G84" s="15" t="s">
        <v>73</v>
      </c>
      <c r="H84" s="319" t="s">
        <v>19</v>
      </c>
      <c r="I84" s="15">
        <v>518</v>
      </c>
      <c r="J84" s="309">
        <v>1</v>
      </c>
      <c r="K84" s="309">
        <v>107</v>
      </c>
      <c r="L84" s="309">
        <v>95</v>
      </c>
      <c r="M84" s="309">
        <v>4</v>
      </c>
      <c r="N84" s="309">
        <v>7</v>
      </c>
      <c r="O84" s="309">
        <v>1</v>
      </c>
      <c r="P84" s="309">
        <v>11</v>
      </c>
      <c r="Q84" s="309">
        <v>3</v>
      </c>
      <c r="R84" s="309">
        <v>2</v>
      </c>
      <c r="S84" s="309">
        <v>94</v>
      </c>
      <c r="T84" s="309"/>
      <c r="U84" s="309">
        <v>5</v>
      </c>
      <c r="V84" s="309">
        <v>1</v>
      </c>
      <c r="W84" s="309">
        <v>1</v>
      </c>
      <c r="X84" s="309"/>
      <c r="Y84" s="309"/>
      <c r="Z84" s="309"/>
      <c r="AA84" s="309">
        <v>0</v>
      </c>
      <c r="AB84" s="309">
        <v>26</v>
      </c>
      <c r="AC84" s="10">
        <f>SUM(J84:AB84)</f>
        <v>358</v>
      </c>
    </row>
    <row r="85" spans="1:29" ht="18" customHeight="1" x14ac:dyDescent="0.3">
      <c r="A85" s="14">
        <v>84</v>
      </c>
      <c r="B85" s="15">
        <v>22</v>
      </c>
      <c r="C85" s="45">
        <v>310</v>
      </c>
      <c r="D85" s="48" t="s">
        <v>282</v>
      </c>
      <c r="E85" s="48" t="s">
        <v>284</v>
      </c>
      <c r="F85" s="50">
        <v>1488</v>
      </c>
      <c r="G85" s="15" t="s">
        <v>73</v>
      </c>
      <c r="H85" s="51" t="s">
        <v>248</v>
      </c>
      <c r="I85" s="15">
        <v>421</v>
      </c>
      <c r="J85" s="309">
        <v>7</v>
      </c>
      <c r="K85" s="309">
        <v>64</v>
      </c>
      <c r="L85" s="309">
        <v>136</v>
      </c>
      <c r="M85" s="309">
        <v>2</v>
      </c>
      <c r="N85" s="309">
        <v>3</v>
      </c>
      <c r="O85" s="309">
        <v>0</v>
      </c>
      <c r="P85" s="309">
        <v>0</v>
      </c>
      <c r="Q85" s="309">
        <v>1</v>
      </c>
      <c r="R85" s="309">
        <v>3</v>
      </c>
      <c r="S85" s="309">
        <v>53</v>
      </c>
      <c r="T85" s="309"/>
      <c r="U85" s="309">
        <v>3</v>
      </c>
      <c r="V85" s="309">
        <v>2</v>
      </c>
      <c r="W85" s="309">
        <v>0</v>
      </c>
      <c r="X85" s="309"/>
      <c r="Y85" s="309"/>
      <c r="Z85" s="309"/>
      <c r="AA85" s="309">
        <v>0</v>
      </c>
      <c r="AB85" s="309">
        <v>13</v>
      </c>
      <c r="AC85" s="10">
        <f t="shared" ref="AC85:AC93" si="8">SUM(J85:AB85)</f>
        <v>287</v>
      </c>
    </row>
    <row r="86" spans="1:29" x14ac:dyDescent="0.3">
      <c r="A86" s="14">
        <v>85</v>
      </c>
      <c r="B86" s="15">
        <v>22</v>
      </c>
      <c r="C86" s="47">
        <v>310</v>
      </c>
      <c r="D86" s="48" t="s">
        <v>282</v>
      </c>
      <c r="E86" s="48" t="s">
        <v>285</v>
      </c>
      <c r="F86" s="50">
        <v>1489</v>
      </c>
      <c r="G86" s="15" t="s">
        <v>73</v>
      </c>
      <c r="H86" s="316" t="s">
        <v>19</v>
      </c>
      <c r="I86" s="15">
        <v>748</v>
      </c>
      <c r="J86" s="309">
        <v>1</v>
      </c>
      <c r="K86" s="309">
        <v>59</v>
      </c>
      <c r="L86" s="309">
        <v>323</v>
      </c>
      <c r="M86" s="309">
        <v>14</v>
      </c>
      <c r="N86" s="309">
        <v>1</v>
      </c>
      <c r="O86" s="309">
        <v>0</v>
      </c>
      <c r="P86" s="309">
        <v>46</v>
      </c>
      <c r="Q86" s="309">
        <v>0</v>
      </c>
      <c r="R86" s="309">
        <v>0</v>
      </c>
      <c r="S86" s="309">
        <v>26</v>
      </c>
      <c r="T86" s="309"/>
      <c r="U86" s="309">
        <v>0</v>
      </c>
      <c r="V86" s="309">
        <v>2</v>
      </c>
      <c r="W86" s="309">
        <v>8</v>
      </c>
      <c r="X86" s="309"/>
      <c r="Y86" s="309"/>
      <c r="Z86" s="309"/>
      <c r="AA86" s="309">
        <v>0</v>
      </c>
      <c r="AB86" s="309">
        <v>23</v>
      </c>
      <c r="AC86" s="10">
        <f t="shared" si="8"/>
        <v>503</v>
      </c>
    </row>
    <row r="87" spans="1:29" x14ac:dyDescent="0.3">
      <c r="A87" s="14">
        <v>86</v>
      </c>
      <c r="B87" s="15">
        <v>22</v>
      </c>
      <c r="C87" s="45">
        <v>310</v>
      </c>
      <c r="D87" s="48" t="s">
        <v>282</v>
      </c>
      <c r="E87" s="48" t="s">
        <v>285</v>
      </c>
      <c r="F87" s="53">
        <v>1489</v>
      </c>
      <c r="G87" s="15" t="s">
        <v>73</v>
      </c>
      <c r="H87" s="51" t="s">
        <v>20</v>
      </c>
      <c r="I87" s="15">
        <v>748</v>
      </c>
      <c r="J87" s="309">
        <v>9</v>
      </c>
      <c r="K87" s="309">
        <v>91</v>
      </c>
      <c r="L87" s="309">
        <v>342</v>
      </c>
      <c r="M87" s="309">
        <v>9</v>
      </c>
      <c r="N87" s="309">
        <v>2</v>
      </c>
      <c r="O87" s="309">
        <v>0</v>
      </c>
      <c r="P87" s="309">
        <v>26</v>
      </c>
      <c r="Q87" s="309">
        <v>2</v>
      </c>
      <c r="R87" s="309">
        <v>1</v>
      </c>
      <c r="S87" s="309">
        <v>38</v>
      </c>
      <c r="T87" s="309"/>
      <c r="U87" s="309">
        <v>0</v>
      </c>
      <c r="V87" s="309">
        <v>4</v>
      </c>
      <c r="W87" s="309">
        <v>6</v>
      </c>
      <c r="X87" s="309"/>
      <c r="Y87" s="309"/>
      <c r="Z87" s="309"/>
      <c r="AA87" s="309">
        <v>0</v>
      </c>
      <c r="AB87" s="309">
        <v>17</v>
      </c>
      <c r="AC87" s="10">
        <f t="shared" si="8"/>
        <v>547</v>
      </c>
    </row>
    <row r="88" spans="1:29" x14ac:dyDescent="0.3">
      <c r="A88" s="14">
        <v>87</v>
      </c>
      <c r="B88" s="15">
        <v>22</v>
      </c>
      <c r="C88" s="47">
        <v>306</v>
      </c>
      <c r="D88" s="48" t="s">
        <v>282</v>
      </c>
      <c r="E88" s="48" t="s">
        <v>286</v>
      </c>
      <c r="F88" s="50">
        <v>1490</v>
      </c>
      <c r="G88" s="15" t="s">
        <v>73</v>
      </c>
      <c r="H88" s="316" t="s">
        <v>19</v>
      </c>
      <c r="I88" s="15">
        <v>722</v>
      </c>
      <c r="J88" s="309">
        <v>6</v>
      </c>
      <c r="K88" s="309">
        <v>57</v>
      </c>
      <c r="L88" s="309">
        <v>329</v>
      </c>
      <c r="M88" s="309">
        <v>2</v>
      </c>
      <c r="N88" s="309">
        <v>9</v>
      </c>
      <c r="O88" s="309">
        <v>1</v>
      </c>
      <c r="P88" s="309">
        <v>3</v>
      </c>
      <c r="Q88" s="309">
        <v>1</v>
      </c>
      <c r="R88" s="309">
        <v>3</v>
      </c>
      <c r="S88" s="309">
        <v>78</v>
      </c>
      <c r="T88" s="309"/>
      <c r="U88" s="309">
        <v>0</v>
      </c>
      <c r="V88" s="309">
        <v>7</v>
      </c>
      <c r="W88" s="309">
        <v>2</v>
      </c>
      <c r="X88" s="309"/>
      <c r="Y88" s="309"/>
      <c r="Z88" s="309"/>
      <c r="AA88" s="309">
        <v>0</v>
      </c>
      <c r="AB88" s="309">
        <v>22</v>
      </c>
      <c r="AC88" s="10">
        <f t="shared" si="8"/>
        <v>520</v>
      </c>
    </row>
    <row r="89" spans="1:29" x14ac:dyDescent="0.3">
      <c r="A89" s="14">
        <v>88</v>
      </c>
      <c r="B89" s="15">
        <v>22</v>
      </c>
      <c r="C89" s="45">
        <v>306</v>
      </c>
      <c r="D89" s="48" t="s">
        <v>282</v>
      </c>
      <c r="E89" s="48" t="s">
        <v>287</v>
      </c>
      <c r="F89" s="50">
        <v>1491</v>
      </c>
      <c r="G89" s="15" t="s">
        <v>73</v>
      </c>
      <c r="H89" s="316" t="s">
        <v>19</v>
      </c>
      <c r="I89" s="15">
        <v>405</v>
      </c>
      <c r="J89" s="309">
        <v>1</v>
      </c>
      <c r="K89" s="309">
        <v>106</v>
      </c>
      <c r="L89" s="309">
        <v>158</v>
      </c>
      <c r="M89" s="309">
        <v>0</v>
      </c>
      <c r="N89" s="309">
        <v>0</v>
      </c>
      <c r="O89" s="309">
        <v>0</v>
      </c>
      <c r="P89" s="309">
        <v>3</v>
      </c>
      <c r="Q89" s="309">
        <v>1</v>
      </c>
      <c r="R89" s="309">
        <v>3</v>
      </c>
      <c r="S89" s="309">
        <v>30</v>
      </c>
      <c r="T89" s="309"/>
      <c r="U89" s="309">
        <v>0</v>
      </c>
      <c r="V89" s="309">
        <v>1</v>
      </c>
      <c r="W89" s="309">
        <v>2</v>
      </c>
      <c r="X89" s="309"/>
      <c r="Y89" s="309"/>
      <c r="Z89" s="309"/>
      <c r="AA89" s="309">
        <v>0</v>
      </c>
      <c r="AB89" s="309">
        <v>7</v>
      </c>
      <c r="AC89" s="10">
        <f t="shared" si="8"/>
        <v>312</v>
      </c>
    </row>
    <row r="90" spans="1:29" ht="18" customHeight="1" x14ac:dyDescent="0.3">
      <c r="A90" s="14">
        <v>89</v>
      </c>
      <c r="B90" s="15">
        <v>22</v>
      </c>
      <c r="C90" s="45">
        <v>306</v>
      </c>
      <c r="D90" s="48" t="s">
        <v>282</v>
      </c>
      <c r="E90" s="48" t="s">
        <v>288</v>
      </c>
      <c r="F90" s="50">
        <v>1491</v>
      </c>
      <c r="G90" s="15" t="s">
        <v>73</v>
      </c>
      <c r="H90" s="51" t="s">
        <v>289</v>
      </c>
      <c r="I90" s="15">
        <v>487</v>
      </c>
      <c r="J90" s="309">
        <v>4</v>
      </c>
      <c r="K90" s="309">
        <v>79</v>
      </c>
      <c r="L90" s="309">
        <v>154</v>
      </c>
      <c r="M90" s="309">
        <v>1</v>
      </c>
      <c r="N90" s="309">
        <v>6</v>
      </c>
      <c r="O90" s="309">
        <v>0</v>
      </c>
      <c r="P90" s="309">
        <v>3</v>
      </c>
      <c r="Q90" s="309">
        <v>2</v>
      </c>
      <c r="R90" s="309">
        <v>3</v>
      </c>
      <c r="S90" s="309">
        <v>66</v>
      </c>
      <c r="T90" s="309"/>
      <c r="U90" s="309">
        <v>3</v>
      </c>
      <c r="V90" s="309">
        <v>2</v>
      </c>
      <c r="W90" s="309">
        <v>0</v>
      </c>
      <c r="X90" s="309"/>
      <c r="Y90" s="309"/>
      <c r="Z90" s="309"/>
      <c r="AA90" s="309">
        <v>0</v>
      </c>
      <c r="AB90" s="309">
        <v>17</v>
      </c>
      <c r="AC90" s="10">
        <f t="shared" si="8"/>
        <v>340</v>
      </c>
    </row>
    <row r="91" spans="1:29" x14ac:dyDescent="0.3">
      <c r="A91" s="14">
        <v>90</v>
      </c>
      <c r="B91" s="15">
        <v>22</v>
      </c>
      <c r="C91" s="45">
        <v>342</v>
      </c>
      <c r="D91" s="48" t="s">
        <v>290</v>
      </c>
      <c r="E91" s="48" t="s">
        <v>290</v>
      </c>
      <c r="F91" s="50">
        <v>1609</v>
      </c>
      <c r="G91" s="15" t="s">
        <v>73</v>
      </c>
      <c r="H91" s="316" t="s">
        <v>19</v>
      </c>
      <c r="I91" s="15">
        <v>504</v>
      </c>
      <c r="J91" s="309">
        <v>5</v>
      </c>
      <c r="K91" s="309">
        <v>134</v>
      </c>
      <c r="L91" s="309">
        <v>181</v>
      </c>
      <c r="M91" s="309">
        <v>7</v>
      </c>
      <c r="N91" s="309">
        <v>1</v>
      </c>
      <c r="O91" s="309">
        <v>0</v>
      </c>
      <c r="P91" s="309">
        <v>2</v>
      </c>
      <c r="Q91" s="309">
        <v>2</v>
      </c>
      <c r="R91" s="309">
        <v>10</v>
      </c>
      <c r="S91" s="309">
        <v>48</v>
      </c>
      <c r="T91" s="309"/>
      <c r="U91" s="309">
        <v>1</v>
      </c>
      <c r="V91" s="309">
        <v>1</v>
      </c>
      <c r="W91" s="309">
        <v>1</v>
      </c>
      <c r="X91" s="309"/>
      <c r="Y91" s="309"/>
      <c r="Z91" s="309"/>
      <c r="AA91" s="309">
        <v>0</v>
      </c>
      <c r="AB91" s="309">
        <v>5</v>
      </c>
      <c r="AC91" s="10">
        <f t="shared" si="8"/>
        <v>398</v>
      </c>
    </row>
    <row r="92" spans="1:29" x14ac:dyDescent="0.3">
      <c r="A92" s="14">
        <v>91</v>
      </c>
      <c r="B92" s="15">
        <v>22</v>
      </c>
      <c r="C92" s="45">
        <v>342</v>
      </c>
      <c r="D92" s="48" t="s">
        <v>290</v>
      </c>
      <c r="E92" s="48" t="s">
        <v>291</v>
      </c>
      <c r="F92" s="53">
        <v>1609</v>
      </c>
      <c r="G92" s="15" t="s">
        <v>73</v>
      </c>
      <c r="H92" s="316" t="s">
        <v>20</v>
      </c>
      <c r="I92" s="15">
        <v>503</v>
      </c>
      <c r="J92" s="309">
        <v>4</v>
      </c>
      <c r="K92" s="309">
        <v>150</v>
      </c>
      <c r="L92" s="309">
        <v>176</v>
      </c>
      <c r="M92" s="309">
        <v>8</v>
      </c>
      <c r="N92" s="309">
        <v>4</v>
      </c>
      <c r="O92" s="309">
        <v>0</v>
      </c>
      <c r="P92" s="309">
        <v>3</v>
      </c>
      <c r="Q92" s="309">
        <v>1</v>
      </c>
      <c r="R92" s="309">
        <v>2</v>
      </c>
      <c r="S92" s="309">
        <v>41</v>
      </c>
      <c r="T92" s="309"/>
      <c r="U92" s="309">
        <v>0</v>
      </c>
      <c r="V92" s="309">
        <v>1</v>
      </c>
      <c r="W92" s="309">
        <v>4</v>
      </c>
      <c r="X92" s="309"/>
      <c r="Y92" s="309"/>
      <c r="Z92" s="309"/>
      <c r="AA92" s="309">
        <v>0</v>
      </c>
      <c r="AB92" s="309">
        <v>5</v>
      </c>
      <c r="AC92" s="10">
        <f t="shared" si="8"/>
        <v>399</v>
      </c>
    </row>
    <row r="93" spans="1:29" x14ac:dyDescent="0.3">
      <c r="A93" s="14">
        <v>92</v>
      </c>
      <c r="B93" s="15">
        <v>22</v>
      </c>
      <c r="C93" s="47">
        <v>342</v>
      </c>
      <c r="D93" s="48" t="s">
        <v>290</v>
      </c>
      <c r="E93" s="48" t="s">
        <v>292</v>
      </c>
      <c r="F93" s="50">
        <v>1610</v>
      </c>
      <c r="G93" s="15" t="s">
        <v>73</v>
      </c>
      <c r="H93" s="51" t="s">
        <v>19</v>
      </c>
      <c r="I93" s="15">
        <v>379</v>
      </c>
      <c r="J93" s="309">
        <v>3</v>
      </c>
      <c r="K93" s="309">
        <v>106</v>
      </c>
      <c r="L93" s="309">
        <v>84</v>
      </c>
      <c r="M93" s="309">
        <v>2</v>
      </c>
      <c r="N93" s="309">
        <v>2</v>
      </c>
      <c r="O93" s="309">
        <v>1</v>
      </c>
      <c r="P93" s="309">
        <v>1</v>
      </c>
      <c r="Q93" s="309">
        <v>5</v>
      </c>
      <c r="R93" s="309">
        <v>2</v>
      </c>
      <c r="S93" s="309">
        <v>34</v>
      </c>
      <c r="T93" s="309"/>
      <c r="U93" s="309">
        <v>0</v>
      </c>
      <c r="V93" s="309">
        <v>2</v>
      </c>
      <c r="W93" s="309">
        <v>2</v>
      </c>
      <c r="X93" s="309"/>
      <c r="Y93" s="309"/>
      <c r="Z93" s="309"/>
      <c r="AA93" s="309">
        <v>0</v>
      </c>
      <c r="AB93" s="309">
        <v>3</v>
      </c>
      <c r="AC93" s="10">
        <f t="shared" si="8"/>
        <v>247</v>
      </c>
    </row>
    <row r="94" spans="1:29" x14ac:dyDescent="0.3">
      <c r="A94" s="14">
        <v>93</v>
      </c>
      <c r="B94" s="15">
        <v>22</v>
      </c>
      <c r="C94" s="46">
        <v>342</v>
      </c>
      <c r="D94" s="49" t="s">
        <v>290</v>
      </c>
      <c r="E94" s="49" t="s">
        <v>292</v>
      </c>
      <c r="F94" s="317">
        <v>1610</v>
      </c>
      <c r="G94" s="15" t="s">
        <v>73</v>
      </c>
      <c r="H94" s="319" t="s">
        <v>20</v>
      </c>
      <c r="I94" s="15">
        <v>379</v>
      </c>
      <c r="J94" s="309">
        <v>1</v>
      </c>
      <c r="K94" s="309">
        <v>99</v>
      </c>
      <c r="L94" s="309">
        <v>97</v>
      </c>
      <c r="M94" s="309">
        <v>0</v>
      </c>
      <c r="N94" s="309">
        <v>1</v>
      </c>
      <c r="O94" s="309">
        <v>0</v>
      </c>
      <c r="P94" s="309">
        <v>1</v>
      </c>
      <c r="Q94" s="309">
        <v>0</v>
      </c>
      <c r="R94" s="309">
        <v>3</v>
      </c>
      <c r="S94" s="309">
        <v>63</v>
      </c>
      <c r="T94" s="309"/>
      <c r="U94" s="309">
        <v>0</v>
      </c>
      <c r="V94" s="309">
        <v>0</v>
      </c>
      <c r="W94" s="309">
        <v>0</v>
      </c>
      <c r="X94" s="309"/>
      <c r="Y94" s="309"/>
      <c r="Z94" s="309"/>
      <c r="AA94" s="309">
        <v>0</v>
      </c>
      <c r="AB94" s="309">
        <v>5</v>
      </c>
      <c r="AC94" s="10">
        <f>SUM(J94:AB94)</f>
        <v>270</v>
      </c>
    </row>
    <row r="95" spans="1:29" x14ac:dyDescent="0.3">
      <c r="A95" s="14">
        <v>94</v>
      </c>
      <c r="B95" s="15">
        <v>22</v>
      </c>
      <c r="C95" s="46">
        <v>342</v>
      </c>
      <c r="D95" s="48" t="s">
        <v>290</v>
      </c>
      <c r="E95" s="48" t="s">
        <v>293</v>
      </c>
      <c r="F95" s="53">
        <v>1611</v>
      </c>
      <c r="G95" s="15" t="s">
        <v>73</v>
      </c>
      <c r="H95" s="316" t="s">
        <v>19</v>
      </c>
      <c r="I95" s="15">
        <v>358</v>
      </c>
      <c r="J95" s="309">
        <v>2</v>
      </c>
      <c r="K95" s="309">
        <v>67</v>
      </c>
      <c r="L95" s="309">
        <v>133</v>
      </c>
      <c r="M95" s="309">
        <v>0</v>
      </c>
      <c r="N95" s="309">
        <v>6</v>
      </c>
      <c r="O95" s="309">
        <v>6</v>
      </c>
      <c r="P95" s="309">
        <v>4</v>
      </c>
      <c r="Q95" s="309">
        <v>3</v>
      </c>
      <c r="R95" s="309">
        <v>6</v>
      </c>
      <c r="S95" s="309">
        <v>20</v>
      </c>
      <c r="T95" s="309"/>
      <c r="U95" s="309">
        <v>0</v>
      </c>
      <c r="V95" s="309">
        <v>1</v>
      </c>
      <c r="W95" s="309">
        <v>2</v>
      </c>
      <c r="X95" s="309"/>
      <c r="Y95" s="309"/>
      <c r="Z95" s="309"/>
      <c r="AA95" s="309">
        <v>0</v>
      </c>
      <c r="AB95" s="309">
        <v>0</v>
      </c>
      <c r="AC95" s="10">
        <f t="shared" ref="AC95:AC102" si="9">SUM(J95:AB95)</f>
        <v>250</v>
      </c>
    </row>
    <row r="96" spans="1:29" x14ac:dyDescent="0.3">
      <c r="A96" s="14">
        <v>95</v>
      </c>
      <c r="B96" s="15">
        <v>22</v>
      </c>
      <c r="C96" s="46">
        <v>342</v>
      </c>
      <c r="D96" s="48" t="s">
        <v>290</v>
      </c>
      <c r="E96" s="48" t="s">
        <v>294</v>
      </c>
      <c r="F96" s="50">
        <v>1612</v>
      </c>
      <c r="G96" s="15" t="s">
        <v>73</v>
      </c>
      <c r="H96" s="316" t="s">
        <v>19</v>
      </c>
      <c r="I96" s="15">
        <v>323</v>
      </c>
      <c r="J96" s="309">
        <v>0</v>
      </c>
      <c r="K96" s="309">
        <v>138</v>
      </c>
      <c r="L96" s="309">
        <v>106</v>
      </c>
      <c r="M96" s="309">
        <v>0</v>
      </c>
      <c r="N96" s="309">
        <v>3</v>
      </c>
      <c r="O96" s="309">
        <v>0</v>
      </c>
      <c r="P96" s="309">
        <v>0</v>
      </c>
      <c r="Q96" s="309">
        <v>0</v>
      </c>
      <c r="R96" s="309">
        <v>5</v>
      </c>
      <c r="S96" s="309">
        <v>17</v>
      </c>
      <c r="T96" s="309"/>
      <c r="U96" s="309">
        <v>0</v>
      </c>
      <c r="V96" s="309">
        <v>0</v>
      </c>
      <c r="W96" s="309">
        <v>0</v>
      </c>
      <c r="X96" s="309"/>
      <c r="Y96" s="309"/>
      <c r="Z96" s="309"/>
      <c r="AA96" s="309">
        <v>0</v>
      </c>
      <c r="AB96" s="309">
        <v>4</v>
      </c>
      <c r="AC96" s="10">
        <f t="shared" si="9"/>
        <v>273</v>
      </c>
    </row>
    <row r="97" spans="1:29" ht="18" customHeight="1" x14ac:dyDescent="0.3">
      <c r="A97" s="14">
        <v>96</v>
      </c>
      <c r="B97" s="15">
        <v>22</v>
      </c>
      <c r="C97" s="46">
        <v>342</v>
      </c>
      <c r="D97" s="49" t="s">
        <v>290</v>
      </c>
      <c r="E97" s="49" t="s">
        <v>295</v>
      </c>
      <c r="F97" s="317">
        <v>1612</v>
      </c>
      <c r="G97" s="15" t="s">
        <v>73</v>
      </c>
      <c r="H97" s="318" t="s">
        <v>248</v>
      </c>
      <c r="I97" s="15">
        <v>534</v>
      </c>
      <c r="J97" s="309">
        <v>3</v>
      </c>
      <c r="K97" s="309">
        <v>94</v>
      </c>
      <c r="L97" s="309">
        <v>218</v>
      </c>
      <c r="M97" s="309">
        <v>3</v>
      </c>
      <c r="N97" s="309">
        <v>12</v>
      </c>
      <c r="O97" s="309">
        <v>0</v>
      </c>
      <c r="P97" s="309">
        <v>1</v>
      </c>
      <c r="Q97" s="309">
        <v>1</v>
      </c>
      <c r="R97" s="309">
        <v>3</v>
      </c>
      <c r="S97" s="309">
        <v>75</v>
      </c>
      <c r="T97" s="309"/>
      <c r="U97" s="309">
        <v>0</v>
      </c>
      <c r="V97" s="309">
        <v>2</v>
      </c>
      <c r="W97" s="309">
        <v>0</v>
      </c>
      <c r="X97" s="309"/>
      <c r="Y97" s="309"/>
      <c r="Z97" s="309"/>
      <c r="AA97" s="309">
        <v>0</v>
      </c>
      <c r="AB97" s="309">
        <v>16</v>
      </c>
      <c r="AC97" s="10">
        <f t="shared" si="9"/>
        <v>428</v>
      </c>
    </row>
    <row r="98" spans="1:29" x14ac:dyDescent="0.3">
      <c r="A98" s="14">
        <v>97</v>
      </c>
      <c r="B98" s="15">
        <v>22</v>
      </c>
      <c r="C98" s="46">
        <v>367</v>
      </c>
      <c r="D98" s="48" t="s">
        <v>296</v>
      </c>
      <c r="E98" s="48" t="s">
        <v>296</v>
      </c>
      <c r="F98" s="50">
        <v>1671</v>
      </c>
      <c r="G98" s="15" t="s">
        <v>73</v>
      </c>
      <c r="H98" s="316" t="s">
        <v>19</v>
      </c>
      <c r="I98" s="15">
        <v>690</v>
      </c>
      <c r="J98" s="309">
        <v>2</v>
      </c>
      <c r="K98" s="309">
        <v>156</v>
      </c>
      <c r="L98" s="309">
        <v>117</v>
      </c>
      <c r="M98" s="309">
        <v>6</v>
      </c>
      <c r="N98" s="309">
        <v>3</v>
      </c>
      <c r="O98" s="309">
        <v>2</v>
      </c>
      <c r="P98" s="309">
        <v>4</v>
      </c>
      <c r="Q98" s="309">
        <v>2</v>
      </c>
      <c r="R98" s="309">
        <v>2</v>
      </c>
      <c r="S98" s="309">
        <v>34</v>
      </c>
      <c r="T98" s="309"/>
      <c r="U98" s="309">
        <v>0</v>
      </c>
      <c r="V98" s="309">
        <v>5</v>
      </c>
      <c r="W98" s="309">
        <v>9</v>
      </c>
      <c r="X98" s="309"/>
      <c r="Y98" s="309"/>
      <c r="Z98" s="309"/>
      <c r="AA98" s="309">
        <v>0</v>
      </c>
      <c r="AB98" s="309">
        <v>18</v>
      </c>
      <c r="AC98" s="10">
        <f t="shared" si="9"/>
        <v>360</v>
      </c>
    </row>
    <row r="99" spans="1:29" x14ac:dyDescent="0.3">
      <c r="A99" s="14">
        <v>98</v>
      </c>
      <c r="B99" s="15">
        <v>22</v>
      </c>
      <c r="C99" s="46">
        <v>367</v>
      </c>
      <c r="D99" s="48" t="s">
        <v>296</v>
      </c>
      <c r="E99" s="48" t="s">
        <v>296</v>
      </c>
      <c r="F99" s="50">
        <v>1671</v>
      </c>
      <c r="G99" s="15" t="s">
        <v>73</v>
      </c>
      <c r="H99" s="51" t="s">
        <v>20</v>
      </c>
      <c r="I99" s="15">
        <v>689</v>
      </c>
      <c r="J99" s="309">
        <v>1</v>
      </c>
      <c r="K99" s="309">
        <v>196</v>
      </c>
      <c r="L99" s="309">
        <v>88</v>
      </c>
      <c r="M99" s="309">
        <v>4</v>
      </c>
      <c r="N99" s="309">
        <v>4</v>
      </c>
      <c r="O99" s="309">
        <v>1</v>
      </c>
      <c r="P99" s="309">
        <v>1</v>
      </c>
      <c r="Q99" s="309">
        <v>3</v>
      </c>
      <c r="R99" s="309">
        <v>3</v>
      </c>
      <c r="S99" s="309">
        <v>30</v>
      </c>
      <c r="T99" s="309"/>
      <c r="U99" s="309">
        <v>0</v>
      </c>
      <c r="V99" s="309">
        <v>1</v>
      </c>
      <c r="W99" s="309">
        <v>3</v>
      </c>
      <c r="X99" s="309"/>
      <c r="Y99" s="309"/>
      <c r="Z99" s="309"/>
      <c r="AA99" s="309">
        <v>0</v>
      </c>
      <c r="AB99" s="309">
        <v>25</v>
      </c>
      <c r="AC99" s="10">
        <f t="shared" si="9"/>
        <v>360</v>
      </c>
    </row>
    <row r="100" spans="1:29" x14ac:dyDescent="0.3">
      <c r="A100" s="14">
        <v>99</v>
      </c>
      <c r="B100" s="15">
        <v>22</v>
      </c>
      <c r="C100" s="52">
        <v>367</v>
      </c>
      <c r="D100" s="48" t="s">
        <v>296</v>
      </c>
      <c r="E100" s="48" t="s">
        <v>296</v>
      </c>
      <c r="F100" s="50">
        <v>1672</v>
      </c>
      <c r="G100" s="15" t="s">
        <v>73</v>
      </c>
      <c r="H100" s="316" t="s">
        <v>19</v>
      </c>
      <c r="I100" s="15">
        <v>665</v>
      </c>
      <c r="J100" s="309">
        <v>5</v>
      </c>
      <c r="K100" s="309">
        <v>161</v>
      </c>
      <c r="L100" s="309">
        <v>96</v>
      </c>
      <c r="M100" s="309">
        <v>3</v>
      </c>
      <c r="N100" s="309">
        <v>1</v>
      </c>
      <c r="O100" s="309">
        <v>0</v>
      </c>
      <c r="P100" s="309">
        <v>1</v>
      </c>
      <c r="Q100" s="309">
        <v>3</v>
      </c>
      <c r="R100" s="309">
        <v>1</v>
      </c>
      <c r="S100" s="309">
        <v>52</v>
      </c>
      <c r="T100" s="309"/>
      <c r="U100" s="309">
        <v>1</v>
      </c>
      <c r="V100" s="309">
        <v>1</v>
      </c>
      <c r="W100" s="309">
        <v>1</v>
      </c>
      <c r="X100" s="309"/>
      <c r="Y100" s="309"/>
      <c r="Z100" s="309"/>
      <c r="AA100" s="309">
        <v>0</v>
      </c>
      <c r="AB100" s="309">
        <v>15</v>
      </c>
      <c r="AC100" s="10">
        <f t="shared" si="9"/>
        <v>341</v>
      </c>
    </row>
    <row r="101" spans="1:29" x14ac:dyDescent="0.3">
      <c r="A101" s="14">
        <v>100</v>
      </c>
      <c r="B101" s="15">
        <v>22</v>
      </c>
      <c r="C101" s="46">
        <v>367</v>
      </c>
      <c r="D101" s="48" t="s">
        <v>296</v>
      </c>
      <c r="E101" s="48" t="s">
        <v>296</v>
      </c>
      <c r="F101" s="50">
        <v>1672</v>
      </c>
      <c r="G101" s="15" t="s">
        <v>73</v>
      </c>
      <c r="H101" s="316" t="s">
        <v>20</v>
      </c>
      <c r="I101" s="15">
        <v>665</v>
      </c>
      <c r="J101" s="309">
        <v>2</v>
      </c>
      <c r="K101" s="309">
        <v>196</v>
      </c>
      <c r="L101" s="309">
        <v>93</v>
      </c>
      <c r="M101" s="309">
        <v>4</v>
      </c>
      <c r="N101" s="309">
        <v>4</v>
      </c>
      <c r="O101" s="309">
        <v>0</v>
      </c>
      <c r="P101" s="309">
        <v>3</v>
      </c>
      <c r="Q101" s="309">
        <v>0</v>
      </c>
      <c r="R101" s="309">
        <v>3</v>
      </c>
      <c r="S101" s="309">
        <v>59</v>
      </c>
      <c r="T101" s="309"/>
      <c r="U101" s="309">
        <v>1</v>
      </c>
      <c r="V101" s="309">
        <v>0</v>
      </c>
      <c r="W101" s="309">
        <v>0</v>
      </c>
      <c r="X101" s="309"/>
      <c r="Y101" s="309"/>
      <c r="Z101" s="309"/>
      <c r="AA101" s="309">
        <v>0</v>
      </c>
      <c r="AB101" s="309">
        <v>7</v>
      </c>
      <c r="AC101" s="10">
        <f t="shared" si="9"/>
        <v>372</v>
      </c>
    </row>
    <row r="102" spans="1:29" x14ac:dyDescent="0.3">
      <c r="A102" s="14">
        <v>101</v>
      </c>
      <c r="B102" s="15">
        <v>22</v>
      </c>
      <c r="C102" s="47">
        <v>407</v>
      </c>
      <c r="D102" s="48" t="s">
        <v>297</v>
      </c>
      <c r="E102" s="48" t="s">
        <v>297</v>
      </c>
      <c r="F102" s="53">
        <v>1826</v>
      </c>
      <c r="G102" s="15" t="s">
        <v>73</v>
      </c>
      <c r="H102" s="51" t="s">
        <v>19</v>
      </c>
      <c r="I102" s="15">
        <v>475</v>
      </c>
      <c r="J102" s="309">
        <v>5</v>
      </c>
      <c r="K102" s="309">
        <v>83</v>
      </c>
      <c r="L102" s="309">
        <v>13</v>
      </c>
      <c r="M102" s="309">
        <v>2</v>
      </c>
      <c r="N102" s="309">
        <v>170</v>
      </c>
      <c r="O102" s="309">
        <v>14</v>
      </c>
      <c r="P102" s="309">
        <v>54</v>
      </c>
      <c r="Q102" s="309">
        <v>3</v>
      </c>
      <c r="R102" s="309">
        <v>6</v>
      </c>
      <c r="S102" s="309">
        <v>10</v>
      </c>
      <c r="T102" s="309"/>
      <c r="U102" s="309">
        <v>0</v>
      </c>
      <c r="V102" s="309">
        <v>0</v>
      </c>
      <c r="W102" s="309">
        <v>0</v>
      </c>
      <c r="X102" s="309"/>
      <c r="Y102" s="309"/>
      <c r="Z102" s="309"/>
      <c r="AA102" s="309">
        <v>0</v>
      </c>
      <c r="AB102" s="309">
        <v>0</v>
      </c>
      <c r="AC102" s="10">
        <f t="shared" si="9"/>
        <v>360</v>
      </c>
    </row>
    <row r="103" spans="1:29" x14ac:dyDescent="0.3">
      <c r="A103" s="14">
        <v>102</v>
      </c>
      <c r="B103" s="15">
        <v>22</v>
      </c>
      <c r="C103" s="45">
        <v>407</v>
      </c>
      <c r="D103" s="48" t="s">
        <v>297</v>
      </c>
      <c r="E103" s="48" t="s">
        <v>297</v>
      </c>
      <c r="F103" s="50">
        <v>1826</v>
      </c>
      <c r="G103" s="15" t="s">
        <v>73</v>
      </c>
      <c r="H103" s="316" t="s">
        <v>20</v>
      </c>
      <c r="I103" s="15">
        <v>475</v>
      </c>
      <c r="J103" s="309">
        <v>4</v>
      </c>
      <c r="K103" s="309">
        <v>75</v>
      </c>
      <c r="L103" s="309">
        <v>15</v>
      </c>
      <c r="M103" s="309">
        <v>0</v>
      </c>
      <c r="N103" s="309">
        <v>181</v>
      </c>
      <c r="O103" s="309">
        <v>15</v>
      </c>
      <c r="P103" s="309">
        <v>45</v>
      </c>
      <c r="Q103" s="309">
        <v>2</v>
      </c>
      <c r="R103" s="309">
        <v>5</v>
      </c>
      <c r="S103" s="309">
        <v>12</v>
      </c>
      <c r="T103" s="309"/>
      <c r="U103" s="309">
        <v>0</v>
      </c>
      <c r="V103" s="309">
        <v>0</v>
      </c>
      <c r="W103" s="309">
        <v>2</v>
      </c>
      <c r="X103" s="309"/>
      <c r="Y103" s="309"/>
      <c r="Z103" s="309"/>
      <c r="AA103" s="309">
        <v>0</v>
      </c>
      <c r="AB103" s="309">
        <v>4</v>
      </c>
      <c r="AC103" s="10">
        <f>SUM(J103:AB103)</f>
        <v>360</v>
      </c>
    </row>
    <row r="104" spans="1:29" ht="17.25" customHeight="1" x14ac:dyDescent="0.3">
      <c r="A104" s="14">
        <v>103</v>
      </c>
      <c r="B104" s="15">
        <v>22</v>
      </c>
      <c r="C104" s="45">
        <v>415</v>
      </c>
      <c r="D104" s="48" t="s">
        <v>298</v>
      </c>
      <c r="E104" s="48" t="s">
        <v>298</v>
      </c>
      <c r="F104" s="50">
        <v>1851</v>
      </c>
      <c r="G104" s="15" t="s">
        <v>73</v>
      </c>
      <c r="H104" s="316" t="s">
        <v>19</v>
      </c>
      <c r="I104" s="15">
        <v>591</v>
      </c>
      <c r="J104" s="309">
        <v>6</v>
      </c>
      <c r="K104" s="309">
        <v>116</v>
      </c>
      <c r="L104" s="309">
        <v>150</v>
      </c>
      <c r="M104" s="309">
        <v>4</v>
      </c>
      <c r="N104" s="309">
        <v>116</v>
      </c>
      <c r="O104" s="309">
        <v>1</v>
      </c>
      <c r="P104" s="309">
        <v>1</v>
      </c>
      <c r="Q104" s="309">
        <v>3</v>
      </c>
      <c r="R104" s="309">
        <v>1</v>
      </c>
      <c r="S104" s="309">
        <v>42</v>
      </c>
      <c r="T104" s="309"/>
      <c r="U104" s="309">
        <v>0</v>
      </c>
      <c r="V104" s="309">
        <v>3</v>
      </c>
      <c r="W104" s="309">
        <v>8</v>
      </c>
      <c r="X104" s="309"/>
      <c r="Y104" s="309"/>
      <c r="Z104" s="309"/>
      <c r="AA104" s="309">
        <v>0</v>
      </c>
      <c r="AB104" s="309">
        <v>16</v>
      </c>
      <c r="AC104" s="10">
        <f t="shared" ref="AC104:AC113" si="10">SUM(J104:AB104)</f>
        <v>467</v>
      </c>
    </row>
    <row r="105" spans="1:29" ht="20.25" customHeight="1" x14ac:dyDescent="0.3">
      <c r="A105" s="14">
        <v>104</v>
      </c>
      <c r="B105" s="15">
        <v>22</v>
      </c>
      <c r="C105" s="46">
        <v>415</v>
      </c>
      <c r="D105" s="49" t="s">
        <v>298</v>
      </c>
      <c r="E105" s="49" t="s">
        <v>298</v>
      </c>
      <c r="F105" s="317">
        <v>1851</v>
      </c>
      <c r="G105" s="15" t="s">
        <v>73</v>
      </c>
      <c r="H105" s="319" t="s">
        <v>20</v>
      </c>
      <c r="I105" s="15">
        <v>591</v>
      </c>
      <c r="J105" s="309">
        <v>1</v>
      </c>
      <c r="K105" s="309">
        <v>149</v>
      </c>
      <c r="L105" s="309">
        <v>139</v>
      </c>
      <c r="M105" s="309">
        <v>2</v>
      </c>
      <c r="N105" s="309">
        <v>83</v>
      </c>
      <c r="O105" s="309">
        <v>0</v>
      </c>
      <c r="P105" s="309">
        <v>2</v>
      </c>
      <c r="Q105" s="309">
        <v>3</v>
      </c>
      <c r="R105" s="309">
        <v>1</v>
      </c>
      <c r="S105" s="309">
        <v>45</v>
      </c>
      <c r="T105" s="309"/>
      <c r="U105" s="309">
        <v>1</v>
      </c>
      <c r="V105" s="309">
        <v>3</v>
      </c>
      <c r="W105" s="309">
        <v>4</v>
      </c>
      <c r="X105" s="309"/>
      <c r="Y105" s="309"/>
      <c r="Z105" s="309"/>
      <c r="AA105" s="309">
        <v>0</v>
      </c>
      <c r="AB105" s="309">
        <v>18</v>
      </c>
      <c r="AC105" s="10">
        <f t="shared" si="10"/>
        <v>451</v>
      </c>
    </row>
    <row r="106" spans="1:29" ht="17.25" customHeight="1" x14ac:dyDescent="0.3">
      <c r="A106" s="14">
        <v>105</v>
      </c>
      <c r="B106" s="15">
        <v>22</v>
      </c>
      <c r="C106" s="45">
        <v>415</v>
      </c>
      <c r="D106" s="48" t="s">
        <v>298</v>
      </c>
      <c r="E106" s="48" t="s">
        <v>298</v>
      </c>
      <c r="F106" s="53">
        <v>1851</v>
      </c>
      <c r="G106" s="15" t="s">
        <v>73</v>
      </c>
      <c r="H106" s="51" t="s">
        <v>22</v>
      </c>
      <c r="I106" s="15">
        <v>591</v>
      </c>
      <c r="J106" s="309">
        <v>1</v>
      </c>
      <c r="K106" s="309">
        <v>155</v>
      </c>
      <c r="L106" s="309">
        <v>147</v>
      </c>
      <c r="M106" s="309">
        <v>2</v>
      </c>
      <c r="N106" s="309">
        <v>108</v>
      </c>
      <c r="O106" s="309">
        <v>1</v>
      </c>
      <c r="P106" s="309">
        <v>1</v>
      </c>
      <c r="Q106" s="309">
        <v>1</v>
      </c>
      <c r="R106" s="309">
        <v>1</v>
      </c>
      <c r="S106" s="309">
        <v>38</v>
      </c>
      <c r="T106" s="309"/>
      <c r="U106" s="309">
        <v>0</v>
      </c>
      <c r="V106" s="309">
        <v>1</v>
      </c>
      <c r="W106" s="309">
        <v>6</v>
      </c>
      <c r="X106" s="309"/>
      <c r="Y106" s="309"/>
      <c r="Z106" s="309"/>
      <c r="AA106" s="309">
        <v>0</v>
      </c>
      <c r="AB106" s="309">
        <v>8</v>
      </c>
      <c r="AC106" s="10">
        <f t="shared" si="10"/>
        <v>470</v>
      </c>
    </row>
    <row r="107" spans="1:29" ht="17.25" customHeight="1" x14ac:dyDescent="0.3">
      <c r="A107" s="14">
        <v>106</v>
      </c>
      <c r="B107" s="15">
        <v>22</v>
      </c>
      <c r="C107" s="45">
        <v>415</v>
      </c>
      <c r="D107" s="48" t="s">
        <v>298</v>
      </c>
      <c r="E107" s="48" t="s">
        <v>299</v>
      </c>
      <c r="F107" s="50">
        <v>1851</v>
      </c>
      <c r="G107" s="15" t="s">
        <v>73</v>
      </c>
      <c r="H107" s="51" t="s">
        <v>21</v>
      </c>
      <c r="I107" s="15">
        <v>234</v>
      </c>
      <c r="J107" s="309">
        <v>9</v>
      </c>
      <c r="K107" s="309">
        <v>73</v>
      </c>
      <c r="L107" s="309">
        <v>76</v>
      </c>
      <c r="M107" s="309">
        <v>1</v>
      </c>
      <c r="N107" s="309">
        <v>3</v>
      </c>
      <c r="O107" s="309">
        <v>0</v>
      </c>
      <c r="P107" s="309">
        <v>0</v>
      </c>
      <c r="Q107" s="309">
        <v>2</v>
      </c>
      <c r="R107" s="309">
        <v>0</v>
      </c>
      <c r="S107" s="309">
        <v>9</v>
      </c>
      <c r="T107" s="309"/>
      <c r="U107" s="309">
        <v>0</v>
      </c>
      <c r="V107" s="309">
        <v>0</v>
      </c>
      <c r="W107" s="309">
        <v>1</v>
      </c>
      <c r="X107" s="309"/>
      <c r="Y107" s="309"/>
      <c r="Z107" s="309"/>
      <c r="AA107" s="309">
        <v>0</v>
      </c>
      <c r="AB107" s="309">
        <v>7</v>
      </c>
      <c r="AC107" s="10">
        <f t="shared" si="10"/>
        <v>181</v>
      </c>
    </row>
    <row r="108" spans="1:29" ht="17.25" customHeight="1" x14ac:dyDescent="0.3">
      <c r="A108" s="14">
        <v>107</v>
      </c>
      <c r="B108" s="15">
        <v>22</v>
      </c>
      <c r="C108" s="45">
        <v>415</v>
      </c>
      <c r="D108" s="48" t="s">
        <v>298</v>
      </c>
      <c r="E108" s="48" t="s">
        <v>298</v>
      </c>
      <c r="F108" s="50">
        <v>1852</v>
      </c>
      <c r="G108" s="15" t="s">
        <v>73</v>
      </c>
      <c r="H108" s="316" t="s">
        <v>19</v>
      </c>
      <c r="I108" s="15">
        <v>659</v>
      </c>
      <c r="J108" s="309">
        <v>5</v>
      </c>
      <c r="K108" s="309">
        <v>114</v>
      </c>
      <c r="L108" s="309">
        <v>201</v>
      </c>
      <c r="M108" s="309">
        <v>2</v>
      </c>
      <c r="N108" s="309">
        <v>98</v>
      </c>
      <c r="O108" s="309">
        <v>2</v>
      </c>
      <c r="P108" s="309">
        <v>1</v>
      </c>
      <c r="Q108" s="309">
        <v>0</v>
      </c>
      <c r="R108" s="309">
        <v>3</v>
      </c>
      <c r="S108" s="309">
        <v>59</v>
      </c>
      <c r="T108" s="309"/>
      <c r="U108" s="309">
        <v>2</v>
      </c>
      <c r="V108" s="309">
        <v>2</v>
      </c>
      <c r="W108" s="309">
        <v>4</v>
      </c>
      <c r="X108" s="309"/>
      <c r="Y108" s="309"/>
      <c r="Z108" s="309"/>
      <c r="AA108" s="309">
        <v>0</v>
      </c>
      <c r="AB108" s="309">
        <v>13</v>
      </c>
      <c r="AC108" s="10">
        <f t="shared" si="10"/>
        <v>506</v>
      </c>
    </row>
    <row r="109" spans="1:29" ht="17.25" customHeight="1" x14ac:dyDescent="0.3">
      <c r="A109" s="14">
        <v>108</v>
      </c>
      <c r="B109" s="15">
        <v>22</v>
      </c>
      <c r="C109" s="45">
        <v>415</v>
      </c>
      <c r="D109" s="48" t="s">
        <v>298</v>
      </c>
      <c r="E109" s="48" t="s">
        <v>298</v>
      </c>
      <c r="F109" s="50">
        <v>1852</v>
      </c>
      <c r="G109" s="15" t="s">
        <v>73</v>
      </c>
      <c r="H109" s="51" t="s">
        <v>20</v>
      </c>
      <c r="I109" s="15">
        <v>659</v>
      </c>
      <c r="J109" s="309">
        <v>5</v>
      </c>
      <c r="K109" s="309">
        <v>113</v>
      </c>
      <c r="L109" s="309">
        <v>167</v>
      </c>
      <c r="M109" s="309">
        <v>2</v>
      </c>
      <c r="N109" s="309">
        <v>110</v>
      </c>
      <c r="O109" s="309">
        <v>1</v>
      </c>
      <c r="P109" s="309">
        <v>4</v>
      </c>
      <c r="Q109" s="309">
        <v>1</v>
      </c>
      <c r="R109" s="309">
        <v>1</v>
      </c>
      <c r="S109" s="309">
        <v>63</v>
      </c>
      <c r="T109" s="309"/>
      <c r="U109" s="309">
        <v>0</v>
      </c>
      <c r="V109" s="309">
        <v>2</v>
      </c>
      <c r="W109" s="309">
        <v>5</v>
      </c>
      <c r="X109" s="309"/>
      <c r="Y109" s="309"/>
      <c r="Z109" s="309"/>
      <c r="AA109" s="309">
        <v>0</v>
      </c>
      <c r="AB109" s="309">
        <v>17</v>
      </c>
      <c r="AC109" s="10">
        <f t="shared" si="10"/>
        <v>491</v>
      </c>
    </row>
    <row r="110" spans="1:29" ht="17.25" customHeight="1" x14ac:dyDescent="0.3">
      <c r="A110" s="14">
        <v>109</v>
      </c>
      <c r="B110" s="15">
        <v>22</v>
      </c>
      <c r="C110" s="45">
        <v>415</v>
      </c>
      <c r="D110" s="48" t="s">
        <v>298</v>
      </c>
      <c r="E110" s="48" t="s">
        <v>298</v>
      </c>
      <c r="F110" s="50">
        <v>1852</v>
      </c>
      <c r="G110" s="15" t="s">
        <v>73</v>
      </c>
      <c r="H110" s="316" t="s">
        <v>22</v>
      </c>
      <c r="I110" s="15">
        <v>659</v>
      </c>
      <c r="J110" s="309">
        <v>5</v>
      </c>
      <c r="K110" s="309">
        <v>147</v>
      </c>
      <c r="L110" s="309">
        <v>180</v>
      </c>
      <c r="M110" s="309">
        <v>1</v>
      </c>
      <c r="N110" s="309">
        <v>82</v>
      </c>
      <c r="O110" s="309">
        <v>1</v>
      </c>
      <c r="P110" s="309">
        <v>2</v>
      </c>
      <c r="Q110" s="309">
        <v>4</v>
      </c>
      <c r="R110" s="309">
        <v>0</v>
      </c>
      <c r="S110" s="309">
        <v>49</v>
      </c>
      <c r="T110" s="309"/>
      <c r="U110" s="309">
        <v>0</v>
      </c>
      <c r="V110" s="309">
        <v>2</v>
      </c>
      <c r="W110" s="309">
        <v>4</v>
      </c>
      <c r="X110" s="309"/>
      <c r="Y110" s="309"/>
      <c r="Z110" s="309"/>
      <c r="AA110" s="309">
        <v>0</v>
      </c>
      <c r="AB110" s="309">
        <v>11</v>
      </c>
      <c r="AC110" s="10">
        <f t="shared" si="10"/>
        <v>488</v>
      </c>
    </row>
    <row r="111" spans="1:29" ht="17.25" customHeight="1" x14ac:dyDescent="0.3">
      <c r="A111" s="14">
        <v>110</v>
      </c>
      <c r="B111" s="15">
        <v>22</v>
      </c>
      <c r="C111" s="45">
        <v>415</v>
      </c>
      <c r="D111" s="48" t="s">
        <v>298</v>
      </c>
      <c r="E111" s="48" t="s">
        <v>300</v>
      </c>
      <c r="F111" s="53">
        <v>1853</v>
      </c>
      <c r="G111" s="15" t="s">
        <v>73</v>
      </c>
      <c r="H111" s="316" t="s">
        <v>19</v>
      </c>
      <c r="I111" s="15">
        <v>386</v>
      </c>
      <c r="J111" s="309">
        <v>2</v>
      </c>
      <c r="K111" s="309">
        <v>128</v>
      </c>
      <c r="L111" s="309">
        <v>92</v>
      </c>
      <c r="M111" s="309">
        <v>0</v>
      </c>
      <c r="N111" s="309">
        <v>10</v>
      </c>
      <c r="O111" s="309">
        <v>1</v>
      </c>
      <c r="P111" s="309">
        <v>0</v>
      </c>
      <c r="Q111" s="309">
        <v>1</v>
      </c>
      <c r="R111" s="309">
        <v>3</v>
      </c>
      <c r="S111" s="309">
        <v>28</v>
      </c>
      <c r="T111" s="309"/>
      <c r="U111" s="309">
        <v>0</v>
      </c>
      <c r="V111" s="309">
        <v>4</v>
      </c>
      <c r="W111" s="309">
        <v>1</v>
      </c>
      <c r="X111" s="309"/>
      <c r="Y111" s="309"/>
      <c r="Z111" s="309"/>
      <c r="AA111" s="309">
        <v>0</v>
      </c>
      <c r="AB111" s="309">
        <v>9</v>
      </c>
      <c r="AC111" s="10">
        <f t="shared" si="10"/>
        <v>279</v>
      </c>
    </row>
    <row r="112" spans="1:29" ht="17.25" customHeight="1" x14ac:dyDescent="0.3">
      <c r="A112" s="14">
        <v>111</v>
      </c>
      <c r="B112" s="15">
        <v>22</v>
      </c>
      <c r="C112" s="45">
        <v>415</v>
      </c>
      <c r="D112" s="48" t="s">
        <v>298</v>
      </c>
      <c r="E112" s="48" t="s">
        <v>301</v>
      </c>
      <c r="F112" s="50">
        <v>1853</v>
      </c>
      <c r="G112" s="15" t="s">
        <v>73</v>
      </c>
      <c r="H112" s="51" t="s">
        <v>21</v>
      </c>
      <c r="I112" s="15">
        <v>743</v>
      </c>
      <c r="J112" s="309">
        <v>4</v>
      </c>
      <c r="K112" s="309">
        <v>159</v>
      </c>
      <c r="L112" s="309">
        <v>231</v>
      </c>
      <c r="M112" s="309">
        <v>3</v>
      </c>
      <c r="N112" s="309">
        <v>65</v>
      </c>
      <c r="O112" s="309">
        <v>0</v>
      </c>
      <c r="P112" s="309">
        <v>2</v>
      </c>
      <c r="Q112" s="309">
        <v>1</v>
      </c>
      <c r="R112" s="309">
        <v>1</v>
      </c>
      <c r="S112" s="309">
        <v>24</v>
      </c>
      <c r="T112" s="309"/>
      <c r="U112" s="309">
        <v>0</v>
      </c>
      <c r="V112" s="309">
        <v>0</v>
      </c>
      <c r="W112" s="309">
        <v>1</v>
      </c>
      <c r="X112" s="309"/>
      <c r="Y112" s="309"/>
      <c r="Z112" s="309"/>
      <c r="AA112" s="309">
        <v>0</v>
      </c>
      <c r="AB112" s="309">
        <v>10</v>
      </c>
      <c r="AC112" s="10">
        <f t="shared" si="10"/>
        <v>501</v>
      </c>
    </row>
    <row r="113" spans="1:29" ht="17.25" customHeight="1" x14ac:dyDescent="0.3">
      <c r="A113" s="14">
        <v>112</v>
      </c>
      <c r="B113" s="15">
        <v>22</v>
      </c>
      <c r="C113" s="45">
        <v>415</v>
      </c>
      <c r="D113" s="48" t="s">
        <v>298</v>
      </c>
      <c r="E113" s="48" t="s">
        <v>300</v>
      </c>
      <c r="F113" s="50">
        <v>1854</v>
      </c>
      <c r="G113" s="15" t="s">
        <v>73</v>
      </c>
      <c r="H113" s="316" t="s">
        <v>19</v>
      </c>
      <c r="I113" s="15">
        <v>525</v>
      </c>
      <c r="J113" s="309">
        <v>2</v>
      </c>
      <c r="K113" s="309">
        <v>138</v>
      </c>
      <c r="L113" s="309">
        <v>155</v>
      </c>
      <c r="M113" s="309">
        <v>2</v>
      </c>
      <c r="N113" s="309">
        <v>22</v>
      </c>
      <c r="O113" s="309">
        <v>0</v>
      </c>
      <c r="P113" s="309">
        <v>0</v>
      </c>
      <c r="Q113" s="309">
        <v>0</v>
      </c>
      <c r="R113" s="309">
        <v>0</v>
      </c>
      <c r="S113" s="309">
        <v>22</v>
      </c>
      <c r="T113" s="309"/>
      <c r="U113" s="309">
        <v>0</v>
      </c>
      <c r="V113" s="309">
        <v>2</v>
      </c>
      <c r="W113" s="309">
        <v>1</v>
      </c>
      <c r="X113" s="309"/>
      <c r="Y113" s="309"/>
      <c r="Z113" s="309"/>
      <c r="AA113" s="309">
        <v>0</v>
      </c>
      <c r="AB113" s="309">
        <v>12</v>
      </c>
      <c r="AC113" s="10">
        <f t="shared" si="10"/>
        <v>356</v>
      </c>
    </row>
    <row r="114" spans="1:29" ht="17.25" customHeight="1" x14ac:dyDescent="0.3">
      <c r="A114" s="14">
        <v>113</v>
      </c>
      <c r="B114" s="15">
        <v>22</v>
      </c>
      <c r="C114" s="45">
        <v>415</v>
      </c>
      <c r="D114" s="48" t="s">
        <v>302</v>
      </c>
      <c r="E114" s="48" t="s">
        <v>303</v>
      </c>
      <c r="F114" s="50">
        <v>1854</v>
      </c>
      <c r="G114" s="15" t="s">
        <v>73</v>
      </c>
      <c r="H114" s="316" t="s">
        <v>20</v>
      </c>
      <c r="I114" s="15">
        <v>524</v>
      </c>
      <c r="J114" s="309">
        <v>5</v>
      </c>
      <c r="K114" s="309">
        <v>145</v>
      </c>
      <c r="L114" s="309">
        <v>155</v>
      </c>
      <c r="M114" s="309">
        <v>0</v>
      </c>
      <c r="N114" s="309">
        <v>22</v>
      </c>
      <c r="O114" s="309">
        <v>0</v>
      </c>
      <c r="P114" s="309">
        <v>0</v>
      </c>
      <c r="Q114" s="309">
        <v>2</v>
      </c>
      <c r="R114" s="309">
        <v>0</v>
      </c>
      <c r="S114" s="309">
        <v>31</v>
      </c>
      <c r="T114" s="309"/>
      <c r="U114" s="309">
        <v>0</v>
      </c>
      <c r="V114" s="309">
        <v>3</v>
      </c>
      <c r="W114" s="309">
        <v>1</v>
      </c>
      <c r="X114" s="309"/>
      <c r="Y114" s="309"/>
      <c r="Z114" s="309"/>
      <c r="AA114" s="309">
        <v>0</v>
      </c>
      <c r="AB114" s="309">
        <v>5</v>
      </c>
      <c r="AC114" s="10">
        <f>SUM(J114:AB114)</f>
        <v>369</v>
      </c>
    </row>
    <row r="115" spans="1:29" ht="17.25" customHeight="1" x14ac:dyDescent="0.3">
      <c r="A115" s="14">
        <v>114</v>
      </c>
      <c r="B115" s="15">
        <v>22</v>
      </c>
      <c r="C115" s="45">
        <v>415</v>
      </c>
      <c r="D115" s="48" t="s">
        <v>298</v>
      </c>
      <c r="E115" s="48" t="s">
        <v>300</v>
      </c>
      <c r="F115" s="50">
        <v>1854</v>
      </c>
      <c r="G115" s="15" t="s">
        <v>73</v>
      </c>
      <c r="H115" s="316" t="s">
        <v>22</v>
      </c>
      <c r="I115" s="15">
        <v>524</v>
      </c>
      <c r="J115" s="309">
        <v>4</v>
      </c>
      <c r="K115" s="309">
        <v>149</v>
      </c>
      <c r="L115" s="309">
        <v>161</v>
      </c>
      <c r="M115" s="309">
        <v>1</v>
      </c>
      <c r="N115" s="309">
        <v>23</v>
      </c>
      <c r="O115" s="309">
        <v>0</v>
      </c>
      <c r="P115" s="309">
        <v>0</v>
      </c>
      <c r="Q115" s="309">
        <v>1</v>
      </c>
      <c r="R115" s="309">
        <v>1</v>
      </c>
      <c r="S115" s="309">
        <v>26</v>
      </c>
      <c r="T115" s="309"/>
      <c r="U115" s="309">
        <v>0</v>
      </c>
      <c r="V115" s="309">
        <v>3</v>
      </c>
      <c r="W115" s="309">
        <v>1</v>
      </c>
      <c r="X115" s="309"/>
      <c r="Y115" s="309"/>
      <c r="Z115" s="309"/>
      <c r="AA115" s="309">
        <v>0</v>
      </c>
      <c r="AB115" s="309">
        <v>7</v>
      </c>
      <c r="AC115" s="10">
        <f t="shared" ref="AC115:AC124" si="11">SUM(J115:AB115)</f>
        <v>377</v>
      </c>
    </row>
    <row r="116" spans="1:29" ht="17.25" customHeight="1" x14ac:dyDescent="0.3">
      <c r="A116" s="14">
        <v>115</v>
      </c>
      <c r="B116" s="15">
        <v>22</v>
      </c>
      <c r="C116" s="46">
        <v>415</v>
      </c>
      <c r="D116" s="49" t="s">
        <v>298</v>
      </c>
      <c r="E116" s="49" t="s">
        <v>304</v>
      </c>
      <c r="F116" s="317">
        <v>1855</v>
      </c>
      <c r="G116" s="15" t="s">
        <v>73</v>
      </c>
      <c r="H116" s="318" t="s">
        <v>19</v>
      </c>
      <c r="I116" s="15">
        <v>526</v>
      </c>
      <c r="J116" s="309">
        <v>6</v>
      </c>
      <c r="K116" s="309">
        <v>134</v>
      </c>
      <c r="L116" s="309">
        <v>133</v>
      </c>
      <c r="M116" s="309">
        <v>3</v>
      </c>
      <c r="N116" s="309">
        <v>22</v>
      </c>
      <c r="O116" s="309">
        <v>1</v>
      </c>
      <c r="P116" s="309">
        <v>0</v>
      </c>
      <c r="Q116" s="309">
        <v>5</v>
      </c>
      <c r="R116" s="309">
        <v>2</v>
      </c>
      <c r="S116" s="309">
        <v>42</v>
      </c>
      <c r="T116" s="309"/>
      <c r="U116" s="309">
        <v>1</v>
      </c>
      <c r="V116" s="309">
        <v>2</v>
      </c>
      <c r="W116" s="309">
        <v>1</v>
      </c>
      <c r="X116" s="309"/>
      <c r="Y116" s="309"/>
      <c r="Z116" s="309"/>
      <c r="AA116" s="309">
        <v>0</v>
      </c>
      <c r="AB116" s="309">
        <v>14</v>
      </c>
      <c r="AC116" s="10">
        <f t="shared" si="11"/>
        <v>366</v>
      </c>
    </row>
    <row r="117" spans="1:29" ht="17.25" customHeight="1" x14ac:dyDescent="0.3">
      <c r="A117" s="14">
        <v>116</v>
      </c>
      <c r="B117" s="15">
        <v>22</v>
      </c>
      <c r="C117" s="45">
        <v>415</v>
      </c>
      <c r="D117" s="48" t="s">
        <v>298</v>
      </c>
      <c r="E117" s="48" t="s">
        <v>305</v>
      </c>
      <c r="F117" s="50">
        <v>1855</v>
      </c>
      <c r="G117" s="15" t="s">
        <v>73</v>
      </c>
      <c r="H117" s="316" t="s">
        <v>20</v>
      </c>
      <c r="I117" s="15">
        <v>526</v>
      </c>
      <c r="J117" s="309">
        <v>2</v>
      </c>
      <c r="K117" s="309">
        <v>104</v>
      </c>
      <c r="L117" s="309">
        <v>134</v>
      </c>
      <c r="M117" s="309">
        <v>4</v>
      </c>
      <c r="N117" s="309">
        <v>20</v>
      </c>
      <c r="O117" s="309">
        <v>2</v>
      </c>
      <c r="P117" s="309">
        <v>0</v>
      </c>
      <c r="Q117" s="309">
        <v>2</v>
      </c>
      <c r="R117" s="309">
        <v>1</v>
      </c>
      <c r="S117" s="309">
        <v>41</v>
      </c>
      <c r="T117" s="309"/>
      <c r="U117" s="309">
        <v>1</v>
      </c>
      <c r="V117" s="309">
        <v>0</v>
      </c>
      <c r="W117" s="309">
        <v>5</v>
      </c>
      <c r="X117" s="309"/>
      <c r="Y117" s="309"/>
      <c r="Z117" s="309"/>
      <c r="AA117" s="309">
        <v>0</v>
      </c>
      <c r="AB117" s="309">
        <v>13</v>
      </c>
      <c r="AC117" s="10">
        <f t="shared" si="11"/>
        <v>329</v>
      </c>
    </row>
    <row r="118" spans="1:29" ht="17.25" customHeight="1" x14ac:dyDescent="0.3">
      <c r="A118" s="14">
        <v>117</v>
      </c>
      <c r="B118" s="15">
        <v>22</v>
      </c>
      <c r="C118" s="45">
        <v>415</v>
      </c>
      <c r="D118" s="48" t="s">
        <v>298</v>
      </c>
      <c r="E118" s="48" t="s">
        <v>306</v>
      </c>
      <c r="F118" s="50">
        <v>1855</v>
      </c>
      <c r="G118" s="15" t="s">
        <v>73</v>
      </c>
      <c r="H118" s="51" t="s">
        <v>21</v>
      </c>
      <c r="I118" s="15">
        <v>207</v>
      </c>
      <c r="J118" s="309">
        <v>1</v>
      </c>
      <c r="K118" s="309">
        <v>77</v>
      </c>
      <c r="L118" s="309">
        <v>36</v>
      </c>
      <c r="M118" s="309">
        <v>1</v>
      </c>
      <c r="N118" s="309">
        <v>10</v>
      </c>
      <c r="O118" s="309">
        <v>0</v>
      </c>
      <c r="P118" s="309">
        <v>0</v>
      </c>
      <c r="Q118" s="309">
        <v>0</v>
      </c>
      <c r="R118" s="309">
        <v>0</v>
      </c>
      <c r="S118" s="309">
        <v>11</v>
      </c>
      <c r="T118" s="309"/>
      <c r="U118" s="309">
        <v>1</v>
      </c>
      <c r="V118" s="309">
        <v>0</v>
      </c>
      <c r="W118" s="309">
        <v>0</v>
      </c>
      <c r="X118" s="309"/>
      <c r="Y118" s="309"/>
      <c r="Z118" s="309"/>
      <c r="AA118" s="309">
        <v>0</v>
      </c>
      <c r="AB118" s="309">
        <v>2</v>
      </c>
      <c r="AC118" s="10">
        <f t="shared" si="11"/>
        <v>139</v>
      </c>
    </row>
    <row r="119" spans="1:29" x14ac:dyDescent="0.3">
      <c r="A119" s="14">
        <v>118</v>
      </c>
      <c r="B119" s="15">
        <v>22</v>
      </c>
      <c r="C119" s="45">
        <v>467</v>
      </c>
      <c r="D119" s="48" t="s">
        <v>307</v>
      </c>
      <c r="E119" s="48" t="s">
        <v>307</v>
      </c>
      <c r="F119" s="50">
        <v>2005</v>
      </c>
      <c r="G119" s="15" t="s">
        <v>73</v>
      </c>
      <c r="H119" s="316" t="s">
        <v>19</v>
      </c>
      <c r="I119" s="15">
        <v>588</v>
      </c>
      <c r="J119" s="309">
        <v>3</v>
      </c>
      <c r="K119" s="309">
        <v>101</v>
      </c>
      <c r="L119" s="309">
        <v>160</v>
      </c>
      <c r="M119" s="309">
        <v>1</v>
      </c>
      <c r="N119" s="309">
        <v>10</v>
      </c>
      <c r="O119" s="309">
        <v>0</v>
      </c>
      <c r="P119" s="309">
        <v>3</v>
      </c>
      <c r="Q119" s="309">
        <v>1</v>
      </c>
      <c r="R119" s="309">
        <v>8</v>
      </c>
      <c r="S119" s="309">
        <v>65</v>
      </c>
      <c r="T119" s="309"/>
      <c r="U119" s="309">
        <v>1</v>
      </c>
      <c r="V119" s="309">
        <v>0</v>
      </c>
      <c r="W119" s="309">
        <v>0</v>
      </c>
      <c r="X119" s="309"/>
      <c r="Y119" s="309"/>
      <c r="Z119" s="309"/>
      <c r="AA119" s="309">
        <v>0</v>
      </c>
      <c r="AB119" s="309">
        <v>18</v>
      </c>
      <c r="AC119" s="10">
        <f t="shared" si="11"/>
        <v>371</v>
      </c>
    </row>
    <row r="120" spans="1:29" x14ac:dyDescent="0.3">
      <c r="A120" s="14">
        <v>119</v>
      </c>
      <c r="B120" s="15">
        <v>22</v>
      </c>
      <c r="C120" s="45">
        <v>467</v>
      </c>
      <c r="D120" s="48" t="s">
        <v>307</v>
      </c>
      <c r="E120" s="48" t="s">
        <v>307</v>
      </c>
      <c r="F120" s="50">
        <v>2005</v>
      </c>
      <c r="G120" s="15" t="s">
        <v>73</v>
      </c>
      <c r="H120" s="316" t="s">
        <v>20</v>
      </c>
      <c r="I120" s="15">
        <v>588</v>
      </c>
      <c r="J120" s="309">
        <v>7</v>
      </c>
      <c r="K120" s="309">
        <v>60</v>
      </c>
      <c r="L120" s="309">
        <v>139</v>
      </c>
      <c r="M120" s="309">
        <v>8</v>
      </c>
      <c r="N120" s="309">
        <v>16</v>
      </c>
      <c r="O120" s="309">
        <v>1</v>
      </c>
      <c r="P120" s="309">
        <v>8</v>
      </c>
      <c r="Q120" s="309">
        <v>2</v>
      </c>
      <c r="R120" s="309">
        <v>7</v>
      </c>
      <c r="S120" s="309">
        <v>46</v>
      </c>
      <c r="T120" s="309"/>
      <c r="U120" s="309">
        <v>0</v>
      </c>
      <c r="V120" s="309">
        <v>1</v>
      </c>
      <c r="W120" s="309">
        <v>0</v>
      </c>
      <c r="X120" s="309"/>
      <c r="Y120" s="309"/>
      <c r="Z120" s="309"/>
      <c r="AA120" s="309">
        <v>0</v>
      </c>
      <c r="AB120" s="309">
        <v>33</v>
      </c>
      <c r="AC120" s="10">
        <f t="shared" si="11"/>
        <v>328</v>
      </c>
    </row>
    <row r="121" spans="1:29" x14ac:dyDescent="0.3">
      <c r="A121" s="14">
        <v>120</v>
      </c>
      <c r="B121" s="15">
        <v>22</v>
      </c>
      <c r="C121" s="45">
        <v>467</v>
      </c>
      <c r="D121" s="48" t="s">
        <v>307</v>
      </c>
      <c r="E121" s="48" t="s">
        <v>307</v>
      </c>
      <c r="F121" s="53">
        <v>2005</v>
      </c>
      <c r="G121" s="15" t="s">
        <v>73</v>
      </c>
      <c r="H121" s="51" t="s">
        <v>22</v>
      </c>
      <c r="I121" s="15">
        <v>588</v>
      </c>
      <c r="J121" s="309">
        <v>5</v>
      </c>
      <c r="K121" s="309">
        <v>66</v>
      </c>
      <c r="L121" s="309">
        <v>157</v>
      </c>
      <c r="M121" s="309">
        <v>3</v>
      </c>
      <c r="N121" s="309">
        <v>21</v>
      </c>
      <c r="O121" s="309">
        <v>3</v>
      </c>
      <c r="P121" s="309">
        <v>3</v>
      </c>
      <c r="Q121" s="309">
        <v>3</v>
      </c>
      <c r="R121" s="309">
        <v>8</v>
      </c>
      <c r="S121" s="309">
        <v>43</v>
      </c>
      <c r="T121" s="309"/>
      <c r="U121" s="309">
        <v>1</v>
      </c>
      <c r="V121" s="309">
        <v>1</v>
      </c>
      <c r="W121" s="309">
        <v>4</v>
      </c>
      <c r="X121" s="309"/>
      <c r="Y121" s="309"/>
      <c r="Z121" s="309"/>
      <c r="AA121" s="309">
        <v>0</v>
      </c>
      <c r="AB121" s="309">
        <v>22</v>
      </c>
      <c r="AC121" s="10">
        <f t="shared" si="11"/>
        <v>340</v>
      </c>
    </row>
    <row r="122" spans="1:29" x14ac:dyDescent="0.3">
      <c r="A122" s="14">
        <v>121</v>
      </c>
      <c r="B122" s="15">
        <v>22</v>
      </c>
      <c r="C122" s="45">
        <v>467</v>
      </c>
      <c r="D122" s="48" t="s">
        <v>307</v>
      </c>
      <c r="E122" s="48" t="s">
        <v>307</v>
      </c>
      <c r="F122" s="50">
        <v>2005</v>
      </c>
      <c r="G122" s="15" t="s">
        <v>73</v>
      </c>
      <c r="H122" s="316" t="s">
        <v>24</v>
      </c>
      <c r="I122" s="15">
        <v>588</v>
      </c>
      <c r="J122" s="309">
        <v>7</v>
      </c>
      <c r="K122" s="309">
        <v>46</v>
      </c>
      <c r="L122" s="309">
        <v>151</v>
      </c>
      <c r="M122" s="309">
        <v>2</v>
      </c>
      <c r="N122" s="309">
        <v>13</v>
      </c>
      <c r="O122" s="309">
        <v>2</v>
      </c>
      <c r="P122" s="309">
        <v>3</v>
      </c>
      <c r="Q122" s="309">
        <v>5</v>
      </c>
      <c r="R122" s="309">
        <v>8</v>
      </c>
      <c r="S122" s="309">
        <v>52</v>
      </c>
      <c r="T122" s="309"/>
      <c r="U122" s="309">
        <v>3</v>
      </c>
      <c r="V122" s="309">
        <v>0</v>
      </c>
      <c r="W122" s="309">
        <v>4</v>
      </c>
      <c r="X122" s="309"/>
      <c r="Y122" s="309"/>
      <c r="Z122" s="309"/>
      <c r="AA122" s="309">
        <v>16</v>
      </c>
      <c r="AB122" s="309">
        <v>15</v>
      </c>
      <c r="AC122" s="10">
        <f t="shared" si="11"/>
        <v>327</v>
      </c>
    </row>
    <row r="123" spans="1:29" x14ac:dyDescent="0.3">
      <c r="A123" s="14">
        <v>122</v>
      </c>
      <c r="B123" s="15">
        <v>22</v>
      </c>
      <c r="C123" s="45">
        <v>467</v>
      </c>
      <c r="D123" s="48" t="s">
        <v>307</v>
      </c>
      <c r="E123" s="48" t="s">
        <v>308</v>
      </c>
      <c r="F123" s="50">
        <v>2006</v>
      </c>
      <c r="G123" s="15" t="s">
        <v>73</v>
      </c>
      <c r="H123" s="316" t="s">
        <v>19</v>
      </c>
      <c r="I123" s="15">
        <v>261</v>
      </c>
      <c r="J123" s="309">
        <v>6</v>
      </c>
      <c r="K123" s="309">
        <v>5</v>
      </c>
      <c r="L123" s="309">
        <v>66</v>
      </c>
      <c r="M123" s="309">
        <v>1</v>
      </c>
      <c r="N123" s="309">
        <v>14</v>
      </c>
      <c r="O123" s="309">
        <v>2</v>
      </c>
      <c r="P123" s="309">
        <v>4</v>
      </c>
      <c r="Q123" s="309">
        <v>2</v>
      </c>
      <c r="R123" s="309">
        <v>1</v>
      </c>
      <c r="S123" s="309">
        <v>35</v>
      </c>
      <c r="T123" s="309"/>
      <c r="U123" s="309">
        <v>1</v>
      </c>
      <c r="V123" s="309">
        <v>0</v>
      </c>
      <c r="W123" s="309">
        <v>0</v>
      </c>
      <c r="X123" s="309"/>
      <c r="Y123" s="309"/>
      <c r="Z123" s="309"/>
      <c r="AA123" s="309">
        <v>0</v>
      </c>
      <c r="AB123" s="309">
        <v>1</v>
      </c>
      <c r="AC123" s="10">
        <f t="shared" si="11"/>
        <v>138</v>
      </c>
    </row>
    <row r="124" spans="1:29" x14ac:dyDescent="0.3">
      <c r="A124" s="14">
        <v>123</v>
      </c>
      <c r="B124" s="15">
        <v>22</v>
      </c>
      <c r="C124" s="45">
        <v>467</v>
      </c>
      <c r="D124" s="48" t="s">
        <v>307</v>
      </c>
      <c r="E124" s="48" t="s">
        <v>309</v>
      </c>
      <c r="F124" s="50">
        <v>2007</v>
      </c>
      <c r="G124" s="15" t="s">
        <v>73</v>
      </c>
      <c r="H124" s="316" t="s">
        <v>19</v>
      </c>
      <c r="I124" s="15">
        <v>559</v>
      </c>
      <c r="J124" s="309">
        <v>4</v>
      </c>
      <c r="K124" s="309">
        <v>18</v>
      </c>
      <c r="L124" s="309">
        <v>175</v>
      </c>
      <c r="M124" s="309">
        <v>2</v>
      </c>
      <c r="N124" s="309">
        <v>8</v>
      </c>
      <c r="O124" s="309">
        <v>0</v>
      </c>
      <c r="P124" s="309">
        <v>0</v>
      </c>
      <c r="Q124" s="309">
        <v>4</v>
      </c>
      <c r="R124" s="309">
        <v>8</v>
      </c>
      <c r="S124" s="309">
        <v>93</v>
      </c>
      <c r="T124" s="309"/>
      <c r="U124" s="309">
        <v>0</v>
      </c>
      <c r="V124" s="309">
        <v>0</v>
      </c>
      <c r="W124" s="309">
        <v>1</v>
      </c>
      <c r="X124" s="309"/>
      <c r="Y124" s="309"/>
      <c r="Z124" s="309"/>
      <c r="AA124" s="309">
        <v>0</v>
      </c>
      <c r="AB124" s="309">
        <v>31</v>
      </c>
      <c r="AC124" s="10">
        <f t="shared" si="11"/>
        <v>344</v>
      </c>
    </row>
    <row r="125" spans="1:29" x14ac:dyDescent="0.3">
      <c r="A125" s="14">
        <v>124</v>
      </c>
      <c r="B125" s="15">
        <v>22</v>
      </c>
      <c r="C125" s="45">
        <v>467</v>
      </c>
      <c r="D125" s="48" t="s">
        <v>307</v>
      </c>
      <c r="E125" s="48" t="s">
        <v>309</v>
      </c>
      <c r="F125" s="53">
        <v>2007</v>
      </c>
      <c r="G125" s="15" t="s">
        <v>73</v>
      </c>
      <c r="H125" s="51" t="s">
        <v>20</v>
      </c>
      <c r="I125" s="15">
        <v>559</v>
      </c>
      <c r="J125" s="309">
        <v>5</v>
      </c>
      <c r="K125" s="309">
        <v>18</v>
      </c>
      <c r="L125" s="309">
        <v>176</v>
      </c>
      <c r="M125" s="309">
        <v>5</v>
      </c>
      <c r="N125" s="309">
        <v>11</v>
      </c>
      <c r="O125" s="309">
        <v>2</v>
      </c>
      <c r="P125" s="309">
        <v>2</v>
      </c>
      <c r="Q125" s="309">
        <v>3</v>
      </c>
      <c r="R125" s="309">
        <v>9</v>
      </c>
      <c r="S125" s="309">
        <v>100</v>
      </c>
      <c r="T125" s="309"/>
      <c r="U125" s="309">
        <v>5</v>
      </c>
      <c r="V125" s="309">
        <v>3</v>
      </c>
      <c r="W125" s="309">
        <v>0</v>
      </c>
      <c r="X125" s="309"/>
      <c r="Y125" s="309"/>
      <c r="Z125" s="309"/>
      <c r="AA125" s="309">
        <v>0</v>
      </c>
      <c r="AB125" s="309">
        <v>14</v>
      </c>
      <c r="AC125" s="10">
        <f>SUM(J125:AB125)</f>
        <v>353</v>
      </c>
    </row>
    <row r="126" spans="1:29" x14ac:dyDescent="0.3">
      <c r="A126" s="14">
        <v>125</v>
      </c>
      <c r="B126" s="15">
        <v>22</v>
      </c>
      <c r="C126" s="45">
        <v>467</v>
      </c>
      <c r="D126" s="48" t="s">
        <v>307</v>
      </c>
      <c r="E126" s="48" t="s">
        <v>310</v>
      </c>
      <c r="F126" s="53">
        <v>2008</v>
      </c>
      <c r="G126" s="15" t="s">
        <v>73</v>
      </c>
      <c r="H126" s="51" t="s">
        <v>253</v>
      </c>
      <c r="I126" s="15">
        <v>433</v>
      </c>
      <c r="J126" s="309">
        <v>6</v>
      </c>
      <c r="K126" s="309">
        <v>8</v>
      </c>
      <c r="L126" s="309">
        <v>67</v>
      </c>
      <c r="M126" s="309">
        <v>3</v>
      </c>
      <c r="N126" s="309">
        <v>5</v>
      </c>
      <c r="O126" s="309">
        <v>0</v>
      </c>
      <c r="P126" s="309">
        <v>0</v>
      </c>
      <c r="Q126" s="309">
        <v>7</v>
      </c>
      <c r="R126" s="309">
        <v>3</v>
      </c>
      <c r="S126" s="309">
        <v>66</v>
      </c>
      <c r="T126" s="309"/>
      <c r="U126" s="309">
        <v>0</v>
      </c>
      <c r="V126" s="309">
        <v>0</v>
      </c>
      <c r="W126" s="309">
        <v>0</v>
      </c>
      <c r="X126" s="309"/>
      <c r="Y126" s="309"/>
      <c r="Z126" s="309"/>
      <c r="AA126" s="309">
        <v>0</v>
      </c>
      <c r="AB126" s="309">
        <v>9</v>
      </c>
      <c r="AC126" s="10">
        <f t="shared" ref="AC126:AC162" si="12">SUM(J126:AB126)</f>
        <v>174</v>
      </c>
    </row>
    <row r="127" spans="1:29" x14ac:dyDescent="0.3">
      <c r="A127" s="14">
        <v>126</v>
      </c>
      <c r="B127" s="15">
        <v>22</v>
      </c>
      <c r="C127" s="45">
        <v>467</v>
      </c>
      <c r="D127" s="49" t="s">
        <v>307</v>
      </c>
      <c r="E127" s="49" t="s">
        <v>311</v>
      </c>
      <c r="F127" s="317">
        <v>2009</v>
      </c>
      <c r="G127" s="15" t="s">
        <v>73</v>
      </c>
      <c r="H127" s="319" t="s">
        <v>19</v>
      </c>
      <c r="I127" s="15">
        <v>642</v>
      </c>
      <c r="J127" s="309"/>
      <c r="K127" s="309"/>
      <c r="L127" s="309"/>
      <c r="M127" s="309"/>
      <c r="N127" s="309"/>
      <c r="O127" s="309"/>
      <c r="P127" s="309"/>
      <c r="Q127" s="309"/>
      <c r="R127" s="309"/>
      <c r="S127" s="309"/>
      <c r="T127" s="309"/>
      <c r="U127" s="309"/>
      <c r="V127" s="309"/>
      <c r="W127" s="309"/>
      <c r="X127" s="309"/>
      <c r="Y127" s="309"/>
      <c r="Z127" s="309"/>
      <c r="AA127" s="309"/>
      <c r="AB127" s="309"/>
      <c r="AC127" s="10">
        <f t="shared" si="12"/>
        <v>0</v>
      </c>
    </row>
    <row r="128" spans="1:29" x14ac:dyDescent="0.3">
      <c r="A128" s="14">
        <v>127</v>
      </c>
      <c r="B128" s="15">
        <v>22</v>
      </c>
      <c r="C128" s="45">
        <v>467</v>
      </c>
      <c r="D128" s="49" t="s">
        <v>307</v>
      </c>
      <c r="E128" s="49" t="s">
        <v>311</v>
      </c>
      <c r="F128" s="317">
        <v>2009</v>
      </c>
      <c r="G128" s="15" t="s">
        <v>73</v>
      </c>
      <c r="H128" s="318" t="s">
        <v>20</v>
      </c>
      <c r="I128" s="15">
        <v>642</v>
      </c>
      <c r="J128" s="309"/>
      <c r="K128" s="309"/>
      <c r="L128" s="309"/>
      <c r="M128" s="309"/>
      <c r="N128" s="309"/>
      <c r="O128" s="309"/>
      <c r="P128" s="309"/>
      <c r="Q128" s="309"/>
      <c r="R128" s="309"/>
      <c r="S128" s="309"/>
      <c r="T128" s="309"/>
      <c r="U128" s="309"/>
      <c r="V128" s="309"/>
      <c r="W128" s="309"/>
      <c r="X128" s="309"/>
      <c r="Y128" s="309"/>
      <c r="Z128" s="309"/>
      <c r="AA128" s="309"/>
      <c r="AB128" s="309"/>
      <c r="AC128" s="10">
        <f t="shared" si="12"/>
        <v>0</v>
      </c>
    </row>
    <row r="129" spans="1:29" x14ac:dyDescent="0.3">
      <c r="A129" s="14">
        <v>128</v>
      </c>
      <c r="B129" s="15">
        <v>22</v>
      </c>
      <c r="C129" s="45">
        <v>467</v>
      </c>
      <c r="D129" s="48" t="s">
        <v>307</v>
      </c>
      <c r="E129" s="48" t="s">
        <v>312</v>
      </c>
      <c r="F129" s="50">
        <v>2010</v>
      </c>
      <c r="G129" s="15" t="s">
        <v>73</v>
      </c>
      <c r="H129" s="316" t="s">
        <v>19</v>
      </c>
      <c r="I129" s="15">
        <v>448</v>
      </c>
      <c r="J129" s="309">
        <v>7</v>
      </c>
      <c r="K129" s="309">
        <v>21</v>
      </c>
      <c r="L129" s="309">
        <v>177</v>
      </c>
      <c r="M129" s="309">
        <v>2</v>
      </c>
      <c r="N129" s="309">
        <v>1</v>
      </c>
      <c r="O129" s="309">
        <v>0</v>
      </c>
      <c r="P129" s="309">
        <v>0</v>
      </c>
      <c r="Q129" s="309">
        <v>5</v>
      </c>
      <c r="R129" s="309">
        <v>1</v>
      </c>
      <c r="S129" s="309">
        <v>19</v>
      </c>
      <c r="T129" s="309"/>
      <c r="U129" s="309">
        <v>0</v>
      </c>
      <c r="V129" s="309">
        <v>3</v>
      </c>
      <c r="W129" s="309">
        <v>0</v>
      </c>
      <c r="X129" s="309"/>
      <c r="Y129" s="309"/>
      <c r="Z129" s="309"/>
      <c r="AA129" s="309">
        <v>0</v>
      </c>
      <c r="AB129" s="309">
        <v>7</v>
      </c>
      <c r="AC129" s="10">
        <f t="shared" si="12"/>
        <v>243</v>
      </c>
    </row>
    <row r="130" spans="1:29" ht="17.25" customHeight="1" x14ac:dyDescent="0.3">
      <c r="A130" s="14">
        <v>129</v>
      </c>
      <c r="B130" s="15">
        <v>22</v>
      </c>
      <c r="C130" s="45">
        <v>467</v>
      </c>
      <c r="D130" s="49" t="s">
        <v>307</v>
      </c>
      <c r="E130" s="49" t="s">
        <v>313</v>
      </c>
      <c r="F130" s="320">
        <v>2010</v>
      </c>
      <c r="G130" s="15" t="s">
        <v>73</v>
      </c>
      <c r="H130" s="318" t="s">
        <v>21</v>
      </c>
      <c r="I130" s="15">
        <v>536</v>
      </c>
      <c r="J130" s="309">
        <v>3</v>
      </c>
      <c r="K130" s="309">
        <v>3</v>
      </c>
      <c r="L130" s="309">
        <v>16</v>
      </c>
      <c r="M130" s="309">
        <v>1</v>
      </c>
      <c r="N130" s="309">
        <v>5</v>
      </c>
      <c r="O130" s="309">
        <v>1</v>
      </c>
      <c r="P130" s="309">
        <v>3</v>
      </c>
      <c r="Q130" s="309">
        <v>3</v>
      </c>
      <c r="R130" s="309">
        <v>1</v>
      </c>
      <c r="S130" s="309">
        <v>253</v>
      </c>
      <c r="T130" s="309"/>
      <c r="U130" s="309">
        <v>1</v>
      </c>
      <c r="V130" s="309">
        <v>0</v>
      </c>
      <c r="W130" s="309">
        <v>0</v>
      </c>
      <c r="X130" s="309"/>
      <c r="Y130" s="309"/>
      <c r="Z130" s="309"/>
      <c r="AA130" s="309">
        <v>0</v>
      </c>
      <c r="AB130" s="309">
        <v>18</v>
      </c>
      <c r="AC130" s="10">
        <f t="shared" si="12"/>
        <v>308</v>
      </c>
    </row>
    <row r="131" spans="1:29" ht="17.25" customHeight="1" x14ac:dyDescent="0.3">
      <c r="A131" s="14">
        <v>130</v>
      </c>
      <c r="B131" s="15">
        <v>22</v>
      </c>
      <c r="C131" s="45">
        <v>467</v>
      </c>
      <c r="D131" s="48" t="s">
        <v>307</v>
      </c>
      <c r="E131" s="48" t="s">
        <v>314</v>
      </c>
      <c r="F131" s="50">
        <v>2010</v>
      </c>
      <c r="G131" s="15" t="s">
        <v>73</v>
      </c>
      <c r="H131" s="51" t="s">
        <v>236</v>
      </c>
      <c r="I131" s="15">
        <v>417</v>
      </c>
      <c r="J131" s="309">
        <v>2</v>
      </c>
      <c r="K131" s="309">
        <v>33</v>
      </c>
      <c r="L131" s="309">
        <v>135</v>
      </c>
      <c r="M131" s="309">
        <v>2</v>
      </c>
      <c r="N131" s="309">
        <v>5</v>
      </c>
      <c r="O131" s="309">
        <v>2</v>
      </c>
      <c r="P131" s="309">
        <v>2</v>
      </c>
      <c r="Q131" s="309">
        <v>2</v>
      </c>
      <c r="R131" s="309">
        <v>8</v>
      </c>
      <c r="S131" s="309">
        <v>92</v>
      </c>
      <c r="T131" s="309"/>
      <c r="U131" s="309">
        <v>1</v>
      </c>
      <c r="V131" s="309">
        <v>0</v>
      </c>
      <c r="W131" s="309">
        <v>0</v>
      </c>
      <c r="X131" s="309"/>
      <c r="Y131" s="309"/>
      <c r="Z131" s="309"/>
      <c r="AA131" s="309">
        <v>0</v>
      </c>
      <c r="AB131" s="309">
        <v>18</v>
      </c>
      <c r="AC131" s="10">
        <f t="shared" si="12"/>
        <v>302</v>
      </c>
    </row>
    <row r="132" spans="1:29" ht="17.25" customHeight="1" x14ac:dyDescent="0.3">
      <c r="A132" s="14">
        <v>131</v>
      </c>
      <c r="B132" s="15">
        <v>22</v>
      </c>
      <c r="C132" s="45">
        <v>467</v>
      </c>
      <c r="D132" s="48" t="s">
        <v>307</v>
      </c>
      <c r="E132" s="48" t="s">
        <v>314</v>
      </c>
      <c r="F132" s="50">
        <v>2010</v>
      </c>
      <c r="G132" s="15" t="s">
        <v>73</v>
      </c>
      <c r="H132" s="51" t="s">
        <v>315</v>
      </c>
      <c r="I132" s="15">
        <v>417</v>
      </c>
      <c r="J132" s="309">
        <v>4</v>
      </c>
      <c r="K132" s="309">
        <v>32</v>
      </c>
      <c r="L132" s="309">
        <v>120</v>
      </c>
      <c r="M132" s="309">
        <v>2</v>
      </c>
      <c r="N132" s="309">
        <v>6</v>
      </c>
      <c r="O132" s="309">
        <v>0</v>
      </c>
      <c r="P132" s="309">
        <v>2</v>
      </c>
      <c r="Q132" s="309">
        <v>0</v>
      </c>
      <c r="R132" s="309">
        <v>4</v>
      </c>
      <c r="S132" s="309">
        <v>62</v>
      </c>
      <c r="T132" s="309"/>
      <c r="U132" s="309">
        <v>1</v>
      </c>
      <c r="V132" s="309">
        <v>2</v>
      </c>
      <c r="W132" s="309">
        <v>2</v>
      </c>
      <c r="X132" s="309"/>
      <c r="Y132" s="309"/>
      <c r="Z132" s="309"/>
      <c r="AA132" s="309">
        <v>0</v>
      </c>
      <c r="AB132" s="309">
        <v>14</v>
      </c>
      <c r="AC132" s="10">
        <f t="shared" si="12"/>
        <v>251</v>
      </c>
    </row>
    <row r="133" spans="1:29" x14ac:dyDescent="0.3">
      <c r="A133" s="14">
        <v>132</v>
      </c>
      <c r="B133" s="15">
        <v>22</v>
      </c>
      <c r="C133" s="45">
        <v>467</v>
      </c>
      <c r="D133" s="48" t="s">
        <v>307</v>
      </c>
      <c r="E133" s="48" t="s">
        <v>316</v>
      </c>
      <c r="F133" s="53">
        <v>2011</v>
      </c>
      <c r="G133" s="15" t="s">
        <v>73</v>
      </c>
      <c r="H133" s="316" t="s">
        <v>19</v>
      </c>
      <c r="I133" s="15">
        <v>522</v>
      </c>
      <c r="J133" s="309">
        <v>8</v>
      </c>
      <c r="K133" s="309">
        <v>26</v>
      </c>
      <c r="L133" s="309">
        <v>213</v>
      </c>
      <c r="M133" s="309">
        <v>5</v>
      </c>
      <c r="N133" s="309">
        <v>3</v>
      </c>
      <c r="O133" s="309">
        <v>0</v>
      </c>
      <c r="P133" s="309">
        <v>1</v>
      </c>
      <c r="Q133" s="309">
        <v>5</v>
      </c>
      <c r="R133" s="309">
        <v>2</v>
      </c>
      <c r="S133" s="309">
        <v>44</v>
      </c>
      <c r="T133" s="309"/>
      <c r="U133" s="309">
        <v>0</v>
      </c>
      <c r="V133" s="309">
        <v>2</v>
      </c>
      <c r="W133" s="309">
        <v>0</v>
      </c>
      <c r="X133" s="309"/>
      <c r="Y133" s="309"/>
      <c r="Z133" s="309"/>
      <c r="AA133" s="309">
        <v>0</v>
      </c>
      <c r="AB133" s="309">
        <v>8</v>
      </c>
      <c r="AC133" s="10">
        <f t="shared" si="12"/>
        <v>317</v>
      </c>
    </row>
    <row r="134" spans="1:29" x14ac:dyDescent="0.3">
      <c r="A134" s="14">
        <v>133</v>
      </c>
      <c r="B134" s="15">
        <v>22</v>
      </c>
      <c r="C134" s="46">
        <v>468</v>
      </c>
      <c r="D134" s="48" t="s">
        <v>317</v>
      </c>
      <c r="E134" s="48" t="s">
        <v>317</v>
      </c>
      <c r="F134" s="50">
        <v>2012</v>
      </c>
      <c r="G134" s="15" t="s">
        <v>73</v>
      </c>
      <c r="H134" s="316" t="s">
        <v>19</v>
      </c>
      <c r="I134" s="15">
        <v>555</v>
      </c>
      <c r="J134" s="309">
        <v>3</v>
      </c>
      <c r="K134" s="309">
        <v>169</v>
      </c>
      <c r="L134" s="309">
        <v>139</v>
      </c>
      <c r="M134" s="309">
        <v>1</v>
      </c>
      <c r="N134" s="309">
        <v>5</v>
      </c>
      <c r="O134" s="309">
        <v>2</v>
      </c>
      <c r="P134" s="309">
        <v>0</v>
      </c>
      <c r="Q134" s="309">
        <v>1</v>
      </c>
      <c r="R134" s="309">
        <v>1</v>
      </c>
      <c r="S134" s="309">
        <v>104</v>
      </c>
      <c r="T134" s="309"/>
      <c r="U134" s="309">
        <v>1</v>
      </c>
      <c r="V134" s="309">
        <v>0</v>
      </c>
      <c r="W134" s="309">
        <v>3</v>
      </c>
      <c r="X134" s="309"/>
      <c r="Y134" s="309"/>
      <c r="Z134" s="309"/>
      <c r="AA134" s="309">
        <v>0</v>
      </c>
      <c r="AB134" s="309">
        <v>7</v>
      </c>
      <c r="AC134" s="10">
        <f t="shared" si="12"/>
        <v>436</v>
      </c>
    </row>
    <row r="135" spans="1:29" x14ac:dyDescent="0.3">
      <c r="A135" s="14">
        <v>134</v>
      </c>
      <c r="B135" s="15">
        <v>22</v>
      </c>
      <c r="C135" s="46">
        <v>468</v>
      </c>
      <c r="D135" s="48" t="s">
        <v>317</v>
      </c>
      <c r="E135" s="48" t="s">
        <v>317</v>
      </c>
      <c r="F135" s="50">
        <v>2012</v>
      </c>
      <c r="G135" s="15" t="s">
        <v>73</v>
      </c>
      <c r="H135" s="51" t="s">
        <v>20</v>
      </c>
      <c r="I135" s="15">
        <v>555</v>
      </c>
      <c r="J135" s="309">
        <v>6</v>
      </c>
      <c r="K135" s="309">
        <v>190</v>
      </c>
      <c r="L135" s="309">
        <v>104</v>
      </c>
      <c r="M135" s="309">
        <v>2</v>
      </c>
      <c r="N135" s="309">
        <v>4</v>
      </c>
      <c r="O135" s="309">
        <v>3</v>
      </c>
      <c r="P135" s="309">
        <v>0</v>
      </c>
      <c r="Q135" s="309">
        <v>1</v>
      </c>
      <c r="R135" s="309">
        <v>1</v>
      </c>
      <c r="S135" s="309">
        <v>85</v>
      </c>
      <c r="T135" s="309"/>
      <c r="U135" s="309">
        <v>0</v>
      </c>
      <c r="V135" s="309">
        <v>1</v>
      </c>
      <c r="W135" s="309">
        <v>6</v>
      </c>
      <c r="X135" s="309"/>
      <c r="Y135" s="309"/>
      <c r="Z135" s="309"/>
      <c r="AA135" s="309">
        <v>0</v>
      </c>
      <c r="AB135" s="309">
        <v>12</v>
      </c>
      <c r="AC135" s="10">
        <f t="shared" si="12"/>
        <v>415</v>
      </c>
    </row>
    <row r="136" spans="1:29" x14ac:dyDescent="0.3">
      <c r="A136" s="14">
        <v>135</v>
      </c>
      <c r="B136" s="15">
        <v>22</v>
      </c>
      <c r="C136" s="46">
        <v>468</v>
      </c>
      <c r="D136" s="48" t="s">
        <v>317</v>
      </c>
      <c r="E136" s="48" t="s">
        <v>317</v>
      </c>
      <c r="F136" s="50">
        <v>2013</v>
      </c>
      <c r="G136" s="15" t="s">
        <v>73</v>
      </c>
      <c r="H136" s="316" t="s">
        <v>19</v>
      </c>
      <c r="I136" s="15">
        <v>559</v>
      </c>
      <c r="J136" s="309">
        <v>13</v>
      </c>
      <c r="K136" s="309">
        <v>123</v>
      </c>
      <c r="L136" s="309">
        <v>167</v>
      </c>
      <c r="M136" s="309">
        <v>2</v>
      </c>
      <c r="N136" s="309">
        <v>1</v>
      </c>
      <c r="O136" s="309">
        <v>2</v>
      </c>
      <c r="P136" s="309">
        <v>2</v>
      </c>
      <c r="Q136" s="309">
        <v>0</v>
      </c>
      <c r="R136" s="309">
        <v>1</v>
      </c>
      <c r="S136" s="309">
        <v>102</v>
      </c>
      <c r="T136" s="309"/>
      <c r="U136" s="309">
        <v>2</v>
      </c>
      <c r="V136" s="309">
        <v>5</v>
      </c>
      <c r="W136" s="309">
        <v>1</v>
      </c>
      <c r="X136" s="309"/>
      <c r="Y136" s="309"/>
      <c r="Z136" s="309"/>
      <c r="AA136" s="309">
        <v>0</v>
      </c>
      <c r="AB136" s="309">
        <v>8</v>
      </c>
      <c r="AC136" s="10">
        <f t="shared" si="12"/>
        <v>429</v>
      </c>
    </row>
    <row r="137" spans="1:29" x14ac:dyDescent="0.3">
      <c r="A137" s="14">
        <v>136</v>
      </c>
      <c r="B137" s="15">
        <v>22</v>
      </c>
      <c r="C137" s="46">
        <v>468</v>
      </c>
      <c r="D137" s="48" t="s">
        <v>317</v>
      </c>
      <c r="E137" s="48" t="s">
        <v>317</v>
      </c>
      <c r="F137" s="50">
        <v>2013</v>
      </c>
      <c r="G137" s="15" t="s">
        <v>73</v>
      </c>
      <c r="H137" s="51" t="s">
        <v>20</v>
      </c>
      <c r="I137" s="15">
        <v>558</v>
      </c>
      <c r="J137" s="309">
        <v>9</v>
      </c>
      <c r="K137" s="309">
        <v>117</v>
      </c>
      <c r="L137" s="309">
        <v>179</v>
      </c>
      <c r="M137" s="309">
        <v>5</v>
      </c>
      <c r="N137" s="309">
        <v>9</v>
      </c>
      <c r="O137" s="309">
        <v>2</v>
      </c>
      <c r="P137" s="309">
        <v>1</v>
      </c>
      <c r="Q137" s="309">
        <v>3</v>
      </c>
      <c r="R137" s="309">
        <v>1</v>
      </c>
      <c r="S137" s="309">
        <v>107</v>
      </c>
      <c r="T137" s="309"/>
      <c r="U137" s="309">
        <v>3</v>
      </c>
      <c r="V137" s="309">
        <v>5</v>
      </c>
      <c r="W137" s="309">
        <v>4</v>
      </c>
      <c r="X137" s="309"/>
      <c r="Y137" s="309"/>
      <c r="Z137" s="309"/>
      <c r="AA137" s="309">
        <v>0</v>
      </c>
      <c r="AB137" s="309">
        <v>10</v>
      </c>
      <c r="AC137" s="10">
        <f t="shared" si="12"/>
        <v>455</v>
      </c>
    </row>
    <row r="138" spans="1:29" x14ac:dyDescent="0.3">
      <c r="A138" s="14">
        <v>137</v>
      </c>
      <c r="B138" s="15">
        <v>22</v>
      </c>
      <c r="C138" s="46">
        <v>468</v>
      </c>
      <c r="D138" s="48" t="s">
        <v>317</v>
      </c>
      <c r="E138" s="48" t="s">
        <v>317</v>
      </c>
      <c r="F138" s="50">
        <v>2013</v>
      </c>
      <c r="G138" s="15" t="s">
        <v>73</v>
      </c>
      <c r="H138" s="316" t="s">
        <v>22</v>
      </c>
      <c r="I138" s="15">
        <v>558</v>
      </c>
      <c r="J138" s="309">
        <v>18</v>
      </c>
      <c r="K138" s="309">
        <v>150</v>
      </c>
      <c r="L138" s="309">
        <v>162</v>
      </c>
      <c r="M138" s="309">
        <v>2</v>
      </c>
      <c r="N138" s="309">
        <v>5</v>
      </c>
      <c r="O138" s="309">
        <v>0</v>
      </c>
      <c r="P138" s="309">
        <v>1</v>
      </c>
      <c r="Q138" s="309">
        <v>1</v>
      </c>
      <c r="R138" s="309">
        <v>2</v>
      </c>
      <c r="S138" s="309">
        <v>93</v>
      </c>
      <c r="T138" s="309"/>
      <c r="U138" s="309">
        <v>3</v>
      </c>
      <c r="V138" s="309">
        <v>5</v>
      </c>
      <c r="W138" s="309">
        <v>0</v>
      </c>
      <c r="X138" s="309"/>
      <c r="Y138" s="309"/>
      <c r="Z138" s="309"/>
      <c r="AA138" s="309">
        <v>0</v>
      </c>
      <c r="AB138" s="309">
        <v>10</v>
      </c>
      <c r="AC138" s="10">
        <f t="shared" si="12"/>
        <v>452</v>
      </c>
    </row>
    <row r="139" spans="1:29" x14ac:dyDescent="0.3">
      <c r="A139" s="14">
        <v>138</v>
      </c>
      <c r="B139" s="15">
        <v>22</v>
      </c>
      <c r="C139" s="46">
        <v>468</v>
      </c>
      <c r="D139" s="48" t="s">
        <v>317</v>
      </c>
      <c r="E139" s="48" t="s">
        <v>317</v>
      </c>
      <c r="F139" s="50">
        <v>2014</v>
      </c>
      <c r="G139" s="15" t="s">
        <v>73</v>
      </c>
      <c r="H139" s="316" t="s">
        <v>19</v>
      </c>
      <c r="I139" s="15">
        <v>568</v>
      </c>
      <c r="J139" s="309">
        <v>5</v>
      </c>
      <c r="K139" s="309">
        <v>148</v>
      </c>
      <c r="L139" s="309">
        <v>127</v>
      </c>
      <c r="M139" s="309">
        <v>1</v>
      </c>
      <c r="N139" s="309">
        <v>3</v>
      </c>
      <c r="O139" s="309">
        <v>2</v>
      </c>
      <c r="P139" s="309">
        <v>0</v>
      </c>
      <c r="Q139" s="309">
        <v>1</v>
      </c>
      <c r="R139" s="309">
        <v>2</v>
      </c>
      <c r="S139" s="309">
        <v>122</v>
      </c>
      <c r="T139" s="309"/>
      <c r="U139" s="309">
        <v>2</v>
      </c>
      <c r="V139" s="309">
        <v>3</v>
      </c>
      <c r="W139" s="309">
        <v>3</v>
      </c>
      <c r="X139" s="309"/>
      <c r="Y139" s="309"/>
      <c r="Z139" s="309"/>
      <c r="AA139" s="309">
        <v>0</v>
      </c>
      <c r="AB139" s="309">
        <v>10</v>
      </c>
      <c r="AC139" s="10">
        <f t="shared" si="12"/>
        <v>429</v>
      </c>
    </row>
    <row r="140" spans="1:29" x14ac:dyDescent="0.3">
      <c r="A140" s="14">
        <v>139</v>
      </c>
      <c r="B140" s="15">
        <v>22</v>
      </c>
      <c r="C140" s="46">
        <v>468</v>
      </c>
      <c r="D140" s="48" t="s">
        <v>317</v>
      </c>
      <c r="E140" s="48" t="s">
        <v>317</v>
      </c>
      <c r="F140" s="53">
        <v>2014</v>
      </c>
      <c r="G140" s="15" t="s">
        <v>73</v>
      </c>
      <c r="H140" s="51" t="s">
        <v>20</v>
      </c>
      <c r="I140" s="15">
        <v>568</v>
      </c>
      <c r="J140" s="309">
        <v>8</v>
      </c>
      <c r="K140" s="309">
        <v>142</v>
      </c>
      <c r="L140" s="309">
        <v>128</v>
      </c>
      <c r="M140" s="309">
        <v>4</v>
      </c>
      <c r="N140" s="309">
        <v>6</v>
      </c>
      <c r="O140" s="309">
        <v>3</v>
      </c>
      <c r="P140" s="309">
        <v>1</v>
      </c>
      <c r="Q140" s="309">
        <v>5</v>
      </c>
      <c r="R140" s="309">
        <v>0</v>
      </c>
      <c r="S140" s="309">
        <v>117</v>
      </c>
      <c r="T140" s="309"/>
      <c r="U140" s="309">
        <v>1</v>
      </c>
      <c r="V140" s="309">
        <v>2</v>
      </c>
      <c r="W140" s="309">
        <v>6</v>
      </c>
      <c r="X140" s="309"/>
      <c r="Y140" s="309"/>
      <c r="Z140" s="309"/>
      <c r="AA140" s="309">
        <v>0</v>
      </c>
      <c r="AB140" s="309">
        <v>12</v>
      </c>
      <c r="AC140" s="10">
        <f t="shared" si="12"/>
        <v>435</v>
      </c>
    </row>
    <row r="141" spans="1:29" x14ac:dyDescent="0.3">
      <c r="A141" s="14">
        <v>140</v>
      </c>
      <c r="B141" s="15">
        <v>22</v>
      </c>
      <c r="C141" s="46">
        <v>468</v>
      </c>
      <c r="D141" s="48" t="s">
        <v>317</v>
      </c>
      <c r="E141" s="48" t="s">
        <v>317</v>
      </c>
      <c r="F141" s="50">
        <v>2015</v>
      </c>
      <c r="G141" s="15" t="s">
        <v>73</v>
      </c>
      <c r="H141" s="316" t="s">
        <v>19</v>
      </c>
      <c r="I141" s="15">
        <v>645</v>
      </c>
      <c r="J141" s="309">
        <v>12</v>
      </c>
      <c r="K141" s="309">
        <v>170</v>
      </c>
      <c r="L141" s="309">
        <v>99</v>
      </c>
      <c r="M141" s="309">
        <v>2</v>
      </c>
      <c r="N141" s="309">
        <v>7</v>
      </c>
      <c r="O141" s="309">
        <v>3</v>
      </c>
      <c r="P141" s="309">
        <v>4</v>
      </c>
      <c r="Q141" s="309">
        <v>7</v>
      </c>
      <c r="R141" s="309">
        <v>3</v>
      </c>
      <c r="S141" s="309">
        <v>119</v>
      </c>
      <c r="T141" s="309"/>
      <c r="U141" s="309">
        <v>2</v>
      </c>
      <c r="V141" s="309">
        <v>1</v>
      </c>
      <c r="W141" s="309">
        <v>2</v>
      </c>
      <c r="X141" s="309"/>
      <c r="Y141" s="309"/>
      <c r="Z141" s="309"/>
      <c r="AA141" s="309">
        <v>0</v>
      </c>
      <c r="AB141" s="309">
        <v>13</v>
      </c>
      <c r="AC141" s="10">
        <f t="shared" si="12"/>
        <v>444</v>
      </c>
    </row>
    <row r="142" spans="1:29" x14ac:dyDescent="0.3">
      <c r="A142" s="14">
        <v>141</v>
      </c>
      <c r="B142" s="15">
        <v>22</v>
      </c>
      <c r="C142" s="46">
        <v>468</v>
      </c>
      <c r="D142" s="48" t="s">
        <v>317</v>
      </c>
      <c r="E142" s="48" t="s">
        <v>317</v>
      </c>
      <c r="F142" s="50">
        <v>2015</v>
      </c>
      <c r="G142" s="15" t="s">
        <v>73</v>
      </c>
      <c r="H142" s="316" t="s">
        <v>20</v>
      </c>
      <c r="I142" s="15">
        <v>645</v>
      </c>
      <c r="J142" s="309">
        <v>9</v>
      </c>
      <c r="K142" s="309">
        <v>185</v>
      </c>
      <c r="L142" s="309">
        <v>97</v>
      </c>
      <c r="M142" s="309">
        <v>6</v>
      </c>
      <c r="N142" s="309">
        <v>4</v>
      </c>
      <c r="O142" s="309">
        <v>1</v>
      </c>
      <c r="P142" s="309">
        <v>3</v>
      </c>
      <c r="Q142" s="309">
        <v>4</v>
      </c>
      <c r="R142" s="309">
        <v>4</v>
      </c>
      <c r="S142" s="309">
        <v>125</v>
      </c>
      <c r="T142" s="309"/>
      <c r="U142" s="309">
        <v>2</v>
      </c>
      <c r="V142" s="309">
        <v>0</v>
      </c>
      <c r="W142" s="309">
        <v>6</v>
      </c>
      <c r="X142" s="309"/>
      <c r="Y142" s="309"/>
      <c r="Z142" s="309"/>
      <c r="AA142" s="309">
        <v>0</v>
      </c>
      <c r="AB142" s="309">
        <v>11</v>
      </c>
      <c r="AC142" s="10">
        <f t="shared" si="12"/>
        <v>457</v>
      </c>
    </row>
    <row r="143" spans="1:29" x14ac:dyDescent="0.3">
      <c r="A143" s="14">
        <v>142</v>
      </c>
      <c r="B143" s="15">
        <v>22</v>
      </c>
      <c r="C143" s="46">
        <v>468</v>
      </c>
      <c r="D143" s="48" t="s">
        <v>317</v>
      </c>
      <c r="E143" s="48" t="s">
        <v>317</v>
      </c>
      <c r="F143" s="50">
        <v>2016</v>
      </c>
      <c r="G143" s="15" t="s">
        <v>73</v>
      </c>
      <c r="H143" s="316" t="s">
        <v>19</v>
      </c>
      <c r="I143" s="15">
        <v>496</v>
      </c>
      <c r="J143" s="309">
        <v>10</v>
      </c>
      <c r="K143" s="309">
        <v>118</v>
      </c>
      <c r="L143" s="309">
        <v>128</v>
      </c>
      <c r="M143" s="309">
        <v>2</v>
      </c>
      <c r="N143" s="309">
        <v>6</v>
      </c>
      <c r="O143" s="309">
        <v>1</v>
      </c>
      <c r="P143" s="309">
        <v>0</v>
      </c>
      <c r="Q143" s="309">
        <v>1</v>
      </c>
      <c r="R143" s="309">
        <v>0</v>
      </c>
      <c r="S143" s="309">
        <v>69</v>
      </c>
      <c r="T143" s="309"/>
      <c r="U143" s="309">
        <v>1</v>
      </c>
      <c r="V143" s="309">
        <v>3</v>
      </c>
      <c r="W143" s="309">
        <v>4</v>
      </c>
      <c r="X143" s="309"/>
      <c r="Y143" s="309"/>
      <c r="Z143" s="309"/>
      <c r="AA143" s="309">
        <v>0</v>
      </c>
      <c r="AB143" s="309">
        <v>7</v>
      </c>
      <c r="AC143" s="10">
        <f t="shared" si="12"/>
        <v>350</v>
      </c>
    </row>
    <row r="144" spans="1:29" x14ac:dyDescent="0.3">
      <c r="A144" s="14">
        <v>143</v>
      </c>
      <c r="B144" s="15">
        <v>22</v>
      </c>
      <c r="C144" s="46">
        <v>468</v>
      </c>
      <c r="D144" s="48" t="s">
        <v>317</v>
      </c>
      <c r="E144" s="48" t="s">
        <v>317</v>
      </c>
      <c r="F144" s="53">
        <v>2016</v>
      </c>
      <c r="G144" s="15" t="s">
        <v>73</v>
      </c>
      <c r="H144" s="51" t="s">
        <v>20</v>
      </c>
      <c r="I144" s="15">
        <v>495</v>
      </c>
      <c r="J144" s="309">
        <v>6</v>
      </c>
      <c r="K144" s="309">
        <v>111</v>
      </c>
      <c r="L144" s="309">
        <v>139</v>
      </c>
      <c r="M144" s="309">
        <v>5</v>
      </c>
      <c r="N144" s="309">
        <v>6</v>
      </c>
      <c r="O144" s="309">
        <v>1</v>
      </c>
      <c r="P144" s="309">
        <v>1</v>
      </c>
      <c r="Q144" s="309">
        <v>3</v>
      </c>
      <c r="R144" s="309">
        <v>6</v>
      </c>
      <c r="S144" s="309">
        <v>80</v>
      </c>
      <c r="T144" s="309"/>
      <c r="U144" s="309">
        <v>1</v>
      </c>
      <c r="V144" s="309">
        <v>0</v>
      </c>
      <c r="W144" s="309">
        <v>0</v>
      </c>
      <c r="X144" s="309"/>
      <c r="Y144" s="309"/>
      <c r="Z144" s="309"/>
      <c r="AA144" s="309">
        <v>0</v>
      </c>
      <c r="AB144" s="309">
        <v>2</v>
      </c>
      <c r="AC144" s="10">
        <f t="shared" si="12"/>
        <v>361</v>
      </c>
    </row>
    <row r="145" spans="1:29" x14ac:dyDescent="0.3">
      <c r="A145" s="14">
        <v>144</v>
      </c>
      <c r="B145" s="15">
        <v>22</v>
      </c>
      <c r="C145" s="46">
        <v>468</v>
      </c>
      <c r="D145" s="48" t="s">
        <v>317</v>
      </c>
      <c r="E145" s="48" t="s">
        <v>317</v>
      </c>
      <c r="F145" s="50">
        <v>2017</v>
      </c>
      <c r="G145" s="15" t="s">
        <v>73</v>
      </c>
      <c r="H145" s="316" t="s">
        <v>19</v>
      </c>
      <c r="I145" s="15">
        <v>628</v>
      </c>
      <c r="J145" s="309">
        <v>8</v>
      </c>
      <c r="K145" s="309">
        <v>227</v>
      </c>
      <c r="L145" s="309">
        <v>129</v>
      </c>
      <c r="M145" s="309">
        <v>4</v>
      </c>
      <c r="N145" s="309">
        <v>10</v>
      </c>
      <c r="O145" s="309">
        <v>2</v>
      </c>
      <c r="P145" s="309">
        <v>6</v>
      </c>
      <c r="Q145" s="309">
        <v>2</v>
      </c>
      <c r="R145" s="309">
        <v>2</v>
      </c>
      <c r="S145" s="309">
        <v>64</v>
      </c>
      <c r="T145" s="309"/>
      <c r="U145" s="309">
        <v>1</v>
      </c>
      <c r="V145" s="309">
        <v>6</v>
      </c>
      <c r="W145" s="309">
        <v>5</v>
      </c>
      <c r="X145" s="309"/>
      <c r="Y145" s="309"/>
      <c r="Z145" s="309"/>
      <c r="AA145" s="309">
        <v>0</v>
      </c>
      <c r="AB145" s="309">
        <v>14</v>
      </c>
      <c r="AC145" s="10">
        <f t="shared" si="12"/>
        <v>480</v>
      </c>
    </row>
    <row r="146" spans="1:29" x14ac:dyDescent="0.3">
      <c r="A146" s="14">
        <v>145</v>
      </c>
      <c r="B146" s="15">
        <v>22</v>
      </c>
      <c r="C146" s="46">
        <v>468</v>
      </c>
      <c r="D146" s="48" t="s">
        <v>317</v>
      </c>
      <c r="E146" s="48" t="s">
        <v>317</v>
      </c>
      <c r="F146" s="50">
        <v>2017</v>
      </c>
      <c r="G146" s="15" t="s">
        <v>73</v>
      </c>
      <c r="H146" s="316" t="s">
        <v>20</v>
      </c>
      <c r="I146" s="15">
        <v>628</v>
      </c>
      <c r="J146" s="309">
        <v>9</v>
      </c>
      <c r="K146" s="309">
        <v>245</v>
      </c>
      <c r="L146" s="309">
        <v>117</v>
      </c>
      <c r="M146" s="309">
        <v>2</v>
      </c>
      <c r="N146" s="309">
        <v>2</v>
      </c>
      <c r="O146" s="309">
        <v>0</v>
      </c>
      <c r="P146" s="309">
        <v>2</v>
      </c>
      <c r="Q146" s="309">
        <v>4</v>
      </c>
      <c r="R146" s="309">
        <v>1</v>
      </c>
      <c r="S146" s="309">
        <v>93</v>
      </c>
      <c r="T146" s="309"/>
      <c r="U146" s="309">
        <v>2</v>
      </c>
      <c r="V146" s="309">
        <v>2</v>
      </c>
      <c r="W146" s="309">
        <v>7</v>
      </c>
      <c r="X146" s="309"/>
      <c r="Y146" s="309"/>
      <c r="Z146" s="309"/>
      <c r="AA146" s="309">
        <v>0</v>
      </c>
      <c r="AB146" s="309">
        <v>7</v>
      </c>
      <c r="AC146" s="10">
        <f t="shared" si="12"/>
        <v>493</v>
      </c>
    </row>
    <row r="147" spans="1:29" x14ac:dyDescent="0.3">
      <c r="A147" s="14">
        <v>146</v>
      </c>
      <c r="B147" s="15">
        <v>22</v>
      </c>
      <c r="C147" s="46">
        <v>468</v>
      </c>
      <c r="D147" s="48" t="s">
        <v>317</v>
      </c>
      <c r="E147" s="48" t="s">
        <v>318</v>
      </c>
      <c r="F147" s="50">
        <v>2018</v>
      </c>
      <c r="G147" s="15" t="s">
        <v>73</v>
      </c>
      <c r="H147" s="51" t="s">
        <v>19</v>
      </c>
      <c r="I147" s="15">
        <v>714</v>
      </c>
      <c r="J147" s="309">
        <v>12</v>
      </c>
      <c r="K147" s="309">
        <v>196</v>
      </c>
      <c r="L147" s="309">
        <v>94</v>
      </c>
      <c r="M147" s="309">
        <v>11</v>
      </c>
      <c r="N147" s="309">
        <v>6</v>
      </c>
      <c r="O147" s="309">
        <v>1</v>
      </c>
      <c r="P147" s="309">
        <v>2</v>
      </c>
      <c r="Q147" s="309">
        <v>3</v>
      </c>
      <c r="R147" s="309">
        <v>3</v>
      </c>
      <c r="S147" s="309">
        <v>145</v>
      </c>
      <c r="T147" s="309"/>
      <c r="U147" s="309">
        <v>1</v>
      </c>
      <c r="V147" s="309">
        <v>10</v>
      </c>
      <c r="W147" s="309">
        <v>1</v>
      </c>
      <c r="X147" s="309"/>
      <c r="Y147" s="309"/>
      <c r="Z147" s="309"/>
      <c r="AA147" s="309">
        <v>0</v>
      </c>
      <c r="AB147" s="309">
        <v>12</v>
      </c>
      <c r="AC147" s="10">
        <f t="shared" si="12"/>
        <v>497</v>
      </c>
    </row>
    <row r="148" spans="1:29" ht="17.25" customHeight="1" x14ac:dyDescent="0.3">
      <c r="A148" s="14">
        <v>147</v>
      </c>
      <c r="B148" s="15">
        <v>22</v>
      </c>
      <c r="C148" s="46">
        <v>468</v>
      </c>
      <c r="D148" s="48" t="s">
        <v>317</v>
      </c>
      <c r="E148" s="48" t="s">
        <v>319</v>
      </c>
      <c r="F148" s="50">
        <v>2018</v>
      </c>
      <c r="G148" s="15" t="s">
        <v>73</v>
      </c>
      <c r="H148" s="51" t="s">
        <v>21</v>
      </c>
      <c r="I148" s="15">
        <v>685</v>
      </c>
      <c r="J148" s="309">
        <v>4</v>
      </c>
      <c r="K148" s="309">
        <v>264</v>
      </c>
      <c r="L148" s="309">
        <v>43</v>
      </c>
      <c r="M148" s="309">
        <v>4</v>
      </c>
      <c r="N148" s="309">
        <v>35</v>
      </c>
      <c r="O148" s="309">
        <v>2</v>
      </c>
      <c r="P148" s="309">
        <v>2</v>
      </c>
      <c r="Q148" s="309">
        <v>6</v>
      </c>
      <c r="R148" s="309">
        <v>4</v>
      </c>
      <c r="S148" s="309">
        <v>126</v>
      </c>
      <c r="T148" s="309"/>
      <c r="U148" s="309">
        <v>1</v>
      </c>
      <c r="V148" s="309">
        <v>0</v>
      </c>
      <c r="W148" s="309">
        <v>1</v>
      </c>
      <c r="X148" s="309"/>
      <c r="Y148" s="309"/>
      <c r="Z148" s="309"/>
      <c r="AA148" s="309">
        <v>0</v>
      </c>
      <c r="AB148" s="309">
        <v>18</v>
      </c>
      <c r="AC148" s="10">
        <f t="shared" si="12"/>
        <v>510</v>
      </c>
    </row>
    <row r="149" spans="1:29" x14ac:dyDescent="0.3">
      <c r="A149" s="14">
        <v>148</v>
      </c>
      <c r="B149" s="15">
        <v>22</v>
      </c>
      <c r="C149" s="46">
        <v>468</v>
      </c>
      <c r="D149" s="48" t="s">
        <v>317</v>
      </c>
      <c r="E149" s="48" t="s">
        <v>320</v>
      </c>
      <c r="F149" s="53">
        <v>2019</v>
      </c>
      <c r="G149" s="15" t="s">
        <v>73</v>
      </c>
      <c r="H149" s="316" t="s">
        <v>19</v>
      </c>
      <c r="I149" s="15">
        <v>575</v>
      </c>
      <c r="J149" s="309">
        <v>6</v>
      </c>
      <c r="K149" s="309">
        <v>138</v>
      </c>
      <c r="L149" s="309">
        <v>42</v>
      </c>
      <c r="M149" s="309">
        <v>2</v>
      </c>
      <c r="N149" s="309">
        <v>36</v>
      </c>
      <c r="O149" s="309">
        <v>1</v>
      </c>
      <c r="P149" s="309">
        <v>3</v>
      </c>
      <c r="Q149" s="309">
        <v>2</v>
      </c>
      <c r="R149" s="309">
        <v>1</v>
      </c>
      <c r="S149" s="309">
        <v>169</v>
      </c>
      <c r="T149" s="309"/>
      <c r="U149" s="309">
        <v>2</v>
      </c>
      <c r="V149" s="309">
        <v>1</v>
      </c>
      <c r="W149" s="309">
        <v>3</v>
      </c>
      <c r="X149" s="309"/>
      <c r="Y149" s="309"/>
      <c r="Z149" s="309"/>
      <c r="AA149" s="309">
        <v>0</v>
      </c>
      <c r="AB149" s="309">
        <v>20</v>
      </c>
      <c r="AC149" s="10">
        <f t="shared" si="12"/>
        <v>426</v>
      </c>
    </row>
    <row r="150" spans="1:29" x14ac:dyDescent="0.3">
      <c r="A150" s="14">
        <v>149</v>
      </c>
      <c r="B150" s="15">
        <v>22</v>
      </c>
      <c r="C150" s="46">
        <v>468</v>
      </c>
      <c r="D150" s="48" t="s">
        <v>317</v>
      </c>
      <c r="E150" s="48" t="s">
        <v>321</v>
      </c>
      <c r="F150" s="50">
        <v>2020</v>
      </c>
      <c r="G150" s="15" t="s">
        <v>73</v>
      </c>
      <c r="H150" s="51" t="s">
        <v>19</v>
      </c>
      <c r="I150" s="15">
        <v>464</v>
      </c>
      <c r="J150" s="309">
        <v>5</v>
      </c>
      <c r="K150" s="309">
        <v>156</v>
      </c>
      <c r="L150" s="309">
        <v>15</v>
      </c>
      <c r="M150" s="309">
        <v>1</v>
      </c>
      <c r="N150" s="309">
        <v>6</v>
      </c>
      <c r="O150" s="309">
        <v>0</v>
      </c>
      <c r="P150" s="309">
        <v>1</v>
      </c>
      <c r="Q150" s="309">
        <v>2</v>
      </c>
      <c r="R150" s="309">
        <v>6</v>
      </c>
      <c r="S150" s="309">
        <v>146</v>
      </c>
      <c r="T150" s="309"/>
      <c r="U150" s="309">
        <v>0</v>
      </c>
      <c r="V150" s="309">
        <v>0</v>
      </c>
      <c r="W150" s="309">
        <v>0</v>
      </c>
      <c r="X150" s="309"/>
      <c r="Y150" s="309"/>
      <c r="Z150" s="309"/>
      <c r="AA150" s="309">
        <v>0</v>
      </c>
      <c r="AB150" s="309">
        <v>7</v>
      </c>
      <c r="AC150" s="10">
        <f t="shared" si="12"/>
        <v>345</v>
      </c>
    </row>
    <row r="151" spans="1:29" x14ac:dyDescent="0.3">
      <c r="A151" s="14">
        <v>150</v>
      </c>
      <c r="B151" s="15">
        <v>22</v>
      </c>
      <c r="C151" s="46">
        <v>468</v>
      </c>
      <c r="D151" s="48" t="s">
        <v>317</v>
      </c>
      <c r="E151" s="48" t="s">
        <v>322</v>
      </c>
      <c r="F151" s="50">
        <v>2021</v>
      </c>
      <c r="G151" s="15" t="s">
        <v>73</v>
      </c>
      <c r="H151" s="316" t="s">
        <v>19</v>
      </c>
      <c r="I151" s="15">
        <v>415</v>
      </c>
      <c r="J151" s="309">
        <v>3</v>
      </c>
      <c r="K151" s="309">
        <v>121</v>
      </c>
      <c r="L151" s="309">
        <v>51</v>
      </c>
      <c r="M151" s="309">
        <v>5</v>
      </c>
      <c r="N151" s="309">
        <v>8</v>
      </c>
      <c r="O151" s="309">
        <v>0</v>
      </c>
      <c r="P151" s="309">
        <v>3</v>
      </c>
      <c r="Q151" s="309">
        <v>2</v>
      </c>
      <c r="R151" s="309">
        <v>1</v>
      </c>
      <c r="S151" s="309">
        <v>82</v>
      </c>
      <c r="T151" s="309"/>
      <c r="U151" s="309">
        <v>1</v>
      </c>
      <c r="V151" s="309">
        <v>1</v>
      </c>
      <c r="W151" s="309">
        <v>1</v>
      </c>
      <c r="X151" s="309"/>
      <c r="Y151" s="309"/>
      <c r="Z151" s="309"/>
      <c r="AA151" s="309">
        <v>2</v>
      </c>
      <c r="AB151" s="309">
        <v>10</v>
      </c>
      <c r="AC151" s="10">
        <f t="shared" si="12"/>
        <v>291</v>
      </c>
    </row>
    <row r="152" spans="1:29" x14ac:dyDescent="0.3">
      <c r="A152" s="14">
        <v>151</v>
      </c>
      <c r="B152" s="15">
        <v>22</v>
      </c>
      <c r="C152" s="46">
        <v>468</v>
      </c>
      <c r="D152" s="48" t="s">
        <v>317</v>
      </c>
      <c r="E152" s="48" t="s">
        <v>322</v>
      </c>
      <c r="F152" s="53">
        <v>2021</v>
      </c>
      <c r="G152" s="15" t="s">
        <v>73</v>
      </c>
      <c r="H152" s="316" t="s">
        <v>20</v>
      </c>
      <c r="I152" s="15">
        <v>414</v>
      </c>
      <c r="J152" s="309">
        <v>2</v>
      </c>
      <c r="K152" s="309">
        <v>147</v>
      </c>
      <c r="L152" s="309">
        <v>46</v>
      </c>
      <c r="M152" s="309">
        <v>2</v>
      </c>
      <c r="N152" s="309">
        <v>5</v>
      </c>
      <c r="O152" s="309">
        <v>2</v>
      </c>
      <c r="P152" s="309">
        <v>0</v>
      </c>
      <c r="Q152" s="309">
        <v>3</v>
      </c>
      <c r="R152" s="309">
        <v>1</v>
      </c>
      <c r="S152" s="309">
        <v>73</v>
      </c>
      <c r="T152" s="309"/>
      <c r="U152" s="309">
        <v>1</v>
      </c>
      <c r="V152" s="309">
        <v>1</v>
      </c>
      <c r="W152" s="309">
        <v>0</v>
      </c>
      <c r="X152" s="309"/>
      <c r="Y152" s="309"/>
      <c r="Z152" s="309"/>
      <c r="AA152" s="309">
        <v>0</v>
      </c>
      <c r="AB152" s="309">
        <v>4</v>
      </c>
      <c r="AC152" s="10">
        <f t="shared" si="12"/>
        <v>287</v>
      </c>
    </row>
    <row r="153" spans="1:29" x14ac:dyDescent="0.3">
      <c r="A153" s="14">
        <v>152</v>
      </c>
      <c r="B153" s="15">
        <v>22</v>
      </c>
      <c r="C153" s="46">
        <v>468</v>
      </c>
      <c r="D153" s="48" t="s">
        <v>317</v>
      </c>
      <c r="E153" s="48" t="s">
        <v>323</v>
      </c>
      <c r="F153" s="50">
        <v>2022</v>
      </c>
      <c r="G153" s="15" t="s">
        <v>73</v>
      </c>
      <c r="H153" s="316" t="s">
        <v>19</v>
      </c>
      <c r="I153" s="15">
        <v>598</v>
      </c>
      <c r="J153" s="309">
        <v>6</v>
      </c>
      <c r="K153" s="309">
        <v>195</v>
      </c>
      <c r="L153" s="309">
        <v>59</v>
      </c>
      <c r="M153" s="309">
        <v>4</v>
      </c>
      <c r="N153" s="309">
        <v>8</v>
      </c>
      <c r="O153" s="309">
        <v>2</v>
      </c>
      <c r="P153" s="309">
        <v>1</v>
      </c>
      <c r="Q153" s="309">
        <v>3</v>
      </c>
      <c r="R153" s="309">
        <v>1</v>
      </c>
      <c r="S153" s="309">
        <v>91</v>
      </c>
      <c r="T153" s="309"/>
      <c r="U153" s="309">
        <v>3</v>
      </c>
      <c r="V153" s="309">
        <v>2</v>
      </c>
      <c r="W153" s="309">
        <v>0</v>
      </c>
      <c r="X153" s="309"/>
      <c r="Y153" s="309"/>
      <c r="Z153" s="309"/>
      <c r="AA153" s="309">
        <v>0</v>
      </c>
      <c r="AB153" s="309">
        <v>21</v>
      </c>
      <c r="AC153" s="10">
        <f t="shared" si="12"/>
        <v>396</v>
      </c>
    </row>
    <row r="154" spans="1:29" x14ac:dyDescent="0.3">
      <c r="A154" s="14">
        <v>153</v>
      </c>
      <c r="B154" s="15">
        <v>22</v>
      </c>
      <c r="C154" s="46">
        <v>468</v>
      </c>
      <c r="D154" s="48" t="s">
        <v>317</v>
      </c>
      <c r="E154" s="48" t="s">
        <v>323</v>
      </c>
      <c r="F154" s="50">
        <v>2022</v>
      </c>
      <c r="G154" s="15" t="s">
        <v>73</v>
      </c>
      <c r="H154" s="51" t="s">
        <v>20</v>
      </c>
      <c r="I154" s="15">
        <v>597</v>
      </c>
      <c r="J154" s="309">
        <v>0</v>
      </c>
      <c r="K154" s="309">
        <v>221</v>
      </c>
      <c r="L154" s="309">
        <v>42</v>
      </c>
      <c r="M154" s="309">
        <v>3</v>
      </c>
      <c r="N154" s="309">
        <v>4</v>
      </c>
      <c r="O154" s="309">
        <v>0</v>
      </c>
      <c r="P154" s="309">
        <v>1</v>
      </c>
      <c r="Q154" s="309">
        <v>2</v>
      </c>
      <c r="R154" s="309">
        <v>1</v>
      </c>
      <c r="S154" s="309">
        <v>101</v>
      </c>
      <c r="T154" s="309"/>
      <c r="U154" s="309">
        <v>5</v>
      </c>
      <c r="V154" s="309">
        <v>0</v>
      </c>
      <c r="W154" s="309">
        <v>0</v>
      </c>
      <c r="X154" s="309"/>
      <c r="Y154" s="309"/>
      <c r="Z154" s="309"/>
      <c r="AA154" s="309">
        <v>0</v>
      </c>
      <c r="AB154" s="309">
        <v>15</v>
      </c>
      <c r="AC154" s="10">
        <f t="shared" si="12"/>
        <v>395</v>
      </c>
    </row>
    <row r="155" spans="1:29" x14ac:dyDescent="0.3">
      <c r="A155" s="14">
        <v>154</v>
      </c>
      <c r="B155" s="15">
        <v>22</v>
      </c>
      <c r="C155" s="46">
        <v>468</v>
      </c>
      <c r="D155" s="48" t="s">
        <v>317</v>
      </c>
      <c r="E155" s="48" t="s">
        <v>324</v>
      </c>
      <c r="F155" s="50">
        <v>2023</v>
      </c>
      <c r="G155" s="15" t="s">
        <v>73</v>
      </c>
      <c r="H155" s="316" t="s">
        <v>19</v>
      </c>
      <c r="I155" s="15">
        <v>662</v>
      </c>
      <c r="J155" s="309">
        <v>4</v>
      </c>
      <c r="K155" s="309">
        <v>326</v>
      </c>
      <c r="L155" s="309">
        <v>41</v>
      </c>
      <c r="M155" s="309">
        <v>0</v>
      </c>
      <c r="N155" s="309">
        <v>7</v>
      </c>
      <c r="O155" s="309">
        <v>3</v>
      </c>
      <c r="P155" s="309">
        <v>5</v>
      </c>
      <c r="Q155" s="309">
        <v>3</v>
      </c>
      <c r="R155" s="309">
        <v>1</v>
      </c>
      <c r="S155" s="309">
        <v>82</v>
      </c>
      <c r="T155" s="309"/>
      <c r="U155" s="309">
        <v>0</v>
      </c>
      <c r="V155" s="309">
        <v>0</v>
      </c>
      <c r="W155" s="309">
        <v>0</v>
      </c>
      <c r="X155" s="309"/>
      <c r="Y155" s="309"/>
      <c r="Z155" s="309"/>
      <c r="AA155" s="309">
        <v>0</v>
      </c>
      <c r="AB155" s="309">
        <v>14</v>
      </c>
      <c r="AC155" s="10">
        <f t="shared" si="12"/>
        <v>486</v>
      </c>
    </row>
    <row r="156" spans="1:29" x14ac:dyDescent="0.3">
      <c r="A156" s="14">
        <v>155</v>
      </c>
      <c r="B156" s="15">
        <v>22</v>
      </c>
      <c r="C156" s="46">
        <v>468</v>
      </c>
      <c r="D156" s="48" t="s">
        <v>317</v>
      </c>
      <c r="E156" s="48" t="s">
        <v>325</v>
      </c>
      <c r="F156" s="50">
        <v>2024</v>
      </c>
      <c r="G156" s="15" t="s">
        <v>73</v>
      </c>
      <c r="H156" s="51" t="s">
        <v>19</v>
      </c>
      <c r="I156" s="15">
        <v>378</v>
      </c>
      <c r="J156" s="309">
        <v>5</v>
      </c>
      <c r="K156" s="309">
        <v>238</v>
      </c>
      <c r="L156" s="309">
        <v>17</v>
      </c>
      <c r="M156" s="309">
        <v>5</v>
      </c>
      <c r="N156" s="309">
        <v>8</v>
      </c>
      <c r="O156" s="309">
        <v>2</v>
      </c>
      <c r="P156" s="309">
        <v>0</v>
      </c>
      <c r="Q156" s="309">
        <v>2</v>
      </c>
      <c r="R156" s="309">
        <v>1</v>
      </c>
      <c r="S156" s="309">
        <v>38</v>
      </c>
      <c r="T156" s="309"/>
      <c r="U156" s="309">
        <v>1</v>
      </c>
      <c r="V156" s="309">
        <v>1</v>
      </c>
      <c r="W156" s="309">
        <v>0</v>
      </c>
      <c r="X156" s="309"/>
      <c r="Y156" s="309"/>
      <c r="Z156" s="309"/>
      <c r="AA156" s="309">
        <v>0</v>
      </c>
      <c r="AB156" s="309">
        <v>10</v>
      </c>
      <c r="AC156" s="10">
        <f t="shared" si="12"/>
        <v>328</v>
      </c>
    </row>
    <row r="157" spans="1:29" x14ac:dyDescent="0.3">
      <c r="A157" s="14">
        <v>156</v>
      </c>
      <c r="B157" s="15">
        <v>22</v>
      </c>
      <c r="C157" s="46">
        <v>468</v>
      </c>
      <c r="D157" s="48" t="s">
        <v>317</v>
      </c>
      <c r="E157" s="48" t="s">
        <v>325</v>
      </c>
      <c r="F157" s="50">
        <v>2024</v>
      </c>
      <c r="G157" s="15" t="s">
        <v>73</v>
      </c>
      <c r="H157" s="316" t="s">
        <v>20</v>
      </c>
      <c r="I157" s="15">
        <v>378</v>
      </c>
      <c r="J157" s="309">
        <v>0</v>
      </c>
      <c r="K157" s="309">
        <v>160</v>
      </c>
      <c r="L157" s="309">
        <v>34</v>
      </c>
      <c r="M157" s="309">
        <v>1</v>
      </c>
      <c r="N157" s="309">
        <v>12</v>
      </c>
      <c r="O157" s="309">
        <v>0</v>
      </c>
      <c r="P157" s="309">
        <v>0</v>
      </c>
      <c r="Q157" s="309">
        <v>2</v>
      </c>
      <c r="R157" s="309">
        <v>0</v>
      </c>
      <c r="S157" s="309">
        <v>24</v>
      </c>
      <c r="T157" s="309"/>
      <c r="U157" s="309">
        <v>2</v>
      </c>
      <c r="V157" s="309">
        <v>1</v>
      </c>
      <c r="W157" s="309">
        <v>0</v>
      </c>
      <c r="X157" s="309"/>
      <c r="Y157" s="309"/>
      <c r="Z157" s="309"/>
      <c r="AA157" s="309">
        <v>0</v>
      </c>
      <c r="AB157" s="309">
        <v>7</v>
      </c>
      <c r="AC157" s="10">
        <f t="shared" si="12"/>
        <v>243</v>
      </c>
    </row>
    <row r="158" spans="1:29" x14ac:dyDescent="0.3">
      <c r="A158" s="14">
        <v>157</v>
      </c>
      <c r="B158" s="15">
        <v>22</v>
      </c>
      <c r="C158" s="47">
        <v>475</v>
      </c>
      <c r="D158" s="48" t="s">
        <v>326</v>
      </c>
      <c r="E158" s="48" t="s">
        <v>326</v>
      </c>
      <c r="F158" s="50">
        <v>2062</v>
      </c>
      <c r="G158" s="15" t="s">
        <v>73</v>
      </c>
      <c r="H158" s="316" t="s">
        <v>19</v>
      </c>
      <c r="I158" s="15">
        <v>538</v>
      </c>
      <c r="J158" s="309">
        <v>0</v>
      </c>
      <c r="K158" s="309">
        <v>130</v>
      </c>
      <c r="L158" s="309">
        <v>13</v>
      </c>
      <c r="M158" s="309">
        <v>1</v>
      </c>
      <c r="N158" s="309">
        <v>225</v>
      </c>
      <c r="O158" s="309">
        <v>0</v>
      </c>
      <c r="P158" s="309">
        <v>0</v>
      </c>
      <c r="Q158" s="309">
        <v>0</v>
      </c>
      <c r="R158" s="309">
        <v>0</v>
      </c>
      <c r="S158" s="309">
        <v>15</v>
      </c>
      <c r="T158" s="309"/>
      <c r="U158" s="309">
        <v>0</v>
      </c>
      <c r="V158" s="309">
        <v>0</v>
      </c>
      <c r="W158" s="309">
        <v>0</v>
      </c>
      <c r="X158" s="309"/>
      <c r="Y158" s="309"/>
      <c r="Z158" s="309"/>
      <c r="AA158" s="309">
        <v>0</v>
      </c>
      <c r="AB158" s="309">
        <v>3</v>
      </c>
      <c r="AC158" s="10">
        <f t="shared" si="12"/>
        <v>387</v>
      </c>
    </row>
    <row r="159" spans="1:29" x14ac:dyDescent="0.3">
      <c r="A159" s="14">
        <v>158</v>
      </c>
      <c r="B159" s="15">
        <v>22</v>
      </c>
      <c r="C159" s="47">
        <v>475</v>
      </c>
      <c r="D159" s="48" t="s">
        <v>326</v>
      </c>
      <c r="E159" s="48" t="s">
        <v>326</v>
      </c>
      <c r="F159" s="53">
        <v>2062</v>
      </c>
      <c r="G159" s="15" t="s">
        <v>73</v>
      </c>
      <c r="H159" s="51" t="s">
        <v>20</v>
      </c>
      <c r="I159" s="15">
        <v>537</v>
      </c>
      <c r="J159" s="309">
        <v>0</v>
      </c>
      <c r="K159" s="309">
        <v>91</v>
      </c>
      <c r="L159" s="309">
        <v>10</v>
      </c>
      <c r="M159" s="309">
        <v>0</v>
      </c>
      <c r="N159" s="309">
        <v>283</v>
      </c>
      <c r="O159" s="309">
        <v>0</v>
      </c>
      <c r="P159" s="309">
        <v>0</v>
      </c>
      <c r="Q159" s="309">
        <v>0</v>
      </c>
      <c r="R159" s="309">
        <v>1</v>
      </c>
      <c r="S159" s="309">
        <v>16</v>
      </c>
      <c r="T159" s="309"/>
      <c r="U159" s="309">
        <v>1</v>
      </c>
      <c r="V159" s="309">
        <v>0</v>
      </c>
      <c r="W159" s="309">
        <v>2</v>
      </c>
      <c r="X159" s="309"/>
      <c r="Y159" s="309"/>
      <c r="Z159" s="309"/>
      <c r="AA159" s="309">
        <v>0</v>
      </c>
      <c r="AB159" s="309">
        <v>7</v>
      </c>
      <c r="AC159" s="10">
        <f t="shared" si="12"/>
        <v>411</v>
      </c>
    </row>
    <row r="160" spans="1:29" x14ac:dyDescent="0.3">
      <c r="A160" s="14">
        <v>159</v>
      </c>
      <c r="B160" s="15">
        <v>22</v>
      </c>
      <c r="C160" s="47">
        <v>475</v>
      </c>
      <c r="D160" s="48" t="s">
        <v>326</v>
      </c>
      <c r="E160" s="48" t="s">
        <v>326</v>
      </c>
      <c r="F160" s="50">
        <v>2062</v>
      </c>
      <c r="G160" s="15" t="s">
        <v>73</v>
      </c>
      <c r="H160" s="316" t="s">
        <v>22</v>
      </c>
      <c r="I160" s="15">
        <v>537</v>
      </c>
      <c r="J160" s="309">
        <v>0</v>
      </c>
      <c r="K160" s="309">
        <v>116</v>
      </c>
      <c r="L160" s="309">
        <v>11</v>
      </c>
      <c r="M160" s="309">
        <v>0</v>
      </c>
      <c r="N160" s="309">
        <v>219</v>
      </c>
      <c r="O160" s="309">
        <v>0</v>
      </c>
      <c r="P160" s="309">
        <v>0</v>
      </c>
      <c r="Q160" s="309">
        <v>0</v>
      </c>
      <c r="R160" s="309">
        <v>2</v>
      </c>
      <c r="S160" s="309">
        <v>27</v>
      </c>
      <c r="T160" s="309"/>
      <c r="U160" s="309">
        <v>0</v>
      </c>
      <c r="V160" s="309">
        <v>0</v>
      </c>
      <c r="W160" s="309">
        <v>0</v>
      </c>
      <c r="X160" s="309"/>
      <c r="Y160" s="309"/>
      <c r="Z160" s="309"/>
      <c r="AA160" s="309">
        <v>0</v>
      </c>
      <c r="AB160" s="309">
        <v>1</v>
      </c>
      <c r="AC160" s="10">
        <f t="shared" si="12"/>
        <v>376</v>
      </c>
    </row>
    <row r="161" spans="1:29" x14ac:dyDescent="0.3">
      <c r="A161" s="14">
        <v>160</v>
      </c>
      <c r="B161" s="15">
        <v>22</v>
      </c>
      <c r="C161" s="47">
        <v>475</v>
      </c>
      <c r="D161" s="48" t="s">
        <v>326</v>
      </c>
      <c r="E161" s="48" t="s">
        <v>327</v>
      </c>
      <c r="F161" s="50">
        <v>2063</v>
      </c>
      <c r="G161" s="15" t="s">
        <v>73</v>
      </c>
      <c r="H161" s="316" t="s">
        <v>19</v>
      </c>
      <c r="I161" s="15">
        <v>438</v>
      </c>
      <c r="J161" s="309">
        <v>1</v>
      </c>
      <c r="K161" s="309">
        <v>75</v>
      </c>
      <c r="L161" s="309">
        <v>7</v>
      </c>
      <c r="M161" s="309">
        <v>3</v>
      </c>
      <c r="N161" s="309">
        <v>151</v>
      </c>
      <c r="O161" s="309">
        <v>0</v>
      </c>
      <c r="P161" s="309">
        <v>2</v>
      </c>
      <c r="Q161" s="309">
        <v>0</v>
      </c>
      <c r="R161" s="309">
        <v>0</v>
      </c>
      <c r="S161" s="309">
        <v>34</v>
      </c>
      <c r="T161" s="309"/>
      <c r="U161" s="309">
        <v>2</v>
      </c>
      <c r="V161" s="309">
        <v>0</v>
      </c>
      <c r="W161" s="309">
        <v>3</v>
      </c>
      <c r="X161" s="309"/>
      <c r="Y161" s="309"/>
      <c r="Z161" s="309"/>
      <c r="AA161" s="309">
        <v>0</v>
      </c>
      <c r="AB161" s="309">
        <v>9</v>
      </c>
      <c r="AC161" s="10">
        <f t="shared" si="12"/>
        <v>287</v>
      </c>
    </row>
    <row r="162" spans="1:29" x14ac:dyDescent="0.3">
      <c r="A162" s="14">
        <v>161</v>
      </c>
      <c r="B162" s="15">
        <v>22</v>
      </c>
      <c r="C162" s="47">
        <v>475</v>
      </c>
      <c r="D162" s="48" t="s">
        <v>326</v>
      </c>
      <c r="E162" s="48" t="s">
        <v>328</v>
      </c>
      <c r="F162" s="50">
        <v>2064</v>
      </c>
      <c r="G162" s="15" t="s">
        <v>73</v>
      </c>
      <c r="H162" s="316" t="s">
        <v>19</v>
      </c>
      <c r="I162" s="15">
        <v>681</v>
      </c>
      <c r="J162" s="309">
        <v>3</v>
      </c>
      <c r="K162" s="309">
        <v>120</v>
      </c>
      <c r="L162" s="309">
        <v>19</v>
      </c>
      <c r="M162" s="309">
        <v>1</v>
      </c>
      <c r="N162" s="309">
        <v>237</v>
      </c>
      <c r="O162" s="309">
        <v>0</v>
      </c>
      <c r="P162" s="309">
        <v>0</v>
      </c>
      <c r="Q162" s="309">
        <v>1</v>
      </c>
      <c r="R162" s="309">
        <v>1</v>
      </c>
      <c r="S162" s="309">
        <v>48</v>
      </c>
      <c r="T162" s="309"/>
      <c r="U162" s="309">
        <v>2</v>
      </c>
      <c r="V162" s="309">
        <v>1</v>
      </c>
      <c r="W162" s="309">
        <v>1</v>
      </c>
      <c r="X162" s="309"/>
      <c r="Y162" s="309"/>
      <c r="Z162" s="309"/>
      <c r="AA162" s="309">
        <v>0</v>
      </c>
      <c r="AB162" s="309">
        <v>10</v>
      </c>
      <c r="AC162" s="10">
        <f t="shared" si="12"/>
        <v>444</v>
      </c>
    </row>
    <row r="163" spans="1:29" ht="17.25" customHeight="1" x14ac:dyDescent="0.3">
      <c r="A163" s="14">
        <v>162</v>
      </c>
      <c r="B163" s="15">
        <v>22</v>
      </c>
      <c r="C163" s="47">
        <v>484</v>
      </c>
      <c r="D163" s="48" t="s">
        <v>329</v>
      </c>
      <c r="E163" s="48" t="s">
        <v>329</v>
      </c>
      <c r="F163" s="53">
        <v>2088</v>
      </c>
      <c r="G163" s="15" t="s">
        <v>73</v>
      </c>
      <c r="H163" s="51" t="s">
        <v>253</v>
      </c>
      <c r="I163" s="15">
        <v>561</v>
      </c>
      <c r="J163" s="309">
        <v>13</v>
      </c>
      <c r="K163" s="309">
        <v>66</v>
      </c>
      <c r="L163" s="309">
        <v>190</v>
      </c>
      <c r="M163" s="309">
        <v>1</v>
      </c>
      <c r="N163" s="309">
        <v>6</v>
      </c>
      <c r="O163" s="309">
        <v>3</v>
      </c>
      <c r="P163" s="309">
        <v>1</v>
      </c>
      <c r="Q163" s="309">
        <v>7</v>
      </c>
      <c r="R163" s="309">
        <v>0</v>
      </c>
      <c r="S163" s="309">
        <v>30</v>
      </c>
      <c r="T163" s="309"/>
      <c r="U163" s="309">
        <v>1</v>
      </c>
      <c r="V163" s="309">
        <v>12</v>
      </c>
      <c r="W163" s="309">
        <v>2</v>
      </c>
      <c r="X163" s="309"/>
      <c r="Y163" s="309"/>
      <c r="Z163" s="309"/>
      <c r="AA163" s="309">
        <v>0</v>
      </c>
      <c r="AB163" s="309">
        <v>7</v>
      </c>
      <c r="AC163" s="10">
        <f>SUM(J163:AB163)</f>
        <v>339</v>
      </c>
    </row>
    <row r="164" spans="1:29" ht="17.25" customHeight="1" x14ac:dyDescent="0.3">
      <c r="A164" s="14">
        <v>163</v>
      </c>
      <c r="B164" s="15">
        <v>22</v>
      </c>
      <c r="C164" s="47">
        <v>484</v>
      </c>
      <c r="D164" s="48" t="s">
        <v>329</v>
      </c>
      <c r="E164" s="48" t="s">
        <v>329</v>
      </c>
      <c r="F164" s="50">
        <v>2088</v>
      </c>
      <c r="G164" s="15" t="s">
        <v>73</v>
      </c>
      <c r="H164" s="316" t="s">
        <v>20</v>
      </c>
      <c r="I164" s="15">
        <v>560</v>
      </c>
      <c r="J164" s="309">
        <v>5</v>
      </c>
      <c r="K164" s="309">
        <v>66</v>
      </c>
      <c r="L164" s="309">
        <v>211</v>
      </c>
      <c r="M164" s="309">
        <v>0</v>
      </c>
      <c r="N164" s="309">
        <v>5</v>
      </c>
      <c r="O164" s="309">
        <v>1</v>
      </c>
      <c r="P164" s="309">
        <v>2</v>
      </c>
      <c r="Q164" s="309">
        <v>3</v>
      </c>
      <c r="R164" s="309">
        <v>2</v>
      </c>
      <c r="S164" s="309">
        <v>28</v>
      </c>
      <c r="T164" s="309"/>
      <c r="U164" s="309">
        <v>3</v>
      </c>
      <c r="V164" s="309">
        <v>3</v>
      </c>
      <c r="W164" s="309">
        <v>1</v>
      </c>
      <c r="X164" s="309"/>
      <c r="Y164" s="309"/>
      <c r="Z164" s="309"/>
      <c r="AA164" s="309">
        <v>1</v>
      </c>
      <c r="AB164" s="309">
        <v>15</v>
      </c>
      <c r="AC164" s="10">
        <f t="shared" ref="AC164:AC173" si="13">SUM(J164:AB164)</f>
        <v>346</v>
      </c>
    </row>
    <row r="165" spans="1:29" ht="17.25" customHeight="1" x14ac:dyDescent="0.3">
      <c r="A165" s="14">
        <v>164</v>
      </c>
      <c r="B165" s="15">
        <v>22</v>
      </c>
      <c r="C165" s="47">
        <v>484</v>
      </c>
      <c r="D165" s="48" t="s">
        <v>329</v>
      </c>
      <c r="E165" s="48" t="s">
        <v>329</v>
      </c>
      <c r="F165" s="50">
        <v>2088</v>
      </c>
      <c r="G165" s="15" t="s">
        <v>73</v>
      </c>
      <c r="H165" s="316" t="s">
        <v>22</v>
      </c>
      <c r="I165" s="15">
        <v>560</v>
      </c>
      <c r="J165" s="309">
        <v>12</v>
      </c>
      <c r="K165" s="309">
        <v>76</v>
      </c>
      <c r="L165" s="309">
        <v>178</v>
      </c>
      <c r="M165" s="309">
        <v>0</v>
      </c>
      <c r="N165" s="309">
        <v>9</v>
      </c>
      <c r="O165" s="309">
        <v>4</v>
      </c>
      <c r="P165" s="309">
        <v>1</v>
      </c>
      <c r="Q165" s="309">
        <v>3</v>
      </c>
      <c r="R165" s="309">
        <v>2</v>
      </c>
      <c r="S165" s="309">
        <v>44</v>
      </c>
      <c r="T165" s="309"/>
      <c r="U165" s="309">
        <v>1</v>
      </c>
      <c r="V165" s="309">
        <v>7</v>
      </c>
      <c r="W165" s="309">
        <v>1</v>
      </c>
      <c r="X165" s="309"/>
      <c r="Y165" s="309"/>
      <c r="Z165" s="309"/>
      <c r="AA165" s="309">
        <v>0</v>
      </c>
      <c r="AB165" s="309">
        <v>11</v>
      </c>
      <c r="AC165" s="10">
        <f t="shared" si="13"/>
        <v>349</v>
      </c>
    </row>
    <row r="166" spans="1:29" ht="17.25" customHeight="1" x14ac:dyDescent="0.3">
      <c r="A166" s="14">
        <v>165</v>
      </c>
      <c r="B166" s="15">
        <v>22</v>
      </c>
      <c r="C166" s="47">
        <v>484</v>
      </c>
      <c r="D166" s="48" t="s">
        <v>329</v>
      </c>
      <c r="E166" s="48" t="s">
        <v>329</v>
      </c>
      <c r="F166" s="50">
        <v>2088</v>
      </c>
      <c r="G166" s="15" t="s">
        <v>73</v>
      </c>
      <c r="H166" s="51" t="s">
        <v>27</v>
      </c>
      <c r="I166" s="15"/>
      <c r="J166" s="309">
        <v>5</v>
      </c>
      <c r="K166" s="309">
        <v>38</v>
      </c>
      <c r="L166" s="309">
        <v>85</v>
      </c>
      <c r="M166" s="309">
        <v>1</v>
      </c>
      <c r="N166" s="309">
        <v>8</v>
      </c>
      <c r="O166" s="309">
        <v>0</v>
      </c>
      <c r="P166" s="309">
        <v>1</v>
      </c>
      <c r="Q166" s="309">
        <v>0</v>
      </c>
      <c r="R166" s="309">
        <v>0</v>
      </c>
      <c r="S166" s="309">
        <v>22</v>
      </c>
      <c r="T166" s="309"/>
      <c r="U166" s="309">
        <v>0</v>
      </c>
      <c r="V166" s="309">
        <v>2</v>
      </c>
      <c r="W166" s="309">
        <v>1</v>
      </c>
      <c r="X166" s="309"/>
      <c r="Y166" s="309"/>
      <c r="Z166" s="309"/>
      <c r="AA166" s="309">
        <v>0</v>
      </c>
      <c r="AB166" s="309">
        <v>1</v>
      </c>
      <c r="AC166" s="10">
        <f t="shared" si="13"/>
        <v>164</v>
      </c>
    </row>
    <row r="167" spans="1:29" ht="17.25" customHeight="1" x14ac:dyDescent="0.3">
      <c r="A167" s="14">
        <v>166</v>
      </c>
      <c r="B167" s="15">
        <v>22</v>
      </c>
      <c r="C167" s="47">
        <v>484</v>
      </c>
      <c r="D167" s="48" t="s">
        <v>329</v>
      </c>
      <c r="E167" s="48" t="s">
        <v>329</v>
      </c>
      <c r="F167" s="50">
        <v>2089</v>
      </c>
      <c r="G167" s="15" t="s">
        <v>73</v>
      </c>
      <c r="H167" s="316" t="s">
        <v>19</v>
      </c>
      <c r="I167" s="15">
        <v>556</v>
      </c>
      <c r="J167" s="309">
        <v>17</v>
      </c>
      <c r="K167" s="309">
        <v>91</v>
      </c>
      <c r="L167" s="309">
        <v>175</v>
      </c>
      <c r="M167" s="309">
        <v>4</v>
      </c>
      <c r="N167" s="309">
        <v>13</v>
      </c>
      <c r="O167" s="309">
        <v>1</v>
      </c>
      <c r="P167" s="309">
        <v>2</v>
      </c>
      <c r="Q167" s="309">
        <v>6</v>
      </c>
      <c r="R167" s="309">
        <v>0</v>
      </c>
      <c r="S167" s="309">
        <v>17</v>
      </c>
      <c r="T167" s="309"/>
      <c r="U167" s="309">
        <v>0</v>
      </c>
      <c r="V167" s="309">
        <v>10</v>
      </c>
      <c r="W167" s="309">
        <v>3</v>
      </c>
      <c r="X167" s="309"/>
      <c r="Y167" s="309"/>
      <c r="Z167" s="309"/>
      <c r="AA167" s="309">
        <v>0</v>
      </c>
      <c r="AB167" s="309">
        <v>8</v>
      </c>
      <c r="AC167" s="10">
        <f t="shared" si="13"/>
        <v>347</v>
      </c>
    </row>
    <row r="168" spans="1:29" ht="17.25" customHeight="1" x14ac:dyDescent="0.3">
      <c r="A168" s="14">
        <v>167</v>
      </c>
      <c r="B168" s="15">
        <v>22</v>
      </c>
      <c r="C168" s="52">
        <v>484</v>
      </c>
      <c r="D168" s="49" t="s">
        <v>329</v>
      </c>
      <c r="E168" s="49" t="s">
        <v>329</v>
      </c>
      <c r="F168" s="320">
        <v>2089</v>
      </c>
      <c r="G168" s="15" t="s">
        <v>73</v>
      </c>
      <c r="H168" s="319" t="s">
        <v>20</v>
      </c>
      <c r="I168" s="15">
        <v>556</v>
      </c>
      <c r="J168" s="309">
        <v>10</v>
      </c>
      <c r="K168" s="309">
        <v>88</v>
      </c>
      <c r="L168" s="309">
        <v>155</v>
      </c>
      <c r="M168" s="309">
        <v>1</v>
      </c>
      <c r="N168" s="309">
        <v>8</v>
      </c>
      <c r="O168" s="309">
        <v>3</v>
      </c>
      <c r="P168" s="309">
        <v>3</v>
      </c>
      <c r="Q168" s="309">
        <v>3</v>
      </c>
      <c r="R168" s="309">
        <v>1</v>
      </c>
      <c r="S168" s="309">
        <v>22</v>
      </c>
      <c r="T168" s="309"/>
      <c r="U168" s="309">
        <v>2</v>
      </c>
      <c r="V168" s="309">
        <v>7</v>
      </c>
      <c r="W168" s="309">
        <v>4</v>
      </c>
      <c r="X168" s="309"/>
      <c r="Y168" s="309"/>
      <c r="Z168" s="309"/>
      <c r="AA168" s="309">
        <v>0</v>
      </c>
      <c r="AB168" s="309">
        <v>10</v>
      </c>
      <c r="AC168" s="10">
        <f t="shared" si="13"/>
        <v>317</v>
      </c>
    </row>
    <row r="169" spans="1:29" ht="17.25" customHeight="1" x14ac:dyDescent="0.3">
      <c r="A169" s="14">
        <v>168</v>
      </c>
      <c r="B169" s="15">
        <v>22</v>
      </c>
      <c r="C169" s="47">
        <v>484</v>
      </c>
      <c r="D169" s="48" t="s">
        <v>329</v>
      </c>
      <c r="E169" s="48" t="s">
        <v>329</v>
      </c>
      <c r="F169" s="53">
        <v>2089</v>
      </c>
      <c r="G169" s="15" t="s">
        <v>73</v>
      </c>
      <c r="H169" s="316" t="s">
        <v>22</v>
      </c>
      <c r="I169" s="15">
        <v>556</v>
      </c>
      <c r="J169" s="309">
        <v>17</v>
      </c>
      <c r="K169" s="309">
        <v>81</v>
      </c>
      <c r="L169" s="309">
        <v>180</v>
      </c>
      <c r="M169" s="309">
        <v>2</v>
      </c>
      <c r="N169" s="309">
        <v>26</v>
      </c>
      <c r="O169" s="309">
        <v>6</v>
      </c>
      <c r="P169" s="309">
        <v>5</v>
      </c>
      <c r="Q169" s="309">
        <v>1</v>
      </c>
      <c r="R169" s="309">
        <v>0</v>
      </c>
      <c r="S169" s="309">
        <v>22</v>
      </c>
      <c r="T169" s="309"/>
      <c r="U169" s="309">
        <v>0</v>
      </c>
      <c r="V169" s="309">
        <v>3</v>
      </c>
      <c r="W169" s="309">
        <v>3</v>
      </c>
      <c r="X169" s="309"/>
      <c r="Y169" s="309"/>
      <c r="Z169" s="309"/>
      <c r="AA169" s="309">
        <v>0</v>
      </c>
      <c r="AB169" s="309">
        <v>6</v>
      </c>
      <c r="AC169" s="10">
        <f t="shared" si="13"/>
        <v>352</v>
      </c>
    </row>
    <row r="170" spans="1:29" ht="17.25" customHeight="1" x14ac:dyDescent="0.3">
      <c r="A170" s="14">
        <v>169</v>
      </c>
      <c r="B170" s="15">
        <v>22</v>
      </c>
      <c r="C170" s="47">
        <v>484</v>
      </c>
      <c r="D170" s="48" t="s">
        <v>329</v>
      </c>
      <c r="E170" s="48" t="s">
        <v>329</v>
      </c>
      <c r="F170" s="50">
        <v>2090</v>
      </c>
      <c r="G170" s="15" t="s">
        <v>73</v>
      </c>
      <c r="H170" s="51" t="s">
        <v>19</v>
      </c>
      <c r="I170" s="15">
        <v>541</v>
      </c>
      <c r="J170" s="309">
        <v>13</v>
      </c>
      <c r="K170" s="309">
        <v>69</v>
      </c>
      <c r="L170" s="309">
        <v>185</v>
      </c>
      <c r="M170" s="309">
        <v>1</v>
      </c>
      <c r="N170" s="309">
        <v>19</v>
      </c>
      <c r="O170" s="309">
        <v>2</v>
      </c>
      <c r="P170" s="309">
        <v>0</v>
      </c>
      <c r="Q170" s="309">
        <v>1</v>
      </c>
      <c r="R170" s="309">
        <v>1</v>
      </c>
      <c r="S170" s="309">
        <v>29</v>
      </c>
      <c r="T170" s="309"/>
      <c r="U170" s="309">
        <v>1</v>
      </c>
      <c r="V170" s="309">
        <v>6</v>
      </c>
      <c r="W170" s="309">
        <v>3</v>
      </c>
      <c r="X170" s="309"/>
      <c r="Y170" s="309"/>
      <c r="Z170" s="309"/>
      <c r="AA170" s="309">
        <v>0</v>
      </c>
      <c r="AB170" s="309">
        <v>10</v>
      </c>
      <c r="AC170" s="10">
        <f t="shared" si="13"/>
        <v>340</v>
      </c>
    </row>
    <row r="171" spans="1:29" ht="17.25" customHeight="1" x14ac:dyDescent="0.3">
      <c r="A171" s="14">
        <v>170</v>
      </c>
      <c r="B171" s="15">
        <v>22</v>
      </c>
      <c r="C171" s="47">
        <v>484</v>
      </c>
      <c r="D171" s="48" t="s">
        <v>329</v>
      </c>
      <c r="E171" s="48" t="s">
        <v>329</v>
      </c>
      <c r="F171" s="53">
        <v>2090</v>
      </c>
      <c r="G171" s="15" t="s">
        <v>73</v>
      </c>
      <c r="H171" s="316" t="s">
        <v>20</v>
      </c>
      <c r="I171" s="15">
        <v>541</v>
      </c>
      <c r="J171" s="309">
        <v>9</v>
      </c>
      <c r="K171" s="309">
        <v>70</v>
      </c>
      <c r="L171" s="309">
        <v>196</v>
      </c>
      <c r="M171" s="309">
        <v>0</v>
      </c>
      <c r="N171" s="309">
        <v>12</v>
      </c>
      <c r="O171" s="309">
        <v>1</v>
      </c>
      <c r="P171" s="309">
        <v>3</v>
      </c>
      <c r="Q171" s="309">
        <v>2</v>
      </c>
      <c r="R171" s="309">
        <v>0</v>
      </c>
      <c r="S171" s="309">
        <v>23</v>
      </c>
      <c r="T171" s="309"/>
      <c r="U171" s="309">
        <v>0</v>
      </c>
      <c r="V171" s="309">
        <v>8</v>
      </c>
      <c r="W171" s="309">
        <v>1</v>
      </c>
      <c r="X171" s="309"/>
      <c r="Y171" s="309"/>
      <c r="Z171" s="309"/>
      <c r="AA171" s="309">
        <v>0</v>
      </c>
      <c r="AB171" s="309">
        <v>6</v>
      </c>
      <c r="AC171" s="10">
        <f t="shared" si="13"/>
        <v>331</v>
      </c>
    </row>
    <row r="172" spans="1:29" ht="17.25" customHeight="1" x14ac:dyDescent="0.3">
      <c r="A172" s="14">
        <v>171</v>
      </c>
      <c r="B172" s="15">
        <v>22</v>
      </c>
      <c r="C172" s="47">
        <v>484</v>
      </c>
      <c r="D172" s="48" t="s">
        <v>329</v>
      </c>
      <c r="E172" s="48" t="s">
        <v>329</v>
      </c>
      <c r="F172" s="50">
        <v>2091</v>
      </c>
      <c r="G172" s="15" t="s">
        <v>73</v>
      </c>
      <c r="H172" s="316" t="s">
        <v>19</v>
      </c>
      <c r="I172" s="15">
        <v>511</v>
      </c>
      <c r="J172" s="309">
        <v>6</v>
      </c>
      <c r="K172" s="309">
        <v>85</v>
      </c>
      <c r="L172" s="309">
        <v>192</v>
      </c>
      <c r="M172" s="309">
        <v>2</v>
      </c>
      <c r="N172" s="309">
        <v>5</v>
      </c>
      <c r="O172" s="309">
        <v>0</v>
      </c>
      <c r="P172" s="309">
        <v>0</v>
      </c>
      <c r="Q172" s="309">
        <v>2</v>
      </c>
      <c r="R172" s="309">
        <v>1</v>
      </c>
      <c r="S172" s="309">
        <v>15</v>
      </c>
      <c r="T172" s="309"/>
      <c r="U172" s="309">
        <v>1</v>
      </c>
      <c r="V172" s="309">
        <v>9</v>
      </c>
      <c r="W172" s="309">
        <v>3</v>
      </c>
      <c r="X172" s="309"/>
      <c r="Y172" s="309"/>
      <c r="Z172" s="309"/>
      <c r="AA172" s="309">
        <v>0</v>
      </c>
      <c r="AB172" s="309">
        <v>10</v>
      </c>
      <c r="AC172" s="10">
        <f t="shared" si="13"/>
        <v>331</v>
      </c>
    </row>
    <row r="173" spans="1:29" ht="17.25" customHeight="1" x14ac:dyDescent="0.3">
      <c r="A173" s="14">
        <v>172</v>
      </c>
      <c r="B173" s="15">
        <v>22</v>
      </c>
      <c r="C173" s="47">
        <v>484</v>
      </c>
      <c r="D173" s="48" t="s">
        <v>329</v>
      </c>
      <c r="E173" s="48" t="s">
        <v>329</v>
      </c>
      <c r="F173" s="50">
        <v>2091</v>
      </c>
      <c r="G173" s="15" t="s">
        <v>73</v>
      </c>
      <c r="H173" s="51" t="s">
        <v>20</v>
      </c>
      <c r="I173" s="15">
        <v>511</v>
      </c>
      <c r="J173" s="309">
        <v>6</v>
      </c>
      <c r="K173" s="309">
        <v>64</v>
      </c>
      <c r="L173" s="309">
        <v>216</v>
      </c>
      <c r="M173" s="309">
        <v>1</v>
      </c>
      <c r="N173" s="309">
        <v>11</v>
      </c>
      <c r="O173" s="309">
        <v>1</v>
      </c>
      <c r="P173" s="309">
        <v>0</v>
      </c>
      <c r="Q173" s="309">
        <v>4</v>
      </c>
      <c r="R173" s="309">
        <v>0</v>
      </c>
      <c r="S173" s="309">
        <v>25</v>
      </c>
      <c r="T173" s="309"/>
      <c r="U173" s="309">
        <v>1</v>
      </c>
      <c r="V173" s="309">
        <v>4</v>
      </c>
      <c r="W173" s="309">
        <v>1</v>
      </c>
      <c r="X173" s="309"/>
      <c r="Y173" s="309"/>
      <c r="Z173" s="309"/>
      <c r="AA173" s="309">
        <v>0</v>
      </c>
      <c r="AB173" s="309">
        <v>7</v>
      </c>
      <c r="AC173" s="10">
        <f t="shared" si="13"/>
        <v>341</v>
      </c>
    </row>
    <row r="174" spans="1:29" ht="17.25" customHeight="1" x14ac:dyDescent="0.3">
      <c r="A174" s="14">
        <v>173</v>
      </c>
      <c r="B174" s="15">
        <v>22</v>
      </c>
      <c r="C174" s="52">
        <v>484</v>
      </c>
      <c r="D174" s="49" t="s">
        <v>329</v>
      </c>
      <c r="E174" s="49" t="s">
        <v>329</v>
      </c>
      <c r="F174" s="317">
        <v>2091</v>
      </c>
      <c r="G174" s="15" t="s">
        <v>73</v>
      </c>
      <c r="H174" s="319" t="s">
        <v>22</v>
      </c>
      <c r="I174" s="15">
        <v>511</v>
      </c>
      <c r="J174" s="309">
        <v>8</v>
      </c>
      <c r="K174" s="309">
        <v>67</v>
      </c>
      <c r="L174" s="309">
        <v>215</v>
      </c>
      <c r="M174" s="309">
        <v>3</v>
      </c>
      <c r="N174" s="309">
        <v>4</v>
      </c>
      <c r="O174" s="309">
        <v>1</v>
      </c>
      <c r="P174" s="309">
        <v>1</v>
      </c>
      <c r="Q174" s="309">
        <v>3</v>
      </c>
      <c r="R174" s="309">
        <v>0</v>
      </c>
      <c r="S174" s="309">
        <v>16</v>
      </c>
      <c r="T174" s="309"/>
      <c r="U174" s="309">
        <v>0</v>
      </c>
      <c r="V174" s="309">
        <v>5</v>
      </c>
      <c r="W174" s="309">
        <v>2</v>
      </c>
      <c r="X174" s="309"/>
      <c r="Y174" s="309"/>
      <c r="Z174" s="309"/>
      <c r="AA174" s="309">
        <v>0</v>
      </c>
      <c r="AB174" s="309">
        <v>7</v>
      </c>
      <c r="AC174" s="10">
        <f>SUM(J174:AB174)</f>
        <v>332</v>
      </c>
    </row>
    <row r="175" spans="1:29" ht="17.25" customHeight="1" x14ac:dyDescent="0.3">
      <c r="A175" s="14">
        <v>174</v>
      </c>
      <c r="B175" s="15">
        <v>22</v>
      </c>
      <c r="C175" s="47">
        <v>484</v>
      </c>
      <c r="D175" s="48" t="s">
        <v>329</v>
      </c>
      <c r="E175" s="48" t="s">
        <v>329</v>
      </c>
      <c r="F175" s="50">
        <v>2092</v>
      </c>
      <c r="G175" s="15" t="s">
        <v>73</v>
      </c>
      <c r="H175" s="51" t="s">
        <v>19</v>
      </c>
      <c r="I175" s="15">
        <v>547</v>
      </c>
      <c r="J175" s="309">
        <v>8</v>
      </c>
      <c r="K175" s="309">
        <v>100</v>
      </c>
      <c r="L175" s="309">
        <v>184</v>
      </c>
      <c r="M175" s="309">
        <v>2</v>
      </c>
      <c r="N175" s="309">
        <v>3</v>
      </c>
      <c r="O175" s="309">
        <v>3</v>
      </c>
      <c r="P175" s="309">
        <v>0</v>
      </c>
      <c r="Q175" s="309">
        <v>4</v>
      </c>
      <c r="R175" s="309">
        <v>5</v>
      </c>
      <c r="S175" s="309">
        <v>28</v>
      </c>
      <c r="T175" s="309"/>
      <c r="U175" s="309">
        <v>1</v>
      </c>
      <c r="V175" s="309">
        <v>9</v>
      </c>
      <c r="W175" s="309">
        <v>0</v>
      </c>
      <c r="X175" s="309"/>
      <c r="Y175" s="309"/>
      <c r="Z175" s="309"/>
      <c r="AA175" s="309">
        <v>1</v>
      </c>
      <c r="AB175" s="309">
        <v>11</v>
      </c>
      <c r="AC175" s="10">
        <f t="shared" ref="AC175:AC181" si="14">SUM(J175:AB175)</f>
        <v>359</v>
      </c>
    </row>
    <row r="176" spans="1:29" ht="17.25" customHeight="1" x14ac:dyDescent="0.3">
      <c r="A176" s="14">
        <v>175</v>
      </c>
      <c r="B176" s="15">
        <v>22</v>
      </c>
      <c r="C176" s="47">
        <v>484</v>
      </c>
      <c r="D176" s="48" t="s">
        <v>329</v>
      </c>
      <c r="E176" s="48" t="s">
        <v>329</v>
      </c>
      <c r="F176" s="50">
        <v>2092</v>
      </c>
      <c r="G176" s="15" t="s">
        <v>73</v>
      </c>
      <c r="H176" s="316" t="s">
        <v>20</v>
      </c>
      <c r="I176" s="15">
        <v>546</v>
      </c>
      <c r="J176" s="309">
        <v>10</v>
      </c>
      <c r="K176" s="309">
        <v>54</v>
      </c>
      <c r="L176" s="309">
        <v>215</v>
      </c>
      <c r="M176" s="309">
        <v>0</v>
      </c>
      <c r="N176" s="309">
        <v>9</v>
      </c>
      <c r="O176" s="309">
        <v>3</v>
      </c>
      <c r="P176" s="309">
        <v>0</v>
      </c>
      <c r="Q176" s="309">
        <v>3</v>
      </c>
      <c r="R176" s="309">
        <v>0</v>
      </c>
      <c r="S176" s="309">
        <v>10</v>
      </c>
      <c r="T176" s="309"/>
      <c r="U176" s="309">
        <v>1</v>
      </c>
      <c r="V176" s="309">
        <v>5</v>
      </c>
      <c r="W176" s="309">
        <v>0</v>
      </c>
      <c r="X176" s="309"/>
      <c r="Y176" s="309"/>
      <c r="Z176" s="309"/>
      <c r="AA176" s="309">
        <v>0</v>
      </c>
      <c r="AB176" s="309">
        <v>12</v>
      </c>
      <c r="AC176" s="10">
        <f t="shared" si="14"/>
        <v>322</v>
      </c>
    </row>
    <row r="177" spans="1:29" ht="17.25" customHeight="1" x14ac:dyDescent="0.3">
      <c r="A177" s="14">
        <v>176</v>
      </c>
      <c r="B177" s="15">
        <v>22</v>
      </c>
      <c r="C177" s="47">
        <v>484</v>
      </c>
      <c r="D177" s="48" t="s">
        <v>329</v>
      </c>
      <c r="E177" s="48" t="s">
        <v>329</v>
      </c>
      <c r="F177" s="50">
        <v>2092</v>
      </c>
      <c r="G177" s="15" t="s">
        <v>73</v>
      </c>
      <c r="H177" s="316" t="s">
        <v>22</v>
      </c>
      <c r="I177" s="15">
        <v>546</v>
      </c>
      <c r="J177" s="309">
        <v>14</v>
      </c>
      <c r="K177" s="309">
        <v>93</v>
      </c>
      <c r="L177" s="309">
        <v>199</v>
      </c>
      <c r="M177" s="309">
        <v>3</v>
      </c>
      <c r="N177" s="309">
        <v>7</v>
      </c>
      <c r="O177" s="309">
        <v>1</v>
      </c>
      <c r="P177" s="309">
        <v>2</v>
      </c>
      <c r="Q177" s="309">
        <v>0</v>
      </c>
      <c r="R177" s="309">
        <v>1</v>
      </c>
      <c r="S177" s="309">
        <v>20</v>
      </c>
      <c r="T177" s="309"/>
      <c r="U177" s="309">
        <v>0</v>
      </c>
      <c r="V177" s="309">
        <v>7</v>
      </c>
      <c r="W177" s="309">
        <v>4</v>
      </c>
      <c r="X177" s="309"/>
      <c r="Y177" s="309"/>
      <c r="Z177" s="309"/>
      <c r="AA177" s="309">
        <v>0</v>
      </c>
      <c r="AB177" s="309">
        <v>6</v>
      </c>
      <c r="AC177" s="10">
        <f t="shared" si="14"/>
        <v>357</v>
      </c>
    </row>
    <row r="178" spans="1:29" ht="17.25" customHeight="1" x14ac:dyDescent="0.3">
      <c r="A178" s="14">
        <v>177</v>
      </c>
      <c r="B178" s="15">
        <v>22</v>
      </c>
      <c r="C178" s="47">
        <v>484</v>
      </c>
      <c r="D178" s="48" t="s">
        <v>329</v>
      </c>
      <c r="E178" s="48" t="s">
        <v>329</v>
      </c>
      <c r="F178" s="53">
        <v>2093</v>
      </c>
      <c r="G178" s="15" t="s">
        <v>73</v>
      </c>
      <c r="H178" s="51" t="s">
        <v>253</v>
      </c>
      <c r="I178" s="15">
        <v>714</v>
      </c>
      <c r="J178" s="309">
        <v>19</v>
      </c>
      <c r="K178" s="309">
        <v>103</v>
      </c>
      <c r="L178" s="309">
        <v>240</v>
      </c>
      <c r="M178" s="309">
        <v>0</v>
      </c>
      <c r="N178" s="309">
        <v>10</v>
      </c>
      <c r="O178" s="309">
        <v>1</v>
      </c>
      <c r="P178" s="309">
        <v>2</v>
      </c>
      <c r="Q178" s="309">
        <v>6</v>
      </c>
      <c r="R178" s="309">
        <v>1</v>
      </c>
      <c r="S178" s="309">
        <v>27</v>
      </c>
      <c r="T178" s="309"/>
      <c r="U178" s="309">
        <v>1</v>
      </c>
      <c r="V178" s="309">
        <v>7</v>
      </c>
      <c r="W178" s="309">
        <v>3</v>
      </c>
      <c r="X178" s="309"/>
      <c r="Y178" s="309"/>
      <c r="Z178" s="309"/>
      <c r="AA178" s="309">
        <v>0</v>
      </c>
      <c r="AB178" s="309">
        <v>9</v>
      </c>
      <c r="AC178" s="10">
        <f t="shared" si="14"/>
        <v>429</v>
      </c>
    </row>
    <row r="179" spans="1:29" ht="17.25" customHeight="1" x14ac:dyDescent="0.3">
      <c r="A179" s="14">
        <v>178</v>
      </c>
      <c r="B179" s="15">
        <v>22</v>
      </c>
      <c r="C179" s="47">
        <v>484</v>
      </c>
      <c r="D179" s="48" t="s">
        <v>329</v>
      </c>
      <c r="E179" s="48" t="s">
        <v>329</v>
      </c>
      <c r="F179" s="50">
        <v>2093</v>
      </c>
      <c r="G179" s="15" t="s">
        <v>73</v>
      </c>
      <c r="H179" s="316" t="s">
        <v>20</v>
      </c>
      <c r="I179" s="15">
        <v>714</v>
      </c>
      <c r="J179" s="309">
        <v>14</v>
      </c>
      <c r="K179" s="309">
        <v>95</v>
      </c>
      <c r="L179" s="309">
        <v>265</v>
      </c>
      <c r="M179" s="309">
        <v>4</v>
      </c>
      <c r="N179" s="309">
        <v>24</v>
      </c>
      <c r="O179" s="309">
        <v>2</v>
      </c>
      <c r="P179" s="309">
        <v>0</v>
      </c>
      <c r="Q179" s="309">
        <v>4</v>
      </c>
      <c r="R179" s="309">
        <v>3</v>
      </c>
      <c r="S179" s="309">
        <v>28</v>
      </c>
      <c r="T179" s="309"/>
      <c r="U179" s="309">
        <v>1</v>
      </c>
      <c r="V179" s="309">
        <v>8</v>
      </c>
      <c r="W179" s="309">
        <v>5</v>
      </c>
      <c r="X179" s="309"/>
      <c r="Y179" s="309"/>
      <c r="Z179" s="309"/>
      <c r="AA179" s="309">
        <v>0</v>
      </c>
      <c r="AB179" s="309">
        <v>2</v>
      </c>
      <c r="AC179" s="10">
        <f t="shared" si="14"/>
        <v>455</v>
      </c>
    </row>
    <row r="180" spans="1:29" ht="17.25" customHeight="1" x14ac:dyDescent="0.3">
      <c r="A180" s="14">
        <v>179</v>
      </c>
      <c r="B180" s="15">
        <v>22</v>
      </c>
      <c r="C180" s="47">
        <v>484</v>
      </c>
      <c r="D180" s="48" t="s">
        <v>329</v>
      </c>
      <c r="E180" s="48" t="s">
        <v>329</v>
      </c>
      <c r="F180" s="50">
        <v>2094</v>
      </c>
      <c r="G180" s="15" t="s">
        <v>73</v>
      </c>
      <c r="H180" s="316" t="s">
        <v>19</v>
      </c>
      <c r="I180" s="15">
        <v>594</v>
      </c>
      <c r="J180" s="309">
        <v>9</v>
      </c>
      <c r="K180" s="309">
        <v>88</v>
      </c>
      <c r="L180" s="309">
        <v>179</v>
      </c>
      <c r="M180" s="309">
        <v>3</v>
      </c>
      <c r="N180" s="309">
        <v>5</v>
      </c>
      <c r="O180" s="309">
        <v>0</v>
      </c>
      <c r="P180" s="309">
        <v>3</v>
      </c>
      <c r="Q180" s="309">
        <v>4</v>
      </c>
      <c r="R180" s="309">
        <v>0</v>
      </c>
      <c r="S180" s="309">
        <v>19</v>
      </c>
      <c r="T180" s="309"/>
      <c r="U180" s="309">
        <v>2</v>
      </c>
      <c r="V180" s="309">
        <v>8</v>
      </c>
      <c r="W180" s="309">
        <v>4</v>
      </c>
      <c r="X180" s="309"/>
      <c r="Y180" s="309"/>
      <c r="Z180" s="309"/>
      <c r="AA180" s="309">
        <v>0</v>
      </c>
      <c r="AB180" s="309">
        <v>4</v>
      </c>
      <c r="AC180" s="10">
        <f t="shared" si="14"/>
        <v>328</v>
      </c>
    </row>
    <row r="181" spans="1:29" ht="17.25" customHeight="1" x14ac:dyDescent="0.3">
      <c r="A181" s="14">
        <v>180</v>
      </c>
      <c r="B181" s="15">
        <v>22</v>
      </c>
      <c r="C181" s="47">
        <v>484</v>
      </c>
      <c r="D181" s="48" t="s">
        <v>329</v>
      </c>
      <c r="E181" s="48" t="s">
        <v>329</v>
      </c>
      <c r="F181" s="50">
        <v>2094</v>
      </c>
      <c r="G181" s="15" t="s">
        <v>73</v>
      </c>
      <c r="H181" s="316" t="s">
        <v>20</v>
      </c>
      <c r="I181" s="15">
        <v>593</v>
      </c>
      <c r="J181" s="309">
        <v>15</v>
      </c>
      <c r="K181" s="309">
        <v>83</v>
      </c>
      <c r="L181" s="309">
        <v>184</v>
      </c>
      <c r="M181" s="309">
        <v>1</v>
      </c>
      <c r="N181" s="309">
        <v>24</v>
      </c>
      <c r="O181" s="309">
        <v>0</v>
      </c>
      <c r="P181" s="309">
        <v>1</v>
      </c>
      <c r="Q181" s="309">
        <v>2</v>
      </c>
      <c r="R181" s="309">
        <v>1</v>
      </c>
      <c r="S181" s="309">
        <v>18</v>
      </c>
      <c r="T181" s="309"/>
      <c r="U181" s="309">
        <v>1</v>
      </c>
      <c r="V181" s="309">
        <v>5</v>
      </c>
      <c r="W181" s="309">
        <v>4</v>
      </c>
      <c r="X181" s="309"/>
      <c r="Y181" s="309"/>
      <c r="Z181" s="309"/>
      <c r="AA181" s="309">
        <v>0</v>
      </c>
      <c r="AB181" s="309">
        <v>12</v>
      </c>
      <c r="AC181" s="10">
        <f t="shared" si="14"/>
        <v>351</v>
      </c>
    </row>
    <row r="182" spans="1:29" ht="17.25" customHeight="1" x14ac:dyDescent="0.3">
      <c r="A182" s="14">
        <v>181</v>
      </c>
      <c r="B182" s="15">
        <v>22</v>
      </c>
      <c r="C182" s="47">
        <v>484</v>
      </c>
      <c r="D182" s="48" t="s">
        <v>329</v>
      </c>
      <c r="E182" s="48" t="s">
        <v>329</v>
      </c>
      <c r="F182" s="53">
        <v>2094</v>
      </c>
      <c r="G182" s="15" t="s">
        <v>73</v>
      </c>
      <c r="H182" s="316" t="s">
        <v>22</v>
      </c>
      <c r="I182" s="15">
        <v>593</v>
      </c>
      <c r="J182" s="309">
        <v>9</v>
      </c>
      <c r="K182" s="309">
        <v>71</v>
      </c>
      <c r="L182" s="309">
        <v>198</v>
      </c>
      <c r="M182" s="309">
        <v>3</v>
      </c>
      <c r="N182" s="309">
        <v>21</v>
      </c>
      <c r="O182" s="309">
        <v>0</v>
      </c>
      <c r="P182" s="309">
        <v>3</v>
      </c>
      <c r="Q182" s="309">
        <v>3</v>
      </c>
      <c r="R182" s="309">
        <v>3</v>
      </c>
      <c r="S182" s="309">
        <v>10</v>
      </c>
      <c r="T182" s="309"/>
      <c r="U182" s="309">
        <v>0</v>
      </c>
      <c r="V182" s="309">
        <v>5</v>
      </c>
      <c r="W182" s="309">
        <v>4</v>
      </c>
      <c r="X182" s="309"/>
      <c r="Y182" s="309"/>
      <c r="Z182" s="309"/>
      <c r="AA182" s="309">
        <v>0</v>
      </c>
      <c r="AB182" s="309">
        <v>9</v>
      </c>
      <c r="AC182" s="10">
        <f>SUM(J182:AB182)</f>
        <v>339</v>
      </c>
    </row>
    <row r="183" spans="1:29" ht="17.25" customHeight="1" x14ac:dyDescent="0.3">
      <c r="A183" s="14">
        <v>182</v>
      </c>
      <c r="B183" s="15">
        <v>22</v>
      </c>
      <c r="C183" s="47">
        <v>484</v>
      </c>
      <c r="D183" s="48" t="s">
        <v>329</v>
      </c>
      <c r="E183" s="48" t="s">
        <v>329</v>
      </c>
      <c r="F183" s="50">
        <v>2095</v>
      </c>
      <c r="G183" s="15" t="s">
        <v>73</v>
      </c>
      <c r="H183" s="316" t="s">
        <v>19</v>
      </c>
      <c r="I183" s="15">
        <v>640</v>
      </c>
      <c r="J183" s="309">
        <v>16</v>
      </c>
      <c r="K183" s="309">
        <v>91</v>
      </c>
      <c r="L183" s="309">
        <v>189</v>
      </c>
      <c r="M183" s="309">
        <v>1</v>
      </c>
      <c r="N183" s="309">
        <v>9</v>
      </c>
      <c r="O183" s="309">
        <v>3</v>
      </c>
      <c r="P183" s="309">
        <v>0</v>
      </c>
      <c r="Q183" s="309">
        <v>9</v>
      </c>
      <c r="R183" s="309">
        <v>2</v>
      </c>
      <c r="S183" s="309">
        <v>29</v>
      </c>
      <c r="T183" s="309"/>
      <c r="U183" s="309">
        <v>0</v>
      </c>
      <c r="V183" s="309">
        <v>8</v>
      </c>
      <c r="W183" s="309">
        <v>2</v>
      </c>
      <c r="X183" s="309"/>
      <c r="Y183" s="309"/>
      <c r="Z183" s="309"/>
      <c r="AA183" s="309">
        <v>1</v>
      </c>
      <c r="AB183" s="309">
        <v>5</v>
      </c>
      <c r="AC183" s="10">
        <f t="shared" ref="AC183:AC192" si="15">SUM(J183:AB183)</f>
        <v>365</v>
      </c>
    </row>
    <row r="184" spans="1:29" ht="17.25" customHeight="1" x14ac:dyDescent="0.3">
      <c r="A184" s="14">
        <v>183</v>
      </c>
      <c r="B184" s="15">
        <v>22</v>
      </c>
      <c r="C184" s="47">
        <v>484</v>
      </c>
      <c r="D184" s="49" t="s">
        <v>329</v>
      </c>
      <c r="E184" s="49" t="s">
        <v>329</v>
      </c>
      <c r="F184" s="317">
        <v>2095</v>
      </c>
      <c r="G184" s="15" t="s">
        <v>73</v>
      </c>
      <c r="H184" s="319" t="s">
        <v>20</v>
      </c>
      <c r="I184" s="15">
        <v>640</v>
      </c>
      <c r="J184" s="309">
        <v>13</v>
      </c>
      <c r="K184" s="309">
        <v>131</v>
      </c>
      <c r="L184" s="309">
        <v>213</v>
      </c>
      <c r="M184" s="309">
        <v>2</v>
      </c>
      <c r="N184" s="309">
        <v>17</v>
      </c>
      <c r="O184" s="309">
        <v>1</v>
      </c>
      <c r="P184" s="309">
        <v>0</v>
      </c>
      <c r="Q184" s="309">
        <v>2</v>
      </c>
      <c r="R184" s="309">
        <v>0</v>
      </c>
      <c r="S184" s="309">
        <v>36</v>
      </c>
      <c r="T184" s="309"/>
      <c r="U184" s="309">
        <v>1</v>
      </c>
      <c r="V184" s="309">
        <v>8</v>
      </c>
      <c r="W184" s="309">
        <v>2</v>
      </c>
      <c r="X184" s="309"/>
      <c r="Y184" s="309"/>
      <c r="Z184" s="309"/>
      <c r="AA184" s="309">
        <v>0</v>
      </c>
      <c r="AB184" s="309">
        <v>9</v>
      </c>
      <c r="AC184" s="10">
        <f t="shared" si="15"/>
        <v>435</v>
      </c>
    </row>
    <row r="185" spans="1:29" ht="17.25" customHeight="1" x14ac:dyDescent="0.3">
      <c r="A185" s="14">
        <v>184</v>
      </c>
      <c r="B185" s="15">
        <v>22</v>
      </c>
      <c r="C185" s="47">
        <v>484</v>
      </c>
      <c r="D185" s="48" t="s">
        <v>329</v>
      </c>
      <c r="E185" s="48" t="s">
        <v>329</v>
      </c>
      <c r="F185" s="50">
        <v>2096</v>
      </c>
      <c r="G185" s="15" t="s">
        <v>73</v>
      </c>
      <c r="H185" s="51" t="s">
        <v>19</v>
      </c>
      <c r="I185" s="15">
        <v>714</v>
      </c>
      <c r="J185" s="309">
        <v>12</v>
      </c>
      <c r="K185" s="309">
        <v>140</v>
      </c>
      <c r="L185" s="309">
        <v>191</v>
      </c>
      <c r="M185" s="309">
        <v>1</v>
      </c>
      <c r="N185" s="309">
        <v>11</v>
      </c>
      <c r="O185" s="309">
        <v>1</v>
      </c>
      <c r="P185" s="309">
        <v>1</v>
      </c>
      <c r="Q185" s="309">
        <v>11</v>
      </c>
      <c r="R185" s="309">
        <v>1</v>
      </c>
      <c r="S185" s="309">
        <v>42</v>
      </c>
      <c r="T185" s="309"/>
      <c r="U185" s="309">
        <v>0</v>
      </c>
      <c r="V185" s="309">
        <v>6</v>
      </c>
      <c r="W185" s="309">
        <v>4</v>
      </c>
      <c r="X185" s="309"/>
      <c r="Y185" s="309"/>
      <c r="Z185" s="309"/>
      <c r="AA185" s="309">
        <v>0</v>
      </c>
      <c r="AB185" s="309">
        <v>7</v>
      </c>
      <c r="AC185" s="10">
        <f t="shared" si="15"/>
        <v>428</v>
      </c>
    </row>
    <row r="186" spans="1:29" ht="17.25" customHeight="1" x14ac:dyDescent="0.3">
      <c r="A186" s="14">
        <v>185</v>
      </c>
      <c r="B186" s="15">
        <v>22</v>
      </c>
      <c r="C186" s="47">
        <v>484</v>
      </c>
      <c r="D186" s="48" t="s">
        <v>329</v>
      </c>
      <c r="E186" s="48" t="s">
        <v>329</v>
      </c>
      <c r="F186" s="50">
        <v>2096</v>
      </c>
      <c r="G186" s="15" t="s">
        <v>73</v>
      </c>
      <c r="H186" s="316" t="s">
        <v>20</v>
      </c>
      <c r="I186" s="15">
        <v>713</v>
      </c>
      <c r="J186" s="309">
        <v>19</v>
      </c>
      <c r="K186" s="309">
        <v>120</v>
      </c>
      <c r="L186" s="309">
        <v>214</v>
      </c>
      <c r="M186" s="309">
        <v>3</v>
      </c>
      <c r="N186" s="309">
        <v>22</v>
      </c>
      <c r="O186" s="309">
        <v>3</v>
      </c>
      <c r="P186" s="309">
        <v>3</v>
      </c>
      <c r="Q186" s="309">
        <v>5</v>
      </c>
      <c r="R186" s="309">
        <v>0</v>
      </c>
      <c r="S186" s="309">
        <v>50</v>
      </c>
      <c r="T186" s="309"/>
      <c r="U186" s="309">
        <v>1</v>
      </c>
      <c r="V186" s="309">
        <v>5</v>
      </c>
      <c r="W186" s="309">
        <v>0</v>
      </c>
      <c r="X186" s="309"/>
      <c r="Y186" s="309"/>
      <c r="Z186" s="309"/>
      <c r="AA186" s="309">
        <v>0</v>
      </c>
      <c r="AB186" s="309">
        <v>12</v>
      </c>
      <c r="AC186" s="10">
        <f t="shared" si="15"/>
        <v>457</v>
      </c>
    </row>
    <row r="187" spans="1:29" ht="17.25" customHeight="1" x14ac:dyDescent="0.3">
      <c r="A187" s="14">
        <v>186</v>
      </c>
      <c r="B187" s="15">
        <v>22</v>
      </c>
      <c r="C187" s="47">
        <v>484</v>
      </c>
      <c r="D187" s="48" t="s">
        <v>329</v>
      </c>
      <c r="E187" s="48" t="s">
        <v>329</v>
      </c>
      <c r="F187" s="53">
        <v>2097</v>
      </c>
      <c r="G187" s="15" t="s">
        <v>73</v>
      </c>
      <c r="H187" s="316" t="s">
        <v>19</v>
      </c>
      <c r="I187" s="15">
        <v>671</v>
      </c>
      <c r="J187" s="309">
        <v>11</v>
      </c>
      <c r="K187" s="309">
        <v>120</v>
      </c>
      <c r="L187" s="309">
        <v>226</v>
      </c>
      <c r="M187" s="309">
        <v>2</v>
      </c>
      <c r="N187" s="309">
        <v>15</v>
      </c>
      <c r="O187" s="309">
        <v>5</v>
      </c>
      <c r="P187" s="309">
        <v>6</v>
      </c>
      <c r="Q187" s="309">
        <v>1</v>
      </c>
      <c r="R187" s="309">
        <v>2</v>
      </c>
      <c r="S187" s="309">
        <v>23</v>
      </c>
      <c r="T187" s="309"/>
      <c r="U187" s="309">
        <v>0</v>
      </c>
      <c r="V187" s="309">
        <v>12</v>
      </c>
      <c r="W187" s="309">
        <v>3</v>
      </c>
      <c r="X187" s="309"/>
      <c r="Y187" s="309"/>
      <c r="Z187" s="309"/>
      <c r="AA187" s="309">
        <v>0</v>
      </c>
      <c r="AB187" s="309">
        <v>6</v>
      </c>
      <c r="AC187" s="10">
        <f t="shared" si="15"/>
        <v>432</v>
      </c>
    </row>
    <row r="188" spans="1:29" ht="17.25" customHeight="1" x14ac:dyDescent="0.3">
      <c r="A188" s="14">
        <v>187</v>
      </c>
      <c r="B188" s="15">
        <v>22</v>
      </c>
      <c r="C188" s="47">
        <v>484</v>
      </c>
      <c r="D188" s="48" t="s">
        <v>329</v>
      </c>
      <c r="E188" s="48" t="s">
        <v>329</v>
      </c>
      <c r="F188" s="50">
        <v>2097</v>
      </c>
      <c r="G188" s="15" t="s">
        <v>73</v>
      </c>
      <c r="H188" s="51" t="s">
        <v>20</v>
      </c>
      <c r="I188" s="15">
        <v>670</v>
      </c>
      <c r="J188" s="309">
        <v>0</v>
      </c>
      <c r="K188" s="309">
        <v>105</v>
      </c>
      <c r="L188" s="309">
        <v>252</v>
      </c>
      <c r="M188" s="309">
        <v>0</v>
      </c>
      <c r="N188" s="309">
        <v>22</v>
      </c>
      <c r="O188" s="309">
        <v>2</v>
      </c>
      <c r="P188" s="309">
        <v>2</v>
      </c>
      <c r="Q188" s="309">
        <v>1</v>
      </c>
      <c r="R188" s="309">
        <v>1</v>
      </c>
      <c r="S188" s="309">
        <v>26</v>
      </c>
      <c r="T188" s="309"/>
      <c r="U188" s="309">
        <v>0</v>
      </c>
      <c r="V188" s="309">
        <v>0</v>
      </c>
      <c r="W188" s="309">
        <v>0</v>
      </c>
      <c r="X188" s="309"/>
      <c r="Y188" s="309"/>
      <c r="Z188" s="309"/>
      <c r="AA188" s="309">
        <v>0</v>
      </c>
      <c r="AB188" s="309">
        <v>13</v>
      </c>
      <c r="AC188" s="10">
        <f t="shared" si="15"/>
        <v>424</v>
      </c>
    </row>
    <row r="189" spans="1:29" ht="17.25" customHeight="1" x14ac:dyDescent="0.3">
      <c r="A189" s="14">
        <v>188</v>
      </c>
      <c r="B189" s="15">
        <v>22</v>
      </c>
      <c r="C189" s="47">
        <v>484</v>
      </c>
      <c r="D189" s="48" t="s">
        <v>329</v>
      </c>
      <c r="E189" s="48" t="s">
        <v>329</v>
      </c>
      <c r="F189" s="50">
        <v>2097</v>
      </c>
      <c r="G189" s="15" t="s">
        <v>73</v>
      </c>
      <c r="H189" s="51" t="s">
        <v>22</v>
      </c>
      <c r="I189" s="15">
        <v>670</v>
      </c>
      <c r="J189" s="309">
        <v>14</v>
      </c>
      <c r="K189" s="309">
        <v>86</v>
      </c>
      <c r="L189" s="309">
        <v>224</v>
      </c>
      <c r="M189" s="309">
        <v>4</v>
      </c>
      <c r="N189" s="309">
        <v>21</v>
      </c>
      <c r="O189" s="309">
        <v>1</v>
      </c>
      <c r="P189" s="309">
        <v>1</v>
      </c>
      <c r="Q189" s="309">
        <v>2</v>
      </c>
      <c r="R189" s="309">
        <v>1</v>
      </c>
      <c r="S189" s="309">
        <v>29</v>
      </c>
      <c r="T189" s="309"/>
      <c r="U189" s="309">
        <v>2</v>
      </c>
      <c r="V189" s="309">
        <v>11</v>
      </c>
      <c r="W189" s="309">
        <v>0</v>
      </c>
      <c r="X189" s="309"/>
      <c r="Y189" s="309"/>
      <c r="Z189" s="309"/>
      <c r="AA189" s="309">
        <v>0</v>
      </c>
      <c r="AB189" s="309">
        <v>9</v>
      </c>
      <c r="AC189" s="10">
        <f t="shared" si="15"/>
        <v>405</v>
      </c>
    </row>
    <row r="190" spans="1:29" ht="17.25" customHeight="1" x14ac:dyDescent="0.3">
      <c r="A190" s="14">
        <v>189</v>
      </c>
      <c r="B190" s="15">
        <v>22</v>
      </c>
      <c r="C190" s="47">
        <v>484</v>
      </c>
      <c r="D190" s="48" t="s">
        <v>329</v>
      </c>
      <c r="E190" s="48" t="s">
        <v>329</v>
      </c>
      <c r="F190" s="53">
        <v>2098</v>
      </c>
      <c r="G190" s="15" t="s">
        <v>73</v>
      </c>
      <c r="H190" s="316" t="s">
        <v>19</v>
      </c>
      <c r="I190" s="15">
        <v>614</v>
      </c>
      <c r="J190" s="309">
        <v>10</v>
      </c>
      <c r="K190" s="309">
        <v>103</v>
      </c>
      <c r="L190" s="309">
        <v>174</v>
      </c>
      <c r="M190" s="309">
        <v>4</v>
      </c>
      <c r="N190" s="309">
        <v>15</v>
      </c>
      <c r="O190" s="309">
        <v>3</v>
      </c>
      <c r="P190" s="309">
        <v>0</v>
      </c>
      <c r="Q190" s="309">
        <v>1</v>
      </c>
      <c r="R190" s="309">
        <v>2</v>
      </c>
      <c r="S190" s="309">
        <v>18</v>
      </c>
      <c r="T190" s="309"/>
      <c r="U190" s="309">
        <v>0</v>
      </c>
      <c r="V190" s="309">
        <v>2</v>
      </c>
      <c r="W190" s="309">
        <v>0</v>
      </c>
      <c r="X190" s="309"/>
      <c r="Y190" s="309"/>
      <c r="Z190" s="309"/>
      <c r="AA190" s="309">
        <v>0</v>
      </c>
      <c r="AB190" s="309">
        <v>10</v>
      </c>
      <c r="AC190" s="10">
        <f t="shared" si="15"/>
        <v>342</v>
      </c>
    </row>
    <row r="191" spans="1:29" ht="17.25" customHeight="1" x14ac:dyDescent="0.3">
      <c r="A191" s="14">
        <v>190</v>
      </c>
      <c r="B191" s="15">
        <v>22</v>
      </c>
      <c r="C191" s="47">
        <v>484</v>
      </c>
      <c r="D191" s="48" t="s">
        <v>329</v>
      </c>
      <c r="E191" s="48" t="s">
        <v>329</v>
      </c>
      <c r="F191" s="53">
        <v>2098</v>
      </c>
      <c r="G191" s="15" t="s">
        <v>73</v>
      </c>
      <c r="H191" s="316" t="s">
        <v>20</v>
      </c>
      <c r="I191" s="15">
        <v>614</v>
      </c>
      <c r="J191" s="309">
        <v>10</v>
      </c>
      <c r="K191" s="309">
        <v>78</v>
      </c>
      <c r="L191" s="309">
        <v>188</v>
      </c>
      <c r="M191" s="309">
        <v>3</v>
      </c>
      <c r="N191" s="309">
        <v>14</v>
      </c>
      <c r="O191" s="309">
        <v>3</v>
      </c>
      <c r="P191" s="309">
        <v>2</v>
      </c>
      <c r="Q191" s="309">
        <v>3</v>
      </c>
      <c r="R191" s="309">
        <v>0</v>
      </c>
      <c r="S191" s="309">
        <v>24</v>
      </c>
      <c r="T191" s="309"/>
      <c r="U191" s="309">
        <v>3</v>
      </c>
      <c r="V191" s="309">
        <v>10</v>
      </c>
      <c r="W191" s="309">
        <v>5</v>
      </c>
      <c r="X191" s="309"/>
      <c r="Y191" s="309"/>
      <c r="Z191" s="309"/>
      <c r="AA191" s="309">
        <v>0</v>
      </c>
      <c r="AB191" s="309">
        <v>11</v>
      </c>
      <c r="AC191" s="10">
        <f t="shared" si="15"/>
        <v>354</v>
      </c>
    </row>
    <row r="192" spans="1:29" ht="17.25" customHeight="1" x14ac:dyDescent="0.3">
      <c r="A192" s="14">
        <v>191</v>
      </c>
      <c r="B192" s="15">
        <v>22</v>
      </c>
      <c r="C192" s="47">
        <v>484</v>
      </c>
      <c r="D192" s="48" t="s">
        <v>329</v>
      </c>
      <c r="E192" s="48" t="s">
        <v>329</v>
      </c>
      <c r="F192" s="53">
        <v>2098</v>
      </c>
      <c r="G192" s="15" t="s">
        <v>73</v>
      </c>
      <c r="H192" s="316" t="s">
        <v>22</v>
      </c>
      <c r="I192" s="15">
        <v>613</v>
      </c>
      <c r="J192" s="309">
        <v>8</v>
      </c>
      <c r="K192" s="309">
        <v>95</v>
      </c>
      <c r="L192" s="309">
        <v>179</v>
      </c>
      <c r="M192" s="309">
        <v>0</v>
      </c>
      <c r="N192" s="309">
        <v>22</v>
      </c>
      <c r="O192" s="309">
        <v>3</v>
      </c>
      <c r="P192" s="309">
        <v>4</v>
      </c>
      <c r="Q192" s="309">
        <v>1</v>
      </c>
      <c r="R192" s="309">
        <v>0</v>
      </c>
      <c r="S192" s="309">
        <v>20</v>
      </c>
      <c r="T192" s="309"/>
      <c r="U192" s="309">
        <v>0</v>
      </c>
      <c r="V192" s="309">
        <v>7</v>
      </c>
      <c r="W192" s="309">
        <v>0</v>
      </c>
      <c r="X192" s="309"/>
      <c r="Y192" s="309"/>
      <c r="Z192" s="309"/>
      <c r="AA192" s="309">
        <v>0</v>
      </c>
      <c r="AB192" s="309">
        <v>12</v>
      </c>
      <c r="AC192" s="10">
        <f t="shared" si="15"/>
        <v>351</v>
      </c>
    </row>
    <row r="193" spans="1:29" ht="17.25" customHeight="1" x14ac:dyDescent="0.3">
      <c r="A193" s="14">
        <v>192</v>
      </c>
      <c r="B193" s="15">
        <v>22</v>
      </c>
      <c r="C193" s="47">
        <v>484</v>
      </c>
      <c r="D193" s="48" t="s">
        <v>329</v>
      </c>
      <c r="E193" s="48" t="s">
        <v>329</v>
      </c>
      <c r="F193" s="53">
        <v>2098</v>
      </c>
      <c r="G193" s="15" t="s">
        <v>73</v>
      </c>
      <c r="H193" s="316" t="s">
        <v>24</v>
      </c>
      <c r="I193" s="15">
        <v>613</v>
      </c>
      <c r="J193" s="309">
        <v>8</v>
      </c>
      <c r="K193" s="309">
        <v>101</v>
      </c>
      <c r="L193" s="309">
        <v>181</v>
      </c>
      <c r="M193" s="309">
        <v>3</v>
      </c>
      <c r="N193" s="309">
        <v>21</v>
      </c>
      <c r="O193" s="309">
        <v>0</v>
      </c>
      <c r="P193" s="309">
        <v>1</v>
      </c>
      <c r="Q193" s="309">
        <v>5</v>
      </c>
      <c r="R193" s="309">
        <v>1</v>
      </c>
      <c r="S193" s="309">
        <v>24</v>
      </c>
      <c r="T193" s="309"/>
      <c r="U193" s="309">
        <v>0</v>
      </c>
      <c r="V193" s="309">
        <v>10</v>
      </c>
      <c r="W193" s="309">
        <v>0</v>
      </c>
      <c r="X193" s="309"/>
      <c r="Y193" s="309"/>
      <c r="Z193" s="309"/>
      <c r="AA193" s="309">
        <v>0</v>
      </c>
      <c r="AB193" s="309">
        <v>8</v>
      </c>
      <c r="AC193" s="10">
        <f>SUM(J193:AB193)</f>
        <v>363</v>
      </c>
    </row>
    <row r="194" spans="1:29" ht="17.25" customHeight="1" x14ac:dyDescent="0.3">
      <c r="A194" s="14">
        <v>193</v>
      </c>
      <c r="B194" s="15">
        <v>22</v>
      </c>
      <c r="C194" s="47">
        <v>484</v>
      </c>
      <c r="D194" s="48" t="s">
        <v>329</v>
      </c>
      <c r="E194" s="48" t="s">
        <v>329</v>
      </c>
      <c r="F194" s="50">
        <v>2099</v>
      </c>
      <c r="G194" s="15" t="s">
        <v>73</v>
      </c>
      <c r="H194" s="316" t="s">
        <v>19</v>
      </c>
      <c r="I194" s="15">
        <v>578</v>
      </c>
      <c r="J194" s="309">
        <v>9</v>
      </c>
      <c r="K194" s="309">
        <v>111</v>
      </c>
      <c r="L194" s="309">
        <v>166</v>
      </c>
      <c r="M194" s="309">
        <v>7</v>
      </c>
      <c r="N194" s="309">
        <v>16</v>
      </c>
      <c r="O194" s="309">
        <v>3</v>
      </c>
      <c r="P194" s="309">
        <v>3</v>
      </c>
      <c r="Q194" s="309">
        <v>2</v>
      </c>
      <c r="R194" s="309">
        <v>2</v>
      </c>
      <c r="S194" s="309">
        <v>15</v>
      </c>
      <c r="T194" s="309"/>
      <c r="U194" s="309">
        <v>2</v>
      </c>
      <c r="V194" s="309">
        <v>7</v>
      </c>
      <c r="W194" s="309">
        <v>1</v>
      </c>
      <c r="X194" s="309"/>
      <c r="Y194" s="309"/>
      <c r="Z194" s="309"/>
      <c r="AA194" s="309">
        <v>0</v>
      </c>
      <c r="AB194" s="309">
        <v>16</v>
      </c>
      <c r="AC194" s="10">
        <f t="shared" ref="AC194:AC202" si="16">SUM(J194:AB194)</f>
        <v>360</v>
      </c>
    </row>
    <row r="195" spans="1:29" ht="17.25" customHeight="1" x14ac:dyDescent="0.3">
      <c r="A195" s="14">
        <v>194</v>
      </c>
      <c r="B195" s="15">
        <v>22</v>
      </c>
      <c r="C195" s="47">
        <v>484</v>
      </c>
      <c r="D195" s="48" t="s">
        <v>329</v>
      </c>
      <c r="E195" s="48" t="s">
        <v>329</v>
      </c>
      <c r="F195" s="53">
        <v>2099</v>
      </c>
      <c r="G195" s="15" t="s">
        <v>73</v>
      </c>
      <c r="H195" s="316" t="s">
        <v>20</v>
      </c>
      <c r="I195" s="15">
        <v>578</v>
      </c>
      <c r="J195" s="309">
        <v>10</v>
      </c>
      <c r="K195" s="309">
        <v>110</v>
      </c>
      <c r="L195" s="309">
        <v>173</v>
      </c>
      <c r="M195" s="309">
        <v>1</v>
      </c>
      <c r="N195" s="309">
        <v>21</v>
      </c>
      <c r="O195" s="309">
        <v>2</v>
      </c>
      <c r="P195" s="309">
        <v>3</v>
      </c>
      <c r="Q195" s="309">
        <v>2</v>
      </c>
      <c r="R195" s="309">
        <v>1</v>
      </c>
      <c r="S195" s="309">
        <v>21</v>
      </c>
      <c r="T195" s="309"/>
      <c r="U195" s="309">
        <v>1</v>
      </c>
      <c r="V195" s="309">
        <v>4</v>
      </c>
      <c r="W195" s="309">
        <v>3</v>
      </c>
      <c r="X195" s="309"/>
      <c r="Y195" s="309"/>
      <c r="Z195" s="309"/>
      <c r="AA195" s="309">
        <v>0</v>
      </c>
      <c r="AB195" s="309">
        <v>15</v>
      </c>
      <c r="AC195" s="10">
        <f t="shared" si="16"/>
        <v>367</v>
      </c>
    </row>
    <row r="196" spans="1:29" ht="17.25" customHeight="1" x14ac:dyDescent="0.3">
      <c r="A196" s="14">
        <v>195</v>
      </c>
      <c r="B196" s="15">
        <v>22</v>
      </c>
      <c r="C196" s="47">
        <v>484</v>
      </c>
      <c r="D196" s="48" t="s">
        <v>329</v>
      </c>
      <c r="E196" s="48" t="s">
        <v>329</v>
      </c>
      <c r="F196" s="50">
        <v>2099</v>
      </c>
      <c r="G196" s="15" t="s">
        <v>73</v>
      </c>
      <c r="H196" s="316" t="s">
        <v>22</v>
      </c>
      <c r="I196" s="15">
        <v>578</v>
      </c>
      <c r="J196" s="309">
        <v>9</v>
      </c>
      <c r="K196" s="309">
        <v>104</v>
      </c>
      <c r="L196" s="309">
        <v>176</v>
      </c>
      <c r="M196" s="309">
        <v>5</v>
      </c>
      <c r="N196" s="309">
        <v>25</v>
      </c>
      <c r="O196" s="309">
        <v>2</v>
      </c>
      <c r="P196" s="309">
        <v>0</v>
      </c>
      <c r="Q196" s="309">
        <v>2</v>
      </c>
      <c r="R196" s="309">
        <v>1</v>
      </c>
      <c r="S196" s="309">
        <v>31</v>
      </c>
      <c r="T196" s="309"/>
      <c r="U196" s="309">
        <v>0</v>
      </c>
      <c r="V196" s="309">
        <v>4</v>
      </c>
      <c r="W196" s="309">
        <v>1</v>
      </c>
      <c r="X196" s="309"/>
      <c r="Y196" s="309"/>
      <c r="Z196" s="309"/>
      <c r="AA196" s="309">
        <v>0</v>
      </c>
      <c r="AB196" s="309">
        <v>14</v>
      </c>
      <c r="AC196" s="10">
        <f t="shared" si="16"/>
        <v>374</v>
      </c>
    </row>
    <row r="197" spans="1:29" ht="17.25" customHeight="1" x14ac:dyDescent="0.3">
      <c r="A197" s="14">
        <v>196</v>
      </c>
      <c r="B197" s="15">
        <v>22</v>
      </c>
      <c r="C197" s="47">
        <v>484</v>
      </c>
      <c r="D197" s="48" t="s">
        <v>329</v>
      </c>
      <c r="E197" s="48" t="s">
        <v>329</v>
      </c>
      <c r="F197" s="50">
        <v>2099</v>
      </c>
      <c r="G197" s="15" t="s">
        <v>73</v>
      </c>
      <c r="H197" s="316" t="s">
        <v>24</v>
      </c>
      <c r="I197" s="15">
        <v>577</v>
      </c>
      <c r="J197" s="309">
        <v>8</v>
      </c>
      <c r="K197" s="309">
        <v>114</v>
      </c>
      <c r="L197" s="309">
        <v>192</v>
      </c>
      <c r="M197" s="309">
        <v>2</v>
      </c>
      <c r="N197" s="309">
        <v>16</v>
      </c>
      <c r="O197" s="309">
        <v>0</v>
      </c>
      <c r="P197" s="309">
        <v>1</v>
      </c>
      <c r="Q197" s="309">
        <v>2</v>
      </c>
      <c r="R197" s="309">
        <v>0</v>
      </c>
      <c r="S197" s="309">
        <v>23</v>
      </c>
      <c r="T197" s="309"/>
      <c r="U197" s="309">
        <v>0</v>
      </c>
      <c r="V197" s="309">
        <v>5</v>
      </c>
      <c r="W197" s="309">
        <v>1</v>
      </c>
      <c r="X197" s="309"/>
      <c r="Y197" s="309"/>
      <c r="Z197" s="309"/>
      <c r="AA197" s="309">
        <v>0</v>
      </c>
      <c r="AB197" s="309">
        <v>10</v>
      </c>
      <c r="AC197" s="10">
        <f t="shared" si="16"/>
        <v>374</v>
      </c>
    </row>
    <row r="198" spans="1:29" ht="17.25" customHeight="1" x14ac:dyDescent="0.3">
      <c r="A198" s="14">
        <v>197</v>
      </c>
      <c r="B198" s="15">
        <v>22</v>
      </c>
      <c r="C198" s="47">
        <v>484</v>
      </c>
      <c r="D198" s="48" t="s">
        <v>329</v>
      </c>
      <c r="E198" s="48" t="s">
        <v>329</v>
      </c>
      <c r="F198" s="50">
        <v>2100</v>
      </c>
      <c r="G198" s="15" t="s">
        <v>73</v>
      </c>
      <c r="H198" s="316" t="s">
        <v>19</v>
      </c>
      <c r="I198" s="15">
        <v>716</v>
      </c>
      <c r="J198" s="309">
        <v>8</v>
      </c>
      <c r="K198" s="309">
        <v>108</v>
      </c>
      <c r="L198" s="309">
        <v>228</v>
      </c>
      <c r="M198" s="309">
        <v>3</v>
      </c>
      <c r="N198" s="309">
        <v>8</v>
      </c>
      <c r="O198" s="309">
        <v>4</v>
      </c>
      <c r="P198" s="309">
        <v>0</v>
      </c>
      <c r="Q198" s="309">
        <v>4</v>
      </c>
      <c r="R198" s="309">
        <v>1</v>
      </c>
      <c r="S198" s="309">
        <v>21</v>
      </c>
      <c r="T198" s="309"/>
      <c r="U198" s="309">
        <v>1</v>
      </c>
      <c r="V198" s="309">
        <v>3</v>
      </c>
      <c r="W198" s="309">
        <v>2</v>
      </c>
      <c r="X198" s="309"/>
      <c r="Y198" s="309"/>
      <c r="Z198" s="309"/>
      <c r="AA198" s="309">
        <v>0</v>
      </c>
      <c r="AB198" s="309">
        <v>20</v>
      </c>
      <c r="AC198" s="10">
        <f t="shared" si="16"/>
        <v>411</v>
      </c>
    </row>
    <row r="199" spans="1:29" ht="17.25" customHeight="1" x14ac:dyDescent="0.3">
      <c r="A199" s="14">
        <v>198</v>
      </c>
      <c r="B199" s="15">
        <v>22</v>
      </c>
      <c r="C199" s="47">
        <v>484</v>
      </c>
      <c r="D199" s="48" t="s">
        <v>329</v>
      </c>
      <c r="E199" s="48" t="s">
        <v>329</v>
      </c>
      <c r="F199" s="53">
        <v>2100</v>
      </c>
      <c r="G199" s="15" t="s">
        <v>73</v>
      </c>
      <c r="H199" s="316" t="s">
        <v>20</v>
      </c>
      <c r="I199" s="15">
        <v>715</v>
      </c>
      <c r="J199" s="309">
        <v>16</v>
      </c>
      <c r="K199" s="309">
        <v>115</v>
      </c>
      <c r="L199" s="309">
        <v>180</v>
      </c>
      <c r="M199" s="309">
        <v>4</v>
      </c>
      <c r="N199" s="309">
        <v>11</v>
      </c>
      <c r="O199" s="309">
        <v>2</v>
      </c>
      <c r="P199" s="309">
        <v>1</v>
      </c>
      <c r="Q199" s="309">
        <v>2</v>
      </c>
      <c r="R199" s="309">
        <v>1</v>
      </c>
      <c r="S199" s="309">
        <v>22</v>
      </c>
      <c r="T199" s="309"/>
      <c r="U199" s="309">
        <v>1</v>
      </c>
      <c r="V199" s="309">
        <v>9</v>
      </c>
      <c r="W199" s="309">
        <v>3</v>
      </c>
      <c r="X199" s="309"/>
      <c r="Y199" s="309"/>
      <c r="Z199" s="309"/>
      <c r="AA199" s="309">
        <v>0</v>
      </c>
      <c r="AB199" s="309">
        <v>12</v>
      </c>
      <c r="AC199" s="10">
        <f t="shared" si="16"/>
        <v>379</v>
      </c>
    </row>
    <row r="200" spans="1:29" ht="17.25" customHeight="1" x14ac:dyDescent="0.3">
      <c r="A200" s="14">
        <v>199</v>
      </c>
      <c r="B200" s="15">
        <v>22</v>
      </c>
      <c r="C200" s="47">
        <v>484</v>
      </c>
      <c r="D200" s="48" t="s">
        <v>329</v>
      </c>
      <c r="E200" s="48" t="s">
        <v>329</v>
      </c>
      <c r="F200" s="53">
        <v>2100</v>
      </c>
      <c r="G200" s="15" t="s">
        <v>73</v>
      </c>
      <c r="H200" s="316" t="s">
        <v>22</v>
      </c>
      <c r="I200" s="15">
        <v>715</v>
      </c>
      <c r="J200" s="309">
        <v>13</v>
      </c>
      <c r="K200" s="309">
        <v>130</v>
      </c>
      <c r="L200" s="309">
        <v>191</v>
      </c>
      <c r="M200" s="309">
        <v>2</v>
      </c>
      <c r="N200" s="309">
        <v>8</v>
      </c>
      <c r="O200" s="309">
        <v>3</v>
      </c>
      <c r="P200" s="309">
        <v>3</v>
      </c>
      <c r="Q200" s="309">
        <v>5</v>
      </c>
      <c r="R200" s="309">
        <v>2</v>
      </c>
      <c r="S200" s="309">
        <v>22</v>
      </c>
      <c r="T200" s="309"/>
      <c r="U200" s="309">
        <v>0</v>
      </c>
      <c r="V200" s="309">
        <v>9</v>
      </c>
      <c r="W200" s="309">
        <v>3</v>
      </c>
      <c r="X200" s="309"/>
      <c r="Y200" s="309"/>
      <c r="Z200" s="309"/>
      <c r="AA200" s="309">
        <v>0</v>
      </c>
      <c r="AB200" s="309">
        <v>18</v>
      </c>
      <c r="AC200" s="10">
        <f t="shared" si="16"/>
        <v>409</v>
      </c>
    </row>
    <row r="201" spans="1:29" ht="17.25" customHeight="1" x14ac:dyDescent="0.3">
      <c r="A201" s="14">
        <v>200</v>
      </c>
      <c r="B201" s="15">
        <v>22</v>
      </c>
      <c r="C201" s="47">
        <v>484</v>
      </c>
      <c r="D201" s="48" t="s">
        <v>329</v>
      </c>
      <c r="E201" s="48" t="s">
        <v>329</v>
      </c>
      <c r="F201" s="53">
        <v>2100</v>
      </c>
      <c r="G201" s="15" t="s">
        <v>73</v>
      </c>
      <c r="H201" s="316" t="s">
        <v>24</v>
      </c>
      <c r="I201" s="15">
        <v>715</v>
      </c>
      <c r="J201" s="309">
        <v>4</v>
      </c>
      <c r="K201" s="309">
        <v>120</v>
      </c>
      <c r="L201" s="309">
        <v>209</v>
      </c>
      <c r="M201" s="309">
        <v>4</v>
      </c>
      <c r="N201" s="309">
        <v>16</v>
      </c>
      <c r="O201" s="309">
        <v>0</v>
      </c>
      <c r="P201" s="309">
        <v>2</v>
      </c>
      <c r="Q201" s="309">
        <v>5</v>
      </c>
      <c r="R201" s="309">
        <v>4</v>
      </c>
      <c r="S201" s="309">
        <v>29</v>
      </c>
      <c r="T201" s="309"/>
      <c r="U201" s="309">
        <v>1</v>
      </c>
      <c r="V201" s="309">
        <v>5</v>
      </c>
      <c r="W201" s="309">
        <v>4</v>
      </c>
      <c r="X201" s="309"/>
      <c r="Y201" s="309"/>
      <c r="Z201" s="309"/>
      <c r="AA201" s="309">
        <v>0</v>
      </c>
      <c r="AB201" s="309">
        <v>11</v>
      </c>
      <c r="AC201" s="10">
        <f t="shared" si="16"/>
        <v>414</v>
      </c>
    </row>
    <row r="202" spans="1:29" ht="17.25" customHeight="1" x14ac:dyDescent="0.3">
      <c r="A202" s="14">
        <v>201</v>
      </c>
      <c r="B202" s="15">
        <v>22</v>
      </c>
      <c r="C202" s="47">
        <v>484</v>
      </c>
      <c r="D202" s="48" t="s">
        <v>329</v>
      </c>
      <c r="E202" s="48" t="s">
        <v>329</v>
      </c>
      <c r="F202" s="53">
        <v>2100</v>
      </c>
      <c r="G202" s="15" t="s">
        <v>73</v>
      </c>
      <c r="H202" s="316" t="s">
        <v>25</v>
      </c>
      <c r="I202" s="15">
        <v>715</v>
      </c>
      <c r="J202" s="309">
        <v>10</v>
      </c>
      <c r="K202" s="309">
        <v>138</v>
      </c>
      <c r="L202" s="309">
        <v>203</v>
      </c>
      <c r="M202" s="309">
        <v>1</v>
      </c>
      <c r="N202" s="309">
        <v>12</v>
      </c>
      <c r="O202" s="309">
        <v>3</v>
      </c>
      <c r="P202" s="309">
        <v>5</v>
      </c>
      <c r="Q202" s="309">
        <v>4</v>
      </c>
      <c r="R202" s="309">
        <v>0</v>
      </c>
      <c r="S202" s="309">
        <v>18</v>
      </c>
      <c r="T202" s="309"/>
      <c r="U202" s="309">
        <v>0</v>
      </c>
      <c r="V202" s="309">
        <v>2</v>
      </c>
      <c r="W202" s="309">
        <v>2</v>
      </c>
      <c r="X202" s="309"/>
      <c r="Y202" s="309"/>
      <c r="Z202" s="309"/>
      <c r="AA202" s="309">
        <v>0</v>
      </c>
      <c r="AB202" s="309">
        <v>16</v>
      </c>
      <c r="AC202" s="10">
        <f t="shared" si="16"/>
        <v>414</v>
      </c>
    </row>
    <row r="203" spans="1:29" ht="17.25" customHeight="1" x14ac:dyDescent="0.3">
      <c r="A203" s="14">
        <v>202</v>
      </c>
      <c r="B203" s="15">
        <v>22</v>
      </c>
      <c r="C203" s="47">
        <v>484</v>
      </c>
      <c r="D203" s="48" t="s">
        <v>329</v>
      </c>
      <c r="E203" s="48" t="s">
        <v>330</v>
      </c>
      <c r="F203" s="53">
        <v>2101</v>
      </c>
      <c r="G203" s="15" t="s">
        <v>73</v>
      </c>
      <c r="H203" s="316" t="s">
        <v>19</v>
      </c>
      <c r="I203" s="15">
        <v>420</v>
      </c>
      <c r="J203" s="309">
        <v>10</v>
      </c>
      <c r="K203" s="309">
        <v>125</v>
      </c>
      <c r="L203" s="309">
        <v>83</v>
      </c>
      <c r="M203" s="309">
        <v>3</v>
      </c>
      <c r="N203" s="309">
        <v>7</v>
      </c>
      <c r="O203" s="309">
        <v>0</v>
      </c>
      <c r="P203" s="309">
        <v>1</v>
      </c>
      <c r="Q203" s="309">
        <v>4</v>
      </c>
      <c r="R203" s="309">
        <v>2</v>
      </c>
      <c r="S203" s="309">
        <v>12</v>
      </c>
      <c r="T203" s="309"/>
      <c r="U203" s="309">
        <v>0</v>
      </c>
      <c r="V203" s="309">
        <v>4</v>
      </c>
      <c r="W203" s="309">
        <v>1</v>
      </c>
      <c r="X203" s="309"/>
      <c r="Y203" s="309"/>
      <c r="Z203" s="309"/>
      <c r="AA203" s="309">
        <v>0</v>
      </c>
      <c r="AB203" s="309">
        <v>8</v>
      </c>
      <c r="AC203" s="10">
        <f>SUM(J203:AB203)</f>
        <v>260</v>
      </c>
    </row>
    <row r="204" spans="1:29" ht="17.25" customHeight="1" x14ac:dyDescent="0.3">
      <c r="A204" s="14">
        <v>203</v>
      </c>
      <c r="B204" s="15">
        <v>22</v>
      </c>
      <c r="C204" s="47">
        <v>484</v>
      </c>
      <c r="D204" s="48" t="s">
        <v>329</v>
      </c>
      <c r="E204" s="48" t="s">
        <v>330</v>
      </c>
      <c r="F204" s="50">
        <v>2101</v>
      </c>
      <c r="G204" s="15" t="s">
        <v>73</v>
      </c>
      <c r="H204" s="316" t="s">
        <v>20</v>
      </c>
      <c r="I204" s="15">
        <v>419</v>
      </c>
      <c r="J204" s="309">
        <v>11</v>
      </c>
      <c r="K204" s="309">
        <v>102</v>
      </c>
      <c r="L204" s="309">
        <v>102</v>
      </c>
      <c r="M204" s="309">
        <v>0</v>
      </c>
      <c r="N204" s="309">
        <v>11</v>
      </c>
      <c r="O204" s="309">
        <v>2</v>
      </c>
      <c r="P204" s="309">
        <v>0</v>
      </c>
      <c r="Q204" s="309">
        <v>1</v>
      </c>
      <c r="R204" s="309">
        <v>0</v>
      </c>
      <c r="S204" s="309">
        <v>4</v>
      </c>
      <c r="T204" s="309"/>
      <c r="U204" s="309">
        <v>0</v>
      </c>
      <c r="V204" s="309">
        <v>0</v>
      </c>
      <c r="W204" s="309">
        <v>0</v>
      </c>
      <c r="X204" s="309"/>
      <c r="Y204" s="309"/>
      <c r="Z204" s="309"/>
      <c r="AA204" s="309">
        <v>0</v>
      </c>
      <c r="AB204" s="309">
        <v>11</v>
      </c>
      <c r="AC204" s="10">
        <f t="shared" ref="AC204:AC211" si="17">SUM(J204:AB204)</f>
        <v>244</v>
      </c>
    </row>
    <row r="205" spans="1:29" ht="17.25" customHeight="1" x14ac:dyDescent="0.3">
      <c r="A205" s="14">
        <v>204</v>
      </c>
      <c r="B205" s="15">
        <v>22</v>
      </c>
      <c r="C205" s="47">
        <v>484</v>
      </c>
      <c r="D205" s="48" t="s">
        <v>329</v>
      </c>
      <c r="E205" s="48" t="s">
        <v>330</v>
      </c>
      <c r="F205" s="50">
        <v>2102</v>
      </c>
      <c r="G205" s="15" t="s">
        <v>73</v>
      </c>
      <c r="H205" s="316" t="s">
        <v>19</v>
      </c>
      <c r="I205" s="15">
        <v>405</v>
      </c>
      <c r="J205" s="309">
        <v>4</v>
      </c>
      <c r="K205" s="309">
        <v>138</v>
      </c>
      <c r="L205" s="309">
        <v>58</v>
      </c>
      <c r="M205" s="309">
        <v>3</v>
      </c>
      <c r="N205" s="309">
        <v>4</v>
      </c>
      <c r="O205" s="309">
        <v>2</v>
      </c>
      <c r="P205" s="309">
        <v>1</v>
      </c>
      <c r="Q205" s="309">
        <v>1</v>
      </c>
      <c r="R205" s="309">
        <v>0</v>
      </c>
      <c r="S205" s="309">
        <v>10</v>
      </c>
      <c r="T205" s="309"/>
      <c r="U205" s="309">
        <v>0</v>
      </c>
      <c r="V205" s="309">
        <v>0</v>
      </c>
      <c r="W205" s="309">
        <v>0</v>
      </c>
      <c r="X205" s="309"/>
      <c r="Y205" s="309"/>
      <c r="Z205" s="309"/>
      <c r="AA205" s="309">
        <v>0</v>
      </c>
      <c r="AB205" s="309">
        <v>10</v>
      </c>
      <c r="AC205" s="10">
        <f t="shared" si="17"/>
        <v>231</v>
      </c>
    </row>
    <row r="206" spans="1:29" ht="17.25" customHeight="1" x14ac:dyDescent="0.3">
      <c r="A206" s="14">
        <v>205</v>
      </c>
      <c r="B206" s="15">
        <v>22</v>
      </c>
      <c r="C206" s="47">
        <v>484</v>
      </c>
      <c r="D206" s="49" t="s">
        <v>329</v>
      </c>
      <c r="E206" s="49" t="s">
        <v>330</v>
      </c>
      <c r="F206" s="317">
        <v>2102</v>
      </c>
      <c r="G206" s="15" t="s">
        <v>73</v>
      </c>
      <c r="H206" s="319" t="s">
        <v>20</v>
      </c>
      <c r="I206" s="15">
        <v>405</v>
      </c>
      <c r="J206" s="309">
        <v>0</v>
      </c>
      <c r="K206" s="309">
        <v>131</v>
      </c>
      <c r="L206" s="309">
        <v>77</v>
      </c>
      <c r="M206" s="309">
        <v>0</v>
      </c>
      <c r="N206" s="309">
        <v>3</v>
      </c>
      <c r="O206" s="309">
        <v>0</v>
      </c>
      <c r="P206" s="309">
        <v>0</v>
      </c>
      <c r="Q206" s="309">
        <v>4</v>
      </c>
      <c r="R206" s="309">
        <v>0</v>
      </c>
      <c r="S206" s="309">
        <v>17</v>
      </c>
      <c r="T206" s="309"/>
      <c r="U206" s="309">
        <v>0</v>
      </c>
      <c r="V206" s="309">
        <v>0</v>
      </c>
      <c r="W206" s="309">
        <v>0</v>
      </c>
      <c r="X206" s="309"/>
      <c r="Y206" s="309"/>
      <c r="Z206" s="309"/>
      <c r="AA206" s="309">
        <v>0</v>
      </c>
      <c r="AB206" s="309">
        <v>14</v>
      </c>
      <c r="AC206" s="10">
        <f t="shared" si="17"/>
        <v>246</v>
      </c>
    </row>
    <row r="207" spans="1:29" ht="17.25" customHeight="1" x14ac:dyDescent="0.3">
      <c r="A207" s="14">
        <v>206</v>
      </c>
      <c r="B207" s="15">
        <v>22</v>
      </c>
      <c r="C207" s="47">
        <v>484</v>
      </c>
      <c r="D207" s="48" t="s">
        <v>329</v>
      </c>
      <c r="E207" s="48" t="s">
        <v>331</v>
      </c>
      <c r="F207" s="53">
        <v>2103</v>
      </c>
      <c r="G207" s="15" t="s">
        <v>73</v>
      </c>
      <c r="H207" s="316" t="s">
        <v>19</v>
      </c>
      <c r="I207" s="15">
        <v>689</v>
      </c>
      <c r="J207" s="309">
        <v>8</v>
      </c>
      <c r="K207" s="309">
        <v>116</v>
      </c>
      <c r="L207" s="309">
        <v>203</v>
      </c>
      <c r="M207" s="309">
        <v>3</v>
      </c>
      <c r="N207" s="309">
        <v>24</v>
      </c>
      <c r="O207" s="309">
        <v>2</v>
      </c>
      <c r="P207" s="309">
        <v>1</v>
      </c>
      <c r="Q207" s="309">
        <v>2</v>
      </c>
      <c r="R207" s="309">
        <v>3</v>
      </c>
      <c r="S207" s="309">
        <v>33</v>
      </c>
      <c r="T207" s="309"/>
      <c r="U207" s="309">
        <v>1</v>
      </c>
      <c r="V207" s="309">
        <v>5</v>
      </c>
      <c r="W207" s="309">
        <v>2</v>
      </c>
      <c r="X207" s="309"/>
      <c r="Y207" s="309"/>
      <c r="Z207" s="309"/>
      <c r="AA207" s="309">
        <v>0</v>
      </c>
      <c r="AB207" s="309">
        <v>26</v>
      </c>
      <c r="AC207" s="10">
        <f t="shared" si="17"/>
        <v>429</v>
      </c>
    </row>
    <row r="208" spans="1:29" ht="17.25" customHeight="1" x14ac:dyDescent="0.3">
      <c r="A208" s="14">
        <v>207</v>
      </c>
      <c r="B208" s="15">
        <v>22</v>
      </c>
      <c r="C208" s="47">
        <v>484</v>
      </c>
      <c r="D208" s="48" t="s">
        <v>329</v>
      </c>
      <c r="E208" s="48" t="s">
        <v>332</v>
      </c>
      <c r="F208" s="50">
        <v>2103</v>
      </c>
      <c r="G208" s="15" t="s">
        <v>73</v>
      </c>
      <c r="H208" s="51" t="s">
        <v>21</v>
      </c>
      <c r="I208" s="15">
        <v>635</v>
      </c>
      <c r="J208" s="309">
        <v>12</v>
      </c>
      <c r="K208" s="309">
        <v>127</v>
      </c>
      <c r="L208" s="309">
        <v>151</v>
      </c>
      <c r="M208" s="309">
        <v>5</v>
      </c>
      <c r="N208" s="309">
        <v>37</v>
      </c>
      <c r="O208" s="309">
        <v>3</v>
      </c>
      <c r="P208" s="309">
        <v>2</v>
      </c>
      <c r="Q208" s="309">
        <v>4</v>
      </c>
      <c r="R208" s="309">
        <v>5</v>
      </c>
      <c r="S208" s="309">
        <v>18</v>
      </c>
      <c r="T208" s="309"/>
      <c r="U208" s="309">
        <v>2</v>
      </c>
      <c r="V208" s="309">
        <v>0</v>
      </c>
      <c r="W208" s="309">
        <v>0</v>
      </c>
      <c r="X208" s="309"/>
      <c r="Y208" s="309"/>
      <c r="Z208" s="309"/>
      <c r="AA208" s="309">
        <v>0</v>
      </c>
      <c r="AB208" s="309">
        <v>23</v>
      </c>
      <c r="AC208" s="10">
        <f t="shared" si="17"/>
        <v>389</v>
      </c>
    </row>
    <row r="209" spans="1:29" ht="17.25" customHeight="1" x14ac:dyDescent="0.3">
      <c r="A209" s="14">
        <v>208</v>
      </c>
      <c r="B209" s="15">
        <v>22</v>
      </c>
      <c r="C209" s="47">
        <v>484</v>
      </c>
      <c r="D209" s="48" t="s">
        <v>329</v>
      </c>
      <c r="E209" s="48" t="s">
        <v>333</v>
      </c>
      <c r="F209" s="50">
        <v>2104</v>
      </c>
      <c r="G209" s="15" t="s">
        <v>73</v>
      </c>
      <c r="H209" s="316" t="s">
        <v>19</v>
      </c>
      <c r="I209" s="15">
        <v>686</v>
      </c>
      <c r="J209" s="309">
        <v>9</v>
      </c>
      <c r="K209" s="309">
        <v>148</v>
      </c>
      <c r="L209" s="309">
        <v>192</v>
      </c>
      <c r="M209" s="309">
        <v>2</v>
      </c>
      <c r="N209" s="309">
        <v>6</v>
      </c>
      <c r="O209" s="309">
        <v>1</v>
      </c>
      <c r="P209" s="309">
        <v>0</v>
      </c>
      <c r="Q209" s="309">
        <v>6</v>
      </c>
      <c r="R209" s="309">
        <v>2</v>
      </c>
      <c r="S209" s="309">
        <v>12</v>
      </c>
      <c r="T209" s="309"/>
      <c r="U209" s="309">
        <v>1</v>
      </c>
      <c r="V209" s="309">
        <v>2</v>
      </c>
      <c r="W209" s="309">
        <v>1</v>
      </c>
      <c r="X209" s="309"/>
      <c r="Y209" s="309"/>
      <c r="Z209" s="309"/>
      <c r="AA209" s="309">
        <v>5</v>
      </c>
      <c r="AB209" s="309">
        <v>13</v>
      </c>
      <c r="AC209" s="10">
        <f t="shared" si="17"/>
        <v>400</v>
      </c>
    </row>
    <row r="210" spans="1:29" ht="17.25" customHeight="1" x14ac:dyDescent="0.3">
      <c r="A210" s="14">
        <v>209</v>
      </c>
      <c r="B210" s="15">
        <v>22</v>
      </c>
      <c r="C210" s="47">
        <v>484</v>
      </c>
      <c r="D210" s="48" t="s">
        <v>329</v>
      </c>
      <c r="E210" s="48" t="s">
        <v>333</v>
      </c>
      <c r="F210" s="50">
        <v>2104</v>
      </c>
      <c r="G210" s="15" t="s">
        <v>73</v>
      </c>
      <c r="H210" s="316" t="s">
        <v>20</v>
      </c>
      <c r="I210" s="15">
        <v>686</v>
      </c>
      <c r="J210" s="309">
        <v>10</v>
      </c>
      <c r="K210" s="309">
        <v>129</v>
      </c>
      <c r="L210" s="309">
        <v>171</v>
      </c>
      <c r="M210" s="309">
        <v>2</v>
      </c>
      <c r="N210" s="309">
        <v>12</v>
      </c>
      <c r="O210" s="309">
        <v>2</v>
      </c>
      <c r="P210" s="309">
        <v>1</v>
      </c>
      <c r="Q210" s="309">
        <v>10</v>
      </c>
      <c r="R210" s="309">
        <v>1</v>
      </c>
      <c r="S210" s="309">
        <v>29</v>
      </c>
      <c r="T210" s="309"/>
      <c r="U210" s="309">
        <v>2</v>
      </c>
      <c r="V210" s="309">
        <v>11</v>
      </c>
      <c r="W210" s="309">
        <v>4</v>
      </c>
      <c r="X210" s="309"/>
      <c r="Y210" s="309"/>
      <c r="Z210" s="309"/>
      <c r="AA210" s="309">
        <v>0</v>
      </c>
      <c r="AB210" s="309">
        <v>21</v>
      </c>
      <c r="AC210" s="10">
        <f t="shared" si="17"/>
        <v>405</v>
      </c>
    </row>
    <row r="211" spans="1:29" ht="17.25" customHeight="1" x14ac:dyDescent="0.3">
      <c r="A211" s="14">
        <v>210</v>
      </c>
      <c r="B211" s="15">
        <v>22</v>
      </c>
      <c r="C211" s="47">
        <v>484</v>
      </c>
      <c r="D211" s="48" t="s">
        <v>329</v>
      </c>
      <c r="E211" s="48" t="s">
        <v>334</v>
      </c>
      <c r="F211" s="53">
        <v>2105</v>
      </c>
      <c r="G211" s="15" t="s">
        <v>73</v>
      </c>
      <c r="H211" s="316" t="s">
        <v>19</v>
      </c>
      <c r="I211" s="15">
        <v>613</v>
      </c>
      <c r="J211" s="309">
        <v>10</v>
      </c>
      <c r="K211" s="309">
        <v>65</v>
      </c>
      <c r="L211" s="309">
        <v>112</v>
      </c>
      <c r="M211" s="309">
        <v>5</v>
      </c>
      <c r="N211" s="309">
        <v>10</v>
      </c>
      <c r="O211" s="309">
        <v>2</v>
      </c>
      <c r="P211" s="309">
        <v>2</v>
      </c>
      <c r="Q211" s="309">
        <v>6</v>
      </c>
      <c r="R211" s="309">
        <v>26</v>
      </c>
      <c r="S211" s="309">
        <v>60</v>
      </c>
      <c r="T211" s="309"/>
      <c r="U211" s="309">
        <v>1</v>
      </c>
      <c r="V211" s="309">
        <v>3</v>
      </c>
      <c r="W211" s="309">
        <v>3</v>
      </c>
      <c r="X211" s="309"/>
      <c r="Y211" s="309"/>
      <c r="Z211" s="309"/>
      <c r="AA211" s="309">
        <v>0</v>
      </c>
      <c r="AB211" s="309">
        <v>11</v>
      </c>
      <c r="AC211" s="10">
        <f t="shared" si="17"/>
        <v>316</v>
      </c>
    </row>
    <row r="212" spans="1:29" ht="17.25" customHeight="1" x14ac:dyDescent="0.3">
      <c r="A212" s="14">
        <v>211</v>
      </c>
      <c r="B212" s="15">
        <v>22</v>
      </c>
      <c r="C212" s="47">
        <v>484</v>
      </c>
      <c r="D212" s="48" t="s">
        <v>329</v>
      </c>
      <c r="E212" s="48" t="s">
        <v>334</v>
      </c>
      <c r="F212" s="50">
        <v>2105</v>
      </c>
      <c r="G212" s="15" t="s">
        <v>73</v>
      </c>
      <c r="H212" s="316" t="s">
        <v>20</v>
      </c>
      <c r="I212" s="15">
        <v>613</v>
      </c>
      <c r="J212" s="309">
        <v>9</v>
      </c>
      <c r="K212" s="309">
        <v>72</v>
      </c>
      <c r="L212" s="309">
        <v>126</v>
      </c>
      <c r="M212" s="309">
        <v>5</v>
      </c>
      <c r="N212" s="309">
        <v>6</v>
      </c>
      <c r="O212" s="309">
        <v>2</v>
      </c>
      <c r="P212" s="309">
        <v>4</v>
      </c>
      <c r="Q212" s="309">
        <v>1</v>
      </c>
      <c r="R212" s="309">
        <v>30</v>
      </c>
      <c r="S212" s="309">
        <v>52</v>
      </c>
      <c r="T212" s="309"/>
      <c r="U212" s="309">
        <v>0</v>
      </c>
      <c r="V212" s="309">
        <v>2</v>
      </c>
      <c r="W212" s="309">
        <v>0</v>
      </c>
      <c r="X212" s="309"/>
      <c r="Y212" s="309"/>
      <c r="Z212" s="309"/>
      <c r="AA212" s="309">
        <v>0</v>
      </c>
      <c r="AB212" s="309">
        <v>17</v>
      </c>
      <c r="AC212" s="10">
        <f>SUM(J212:AB212)</f>
        <v>326</v>
      </c>
    </row>
    <row r="213" spans="1:29" ht="17.25" customHeight="1" x14ac:dyDescent="0.3">
      <c r="A213" s="14">
        <v>212</v>
      </c>
      <c r="B213" s="15">
        <v>22</v>
      </c>
      <c r="C213" s="47">
        <v>484</v>
      </c>
      <c r="D213" s="48" t="s">
        <v>329</v>
      </c>
      <c r="E213" s="48" t="s">
        <v>335</v>
      </c>
      <c r="F213" s="50">
        <v>2106</v>
      </c>
      <c r="G213" s="15" t="s">
        <v>73</v>
      </c>
      <c r="H213" s="316" t="s">
        <v>19</v>
      </c>
      <c r="I213" s="15">
        <v>603</v>
      </c>
      <c r="J213" s="309">
        <v>12</v>
      </c>
      <c r="K213" s="309">
        <v>124</v>
      </c>
      <c r="L213" s="309">
        <v>219</v>
      </c>
      <c r="M213" s="309">
        <v>1</v>
      </c>
      <c r="N213" s="309">
        <v>5</v>
      </c>
      <c r="O213" s="309">
        <v>2</v>
      </c>
      <c r="P213" s="309">
        <v>0</v>
      </c>
      <c r="Q213" s="309">
        <v>2</v>
      </c>
      <c r="R213" s="309">
        <v>7</v>
      </c>
      <c r="S213" s="309">
        <v>6</v>
      </c>
      <c r="T213" s="309"/>
      <c r="U213" s="309">
        <v>0</v>
      </c>
      <c r="V213" s="309">
        <v>11</v>
      </c>
      <c r="W213" s="309">
        <v>3</v>
      </c>
      <c r="X213" s="309"/>
      <c r="Y213" s="309"/>
      <c r="Z213" s="309"/>
      <c r="AA213" s="309">
        <v>0</v>
      </c>
      <c r="AB213" s="309">
        <v>17</v>
      </c>
      <c r="AC213" s="10">
        <f t="shared" ref="AC213:AC222" si="18">SUM(J213:AB213)</f>
        <v>409</v>
      </c>
    </row>
    <row r="214" spans="1:29" ht="17.25" customHeight="1" x14ac:dyDescent="0.3">
      <c r="A214" s="14">
        <v>213</v>
      </c>
      <c r="B214" s="15">
        <v>22</v>
      </c>
      <c r="C214" s="47">
        <v>484</v>
      </c>
      <c r="D214" s="48" t="s">
        <v>329</v>
      </c>
      <c r="E214" s="48" t="s">
        <v>335</v>
      </c>
      <c r="F214" s="50">
        <v>2106</v>
      </c>
      <c r="G214" s="15" t="s">
        <v>73</v>
      </c>
      <c r="H214" s="316" t="s">
        <v>20</v>
      </c>
      <c r="I214" s="15">
        <v>603</v>
      </c>
      <c r="J214" s="309">
        <v>7</v>
      </c>
      <c r="K214" s="309">
        <v>133</v>
      </c>
      <c r="L214" s="309">
        <v>212</v>
      </c>
      <c r="M214" s="309">
        <v>1</v>
      </c>
      <c r="N214" s="309">
        <v>5</v>
      </c>
      <c r="O214" s="309">
        <v>0</v>
      </c>
      <c r="P214" s="309">
        <v>0</v>
      </c>
      <c r="Q214" s="309">
        <v>4</v>
      </c>
      <c r="R214" s="309">
        <v>5</v>
      </c>
      <c r="S214" s="309">
        <v>5</v>
      </c>
      <c r="T214" s="309"/>
      <c r="U214" s="309">
        <v>0</v>
      </c>
      <c r="V214" s="309">
        <v>5</v>
      </c>
      <c r="W214" s="309">
        <v>4</v>
      </c>
      <c r="X214" s="309"/>
      <c r="Y214" s="309"/>
      <c r="Z214" s="309"/>
      <c r="AA214" s="309">
        <v>0</v>
      </c>
      <c r="AB214" s="309">
        <v>14</v>
      </c>
      <c r="AC214" s="10">
        <f t="shared" si="18"/>
        <v>395</v>
      </c>
    </row>
    <row r="215" spans="1:29" ht="17.25" customHeight="1" x14ac:dyDescent="0.3">
      <c r="A215" s="14">
        <v>214</v>
      </c>
      <c r="B215" s="15">
        <v>22</v>
      </c>
      <c r="C215" s="47">
        <v>484</v>
      </c>
      <c r="D215" s="48" t="s">
        <v>329</v>
      </c>
      <c r="E215" s="48" t="s">
        <v>336</v>
      </c>
      <c r="F215" s="50">
        <v>2106</v>
      </c>
      <c r="G215" s="15" t="s">
        <v>73</v>
      </c>
      <c r="H215" s="51" t="s">
        <v>21</v>
      </c>
      <c r="I215" s="15">
        <v>153</v>
      </c>
      <c r="J215" s="309">
        <v>5</v>
      </c>
      <c r="K215" s="309">
        <v>26</v>
      </c>
      <c r="L215" s="309">
        <v>58</v>
      </c>
      <c r="M215" s="309">
        <v>1</v>
      </c>
      <c r="N215" s="309">
        <v>6</v>
      </c>
      <c r="O215" s="309">
        <v>1</v>
      </c>
      <c r="P215" s="309">
        <v>1</v>
      </c>
      <c r="Q215" s="309">
        <v>2</v>
      </c>
      <c r="R215" s="309">
        <v>3</v>
      </c>
      <c r="S215" s="309">
        <v>1</v>
      </c>
      <c r="T215" s="309"/>
      <c r="U215" s="309">
        <v>1</v>
      </c>
      <c r="V215" s="309">
        <v>0</v>
      </c>
      <c r="W215" s="309">
        <v>0</v>
      </c>
      <c r="X215" s="309"/>
      <c r="Y215" s="309"/>
      <c r="Z215" s="309"/>
      <c r="AA215" s="309">
        <v>0</v>
      </c>
      <c r="AB215" s="309">
        <v>3</v>
      </c>
      <c r="AC215" s="10">
        <f t="shared" si="18"/>
        <v>108</v>
      </c>
    </row>
    <row r="216" spans="1:29" ht="17.25" customHeight="1" x14ac:dyDescent="0.3">
      <c r="A216" s="14">
        <v>215</v>
      </c>
      <c r="B216" s="15">
        <v>22</v>
      </c>
      <c r="C216" s="47">
        <v>484</v>
      </c>
      <c r="D216" s="48" t="s">
        <v>329</v>
      </c>
      <c r="E216" s="48" t="s">
        <v>337</v>
      </c>
      <c r="F216" s="50">
        <v>2107</v>
      </c>
      <c r="G216" s="15" t="s">
        <v>73</v>
      </c>
      <c r="H216" s="316" t="s">
        <v>19</v>
      </c>
      <c r="I216" s="15">
        <v>489</v>
      </c>
      <c r="J216" s="309">
        <v>10</v>
      </c>
      <c r="K216" s="309">
        <v>49</v>
      </c>
      <c r="L216" s="309">
        <v>210</v>
      </c>
      <c r="M216" s="309">
        <v>2</v>
      </c>
      <c r="N216" s="309">
        <v>13</v>
      </c>
      <c r="O216" s="309">
        <v>5</v>
      </c>
      <c r="P216" s="309">
        <v>1</v>
      </c>
      <c r="Q216" s="309">
        <v>2</v>
      </c>
      <c r="R216" s="309">
        <v>4</v>
      </c>
      <c r="S216" s="309">
        <v>7</v>
      </c>
      <c r="T216" s="309"/>
      <c r="U216" s="309">
        <v>0</v>
      </c>
      <c r="V216" s="309">
        <v>4</v>
      </c>
      <c r="W216" s="309">
        <v>0</v>
      </c>
      <c r="X216" s="309"/>
      <c r="Y216" s="309"/>
      <c r="Z216" s="309"/>
      <c r="AA216" s="309">
        <v>0</v>
      </c>
      <c r="AB216" s="309">
        <v>9</v>
      </c>
      <c r="AC216" s="10">
        <f t="shared" si="18"/>
        <v>316</v>
      </c>
    </row>
    <row r="217" spans="1:29" ht="17.25" customHeight="1" x14ac:dyDescent="0.3">
      <c r="A217" s="14">
        <v>216</v>
      </c>
      <c r="B217" s="15">
        <v>22</v>
      </c>
      <c r="C217" s="47">
        <v>484</v>
      </c>
      <c r="D217" s="48" t="s">
        <v>329</v>
      </c>
      <c r="E217" s="48" t="s">
        <v>337</v>
      </c>
      <c r="F217" s="50">
        <v>2107</v>
      </c>
      <c r="G217" s="15" t="s">
        <v>73</v>
      </c>
      <c r="H217" s="316" t="s">
        <v>20</v>
      </c>
      <c r="I217" s="15">
        <v>489</v>
      </c>
      <c r="J217" s="309">
        <v>5</v>
      </c>
      <c r="K217" s="309">
        <v>59</v>
      </c>
      <c r="L217" s="309">
        <v>194</v>
      </c>
      <c r="M217" s="309">
        <v>1</v>
      </c>
      <c r="N217" s="309">
        <v>12</v>
      </c>
      <c r="O217" s="309">
        <v>4</v>
      </c>
      <c r="P217" s="309">
        <v>6</v>
      </c>
      <c r="Q217" s="309">
        <v>1</v>
      </c>
      <c r="R217" s="309">
        <v>6</v>
      </c>
      <c r="S217" s="309">
        <v>13</v>
      </c>
      <c r="T217" s="309"/>
      <c r="U217" s="309">
        <v>0</v>
      </c>
      <c r="V217" s="309">
        <v>4</v>
      </c>
      <c r="W217" s="309">
        <v>1</v>
      </c>
      <c r="X217" s="309"/>
      <c r="Y217" s="309"/>
      <c r="Z217" s="309"/>
      <c r="AA217" s="309">
        <v>0</v>
      </c>
      <c r="AB217" s="309">
        <v>16</v>
      </c>
      <c r="AC217" s="10">
        <f t="shared" si="18"/>
        <v>322</v>
      </c>
    </row>
    <row r="218" spans="1:29" ht="17.25" customHeight="1" x14ac:dyDescent="0.3">
      <c r="A218" s="14">
        <v>217</v>
      </c>
      <c r="B218" s="15">
        <v>22</v>
      </c>
      <c r="C218" s="47">
        <v>484</v>
      </c>
      <c r="D218" s="48" t="s">
        <v>329</v>
      </c>
      <c r="E218" s="48" t="s">
        <v>338</v>
      </c>
      <c r="F218" s="50">
        <v>2108</v>
      </c>
      <c r="G218" s="15" t="s">
        <v>73</v>
      </c>
      <c r="H218" s="316" t="s">
        <v>19</v>
      </c>
      <c r="I218" s="15">
        <v>677</v>
      </c>
      <c r="J218" s="309">
        <v>5</v>
      </c>
      <c r="K218" s="309">
        <v>130</v>
      </c>
      <c r="L218" s="309">
        <v>245</v>
      </c>
      <c r="M218" s="309">
        <v>5</v>
      </c>
      <c r="N218" s="309">
        <v>32</v>
      </c>
      <c r="O218" s="309">
        <v>0</v>
      </c>
      <c r="P218" s="309">
        <v>0</v>
      </c>
      <c r="Q218" s="309">
        <v>4</v>
      </c>
      <c r="R218" s="309">
        <v>1</v>
      </c>
      <c r="S218" s="309">
        <v>32</v>
      </c>
      <c r="T218" s="309"/>
      <c r="U218" s="309">
        <v>1</v>
      </c>
      <c r="V218" s="309">
        <v>2</v>
      </c>
      <c r="W218" s="309">
        <v>3</v>
      </c>
      <c r="X218" s="309"/>
      <c r="Y218" s="309"/>
      <c r="Z218" s="309"/>
      <c r="AA218" s="309">
        <v>0</v>
      </c>
      <c r="AB218" s="309">
        <v>11</v>
      </c>
      <c r="AC218" s="10">
        <f t="shared" si="18"/>
        <v>471</v>
      </c>
    </row>
    <row r="219" spans="1:29" ht="17.25" customHeight="1" x14ac:dyDescent="0.3">
      <c r="A219" s="14">
        <v>218</v>
      </c>
      <c r="B219" s="15">
        <v>22</v>
      </c>
      <c r="C219" s="47">
        <v>484</v>
      </c>
      <c r="D219" s="48" t="s">
        <v>329</v>
      </c>
      <c r="E219" s="48" t="s">
        <v>338</v>
      </c>
      <c r="F219" s="50">
        <v>2108</v>
      </c>
      <c r="G219" s="15" t="s">
        <v>73</v>
      </c>
      <c r="H219" s="316" t="s">
        <v>20</v>
      </c>
      <c r="I219" s="15">
        <v>677</v>
      </c>
      <c r="J219" s="309">
        <v>6</v>
      </c>
      <c r="K219" s="309">
        <v>147</v>
      </c>
      <c r="L219" s="309">
        <v>244</v>
      </c>
      <c r="M219" s="309">
        <v>5</v>
      </c>
      <c r="N219" s="309">
        <v>27</v>
      </c>
      <c r="O219" s="309">
        <v>1</v>
      </c>
      <c r="P219" s="309">
        <v>2</v>
      </c>
      <c r="Q219" s="309">
        <v>4</v>
      </c>
      <c r="R219" s="309">
        <v>1</v>
      </c>
      <c r="S219" s="309">
        <v>25</v>
      </c>
      <c r="T219" s="309"/>
      <c r="U219" s="309">
        <v>1</v>
      </c>
      <c r="V219" s="309">
        <v>0</v>
      </c>
      <c r="W219" s="309">
        <v>3</v>
      </c>
      <c r="X219" s="309"/>
      <c r="Y219" s="309"/>
      <c r="Z219" s="309"/>
      <c r="AA219" s="309">
        <v>0</v>
      </c>
      <c r="AB219" s="309">
        <v>25</v>
      </c>
      <c r="AC219" s="10">
        <f t="shared" si="18"/>
        <v>491</v>
      </c>
    </row>
    <row r="220" spans="1:29" ht="17.25" customHeight="1" x14ac:dyDescent="0.3">
      <c r="A220" s="14">
        <v>219</v>
      </c>
      <c r="B220" s="15">
        <v>22</v>
      </c>
      <c r="C220" s="47">
        <v>484</v>
      </c>
      <c r="D220" s="48" t="s">
        <v>329</v>
      </c>
      <c r="E220" s="48" t="s">
        <v>339</v>
      </c>
      <c r="F220" s="50">
        <v>2109</v>
      </c>
      <c r="G220" s="15" t="s">
        <v>73</v>
      </c>
      <c r="H220" s="316" t="s">
        <v>19</v>
      </c>
      <c r="I220" s="15">
        <v>557</v>
      </c>
      <c r="J220" s="309">
        <v>6</v>
      </c>
      <c r="K220" s="309">
        <v>80</v>
      </c>
      <c r="L220" s="309">
        <v>127</v>
      </c>
      <c r="M220" s="309">
        <v>4</v>
      </c>
      <c r="N220" s="309">
        <v>43</v>
      </c>
      <c r="O220" s="309">
        <v>3</v>
      </c>
      <c r="P220" s="309">
        <v>2</v>
      </c>
      <c r="Q220" s="309">
        <v>4</v>
      </c>
      <c r="R220" s="309">
        <v>2</v>
      </c>
      <c r="S220" s="309">
        <v>25</v>
      </c>
      <c r="T220" s="309"/>
      <c r="U220" s="309">
        <v>0</v>
      </c>
      <c r="V220" s="309">
        <v>2</v>
      </c>
      <c r="W220" s="309">
        <v>4</v>
      </c>
      <c r="X220" s="309"/>
      <c r="Y220" s="309"/>
      <c r="Z220" s="309"/>
      <c r="AA220" s="309">
        <v>0</v>
      </c>
      <c r="AB220" s="309">
        <v>16</v>
      </c>
      <c r="AC220" s="10">
        <f t="shared" si="18"/>
        <v>318</v>
      </c>
    </row>
    <row r="221" spans="1:29" ht="17.25" customHeight="1" x14ac:dyDescent="0.3">
      <c r="A221" s="14">
        <v>220</v>
      </c>
      <c r="B221" s="15">
        <v>22</v>
      </c>
      <c r="C221" s="47">
        <v>484</v>
      </c>
      <c r="D221" s="48" t="s">
        <v>329</v>
      </c>
      <c r="E221" s="48" t="s">
        <v>339</v>
      </c>
      <c r="F221" s="50">
        <v>2109</v>
      </c>
      <c r="G221" s="15" t="s">
        <v>73</v>
      </c>
      <c r="H221" s="316" t="s">
        <v>20</v>
      </c>
      <c r="I221" s="15">
        <v>557</v>
      </c>
      <c r="J221" s="309">
        <v>3</v>
      </c>
      <c r="K221" s="309">
        <v>82</v>
      </c>
      <c r="L221" s="309">
        <v>140</v>
      </c>
      <c r="M221" s="309">
        <v>3</v>
      </c>
      <c r="N221" s="309">
        <v>52</v>
      </c>
      <c r="O221" s="309">
        <v>3</v>
      </c>
      <c r="P221" s="309">
        <v>1</v>
      </c>
      <c r="Q221" s="309">
        <v>1</v>
      </c>
      <c r="R221" s="309">
        <v>4</v>
      </c>
      <c r="S221" s="309">
        <v>15</v>
      </c>
      <c r="T221" s="309"/>
      <c r="U221" s="309">
        <v>0</v>
      </c>
      <c r="V221" s="309">
        <v>5</v>
      </c>
      <c r="W221" s="309">
        <v>3</v>
      </c>
      <c r="X221" s="309"/>
      <c r="Y221" s="309"/>
      <c r="Z221" s="309"/>
      <c r="AA221" s="309">
        <v>0</v>
      </c>
      <c r="AB221" s="309">
        <v>12</v>
      </c>
      <c r="AC221" s="10">
        <f t="shared" si="18"/>
        <v>324</v>
      </c>
    </row>
    <row r="222" spans="1:29" ht="17.25" customHeight="1" x14ac:dyDescent="0.3">
      <c r="A222" s="14">
        <v>221</v>
      </c>
      <c r="B222" s="15">
        <v>22</v>
      </c>
      <c r="C222" s="47">
        <v>484</v>
      </c>
      <c r="D222" s="48" t="s">
        <v>329</v>
      </c>
      <c r="E222" s="48" t="s">
        <v>340</v>
      </c>
      <c r="F222" s="50">
        <v>2110</v>
      </c>
      <c r="G222" s="15" t="s">
        <v>73</v>
      </c>
      <c r="H222" s="316" t="s">
        <v>19</v>
      </c>
      <c r="I222" s="15">
        <v>734</v>
      </c>
      <c r="J222" s="309">
        <v>9</v>
      </c>
      <c r="K222" s="309">
        <v>135</v>
      </c>
      <c r="L222" s="309">
        <v>205</v>
      </c>
      <c r="M222" s="309">
        <v>2</v>
      </c>
      <c r="N222" s="309">
        <v>39</v>
      </c>
      <c r="O222" s="309">
        <v>5</v>
      </c>
      <c r="P222" s="309">
        <v>1</v>
      </c>
      <c r="Q222" s="309">
        <v>5</v>
      </c>
      <c r="R222" s="309">
        <v>1</v>
      </c>
      <c r="S222" s="309">
        <v>9</v>
      </c>
      <c r="T222" s="309"/>
      <c r="U222" s="309">
        <v>0</v>
      </c>
      <c r="V222" s="309">
        <v>4</v>
      </c>
      <c r="W222" s="309">
        <v>2</v>
      </c>
      <c r="X222" s="309"/>
      <c r="Y222" s="309"/>
      <c r="Z222" s="309"/>
      <c r="AA222" s="309">
        <v>0</v>
      </c>
      <c r="AB222" s="309">
        <v>23</v>
      </c>
      <c r="AC222" s="10">
        <f t="shared" si="18"/>
        <v>440</v>
      </c>
    </row>
    <row r="223" spans="1:29" ht="17.25" customHeight="1" x14ac:dyDescent="0.3">
      <c r="A223" s="14">
        <v>222</v>
      </c>
      <c r="B223" s="15">
        <v>22</v>
      </c>
      <c r="C223" s="47">
        <v>484</v>
      </c>
      <c r="D223" s="48" t="s">
        <v>329</v>
      </c>
      <c r="E223" s="48" t="s">
        <v>341</v>
      </c>
      <c r="F223" s="50">
        <v>2110</v>
      </c>
      <c r="G223" s="15" t="s">
        <v>73</v>
      </c>
      <c r="H223" s="51" t="s">
        <v>21</v>
      </c>
      <c r="I223" s="15">
        <v>365</v>
      </c>
      <c r="J223" s="309">
        <v>1</v>
      </c>
      <c r="K223" s="309">
        <v>65</v>
      </c>
      <c r="L223" s="309">
        <v>145</v>
      </c>
      <c r="M223" s="309">
        <v>3</v>
      </c>
      <c r="N223" s="309">
        <v>4</v>
      </c>
      <c r="O223" s="309">
        <v>4</v>
      </c>
      <c r="P223" s="309">
        <v>3</v>
      </c>
      <c r="Q223" s="309">
        <v>0</v>
      </c>
      <c r="R223" s="309">
        <v>0</v>
      </c>
      <c r="S223" s="309">
        <v>11</v>
      </c>
      <c r="T223" s="309"/>
      <c r="U223" s="309">
        <v>0</v>
      </c>
      <c r="V223" s="309">
        <v>2</v>
      </c>
      <c r="W223" s="309">
        <v>0</v>
      </c>
      <c r="X223" s="309"/>
      <c r="Y223" s="309"/>
      <c r="Z223" s="309"/>
      <c r="AA223" s="309">
        <v>0</v>
      </c>
      <c r="AB223" s="309">
        <v>17</v>
      </c>
      <c r="AC223" s="10">
        <f>SUM(J223:AB223)</f>
        <v>255</v>
      </c>
    </row>
    <row r="224" spans="1:29" ht="17.25" customHeight="1" x14ac:dyDescent="0.3">
      <c r="A224" s="14">
        <v>223</v>
      </c>
      <c r="B224" s="15">
        <v>22</v>
      </c>
      <c r="C224" s="47">
        <v>484</v>
      </c>
      <c r="D224" s="49" t="s">
        <v>329</v>
      </c>
      <c r="E224" s="49" t="s">
        <v>342</v>
      </c>
      <c r="F224" s="317">
        <v>2111</v>
      </c>
      <c r="G224" s="15" t="s">
        <v>73</v>
      </c>
      <c r="H224" s="319" t="s">
        <v>19</v>
      </c>
      <c r="I224" s="15">
        <v>544</v>
      </c>
      <c r="J224" s="309">
        <v>3</v>
      </c>
      <c r="K224" s="309">
        <v>100</v>
      </c>
      <c r="L224" s="309">
        <v>109</v>
      </c>
      <c r="M224" s="309">
        <v>3</v>
      </c>
      <c r="N224" s="309">
        <v>14</v>
      </c>
      <c r="O224" s="309">
        <v>2</v>
      </c>
      <c r="P224" s="309">
        <v>2</v>
      </c>
      <c r="Q224" s="309">
        <v>6</v>
      </c>
      <c r="R224" s="309">
        <v>3</v>
      </c>
      <c r="S224" s="309">
        <v>45</v>
      </c>
      <c r="T224" s="309"/>
      <c r="U224" s="309">
        <v>1</v>
      </c>
      <c r="V224" s="309">
        <v>0</v>
      </c>
      <c r="W224" s="309">
        <v>3</v>
      </c>
      <c r="X224" s="309"/>
      <c r="Y224" s="309"/>
      <c r="Z224" s="309"/>
      <c r="AA224" s="309">
        <v>0</v>
      </c>
      <c r="AB224" s="309">
        <v>10</v>
      </c>
      <c r="AC224" s="10">
        <f t="shared" ref="AC224:AC233" si="19">SUM(J224:AB224)</f>
        <v>301</v>
      </c>
    </row>
    <row r="225" spans="1:29" ht="17.25" customHeight="1" x14ac:dyDescent="0.3">
      <c r="A225" s="14">
        <v>224</v>
      </c>
      <c r="B225" s="15">
        <v>22</v>
      </c>
      <c r="C225" s="47">
        <v>484</v>
      </c>
      <c r="D225" s="49" t="s">
        <v>329</v>
      </c>
      <c r="E225" s="49" t="s">
        <v>342</v>
      </c>
      <c r="F225" s="317">
        <v>2111</v>
      </c>
      <c r="G225" s="15" t="s">
        <v>73</v>
      </c>
      <c r="H225" s="319" t="s">
        <v>20</v>
      </c>
      <c r="I225" s="15">
        <v>544</v>
      </c>
      <c r="J225" s="309">
        <v>7</v>
      </c>
      <c r="K225" s="309">
        <v>111</v>
      </c>
      <c r="L225" s="309">
        <v>106</v>
      </c>
      <c r="M225" s="309">
        <v>4</v>
      </c>
      <c r="N225" s="309">
        <v>18</v>
      </c>
      <c r="O225" s="309">
        <v>3</v>
      </c>
      <c r="P225" s="309">
        <v>1</v>
      </c>
      <c r="Q225" s="309">
        <v>12</v>
      </c>
      <c r="R225" s="309">
        <v>4</v>
      </c>
      <c r="S225" s="309">
        <v>32</v>
      </c>
      <c r="T225" s="309"/>
      <c r="U225" s="309">
        <v>1</v>
      </c>
      <c r="V225" s="309">
        <v>0</v>
      </c>
      <c r="W225" s="309">
        <v>5</v>
      </c>
      <c r="X225" s="309"/>
      <c r="Y225" s="309"/>
      <c r="Z225" s="309"/>
      <c r="AA225" s="309">
        <v>1</v>
      </c>
      <c r="AB225" s="309">
        <v>16</v>
      </c>
      <c r="AC225" s="10">
        <f t="shared" si="19"/>
        <v>321</v>
      </c>
    </row>
    <row r="226" spans="1:29" ht="17.25" customHeight="1" x14ac:dyDescent="0.3">
      <c r="A226" s="14">
        <v>225</v>
      </c>
      <c r="B226" s="15">
        <v>22</v>
      </c>
      <c r="C226" s="47">
        <v>484</v>
      </c>
      <c r="D226" s="49" t="s">
        <v>329</v>
      </c>
      <c r="E226" s="49" t="s">
        <v>342</v>
      </c>
      <c r="F226" s="317">
        <v>2111</v>
      </c>
      <c r="G226" s="15" t="s">
        <v>73</v>
      </c>
      <c r="H226" s="319" t="s">
        <v>22</v>
      </c>
      <c r="I226" s="15">
        <v>543</v>
      </c>
      <c r="J226" s="309">
        <v>2</v>
      </c>
      <c r="K226" s="309">
        <v>105</v>
      </c>
      <c r="L226" s="309">
        <v>115</v>
      </c>
      <c r="M226" s="309">
        <v>3</v>
      </c>
      <c r="N226" s="309">
        <v>11</v>
      </c>
      <c r="O226" s="309">
        <v>2</v>
      </c>
      <c r="P226" s="309">
        <v>1</v>
      </c>
      <c r="Q226" s="309">
        <v>10</v>
      </c>
      <c r="R226" s="309">
        <v>4</v>
      </c>
      <c r="S226" s="309">
        <v>38</v>
      </c>
      <c r="T226" s="309"/>
      <c r="U226" s="309">
        <v>2</v>
      </c>
      <c r="V226" s="309">
        <v>2</v>
      </c>
      <c r="W226" s="309">
        <v>5</v>
      </c>
      <c r="X226" s="309"/>
      <c r="Y226" s="309"/>
      <c r="Z226" s="309"/>
      <c r="AA226" s="309">
        <v>0</v>
      </c>
      <c r="AB226" s="309">
        <v>15</v>
      </c>
      <c r="AC226" s="10">
        <f t="shared" si="19"/>
        <v>315</v>
      </c>
    </row>
    <row r="227" spans="1:29" ht="17.25" customHeight="1" x14ac:dyDescent="0.3">
      <c r="A227" s="14">
        <v>226</v>
      </c>
      <c r="B227" s="15">
        <v>22</v>
      </c>
      <c r="C227" s="45">
        <v>487</v>
      </c>
      <c r="D227" s="48" t="s">
        <v>343</v>
      </c>
      <c r="E227" s="48" t="s">
        <v>343</v>
      </c>
      <c r="F227" s="50">
        <v>2123</v>
      </c>
      <c r="G227" s="15" t="s">
        <v>73</v>
      </c>
      <c r="H227" s="51" t="s">
        <v>19</v>
      </c>
      <c r="I227" s="15">
        <v>554</v>
      </c>
      <c r="J227" s="309">
        <v>0</v>
      </c>
      <c r="K227" s="309">
        <v>91</v>
      </c>
      <c r="L227" s="309">
        <v>37</v>
      </c>
      <c r="M227" s="309">
        <v>0</v>
      </c>
      <c r="N227" s="309">
        <v>194</v>
      </c>
      <c r="O227" s="309">
        <v>0</v>
      </c>
      <c r="P227" s="309">
        <v>0</v>
      </c>
      <c r="Q227" s="309">
        <v>2</v>
      </c>
      <c r="R227" s="309">
        <v>9</v>
      </c>
      <c r="S227" s="309">
        <v>61</v>
      </c>
      <c r="T227" s="309"/>
      <c r="U227" s="309">
        <v>0</v>
      </c>
      <c r="V227" s="309">
        <v>0</v>
      </c>
      <c r="W227" s="309">
        <v>0</v>
      </c>
      <c r="X227" s="309"/>
      <c r="Y227" s="309"/>
      <c r="Z227" s="309"/>
      <c r="AA227" s="309">
        <v>0</v>
      </c>
      <c r="AB227" s="309">
        <v>13</v>
      </c>
      <c r="AC227" s="10">
        <f t="shared" si="19"/>
        <v>407</v>
      </c>
    </row>
    <row r="228" spans="1:29" ht="17.25" customHeight="1" x14ac:dyDescent="0.3">
      <c r="A228" s="14">
        <v>227</v>
      </c>
      <c r="B228" s="15">
        <v>22</v>
      </c>
      <c r="C228" s="45">
        <v>487</v>
      </c>
      <c r="D228" s="48" t="s">
        <v>343</v>
      </c>
      <c r="E228" s="48" t="s">
        <v>343</v>
      </c>
      <c r="F228" s="50">
        <v>2123</v>
      </c>
      <c r="G228" s="15" t="s">
        <v>73</v>
      </c>
      <c r="H228" s="51" t="s">
        <v>20</v>
      </c>
      <c r="I228" s="15">
        <v>554</v>
      </c>
      <c r="J228" s="309">
        <v>6</v>
      </c>
      <c r="K228" s="309">
        <v>103</v>
      </c>
      <c r="L228" s="309">
        <v>44</v>
      </c>
      <c r="M228" s="309">
        <v>1</v>
      </c>
      <c r="N228" s="309">
        <v>170</v>
      </c>
      <c r="O228" s="309">
        <v>2</v>
      </c>
      <c r="P228" s="309">
        <v>1</v>
      </c>
      <c r="Q228" s="309">
        <v>3</v>
      </c>
      <c r="R228" s="309">
        <v>2</v>
      </c>
      <c r="S228" s="309">
        <v>44</v>
      </c>
      <c r="T228" s="309"/>
      <c r="U228" s="309">
        <v>0</v>
      </c>
      <c r="V228" s="309">
        <v>2</v>
      </c>
      <c r="W228" s="309">
        <v>3</v>
      </c>
      <c r="X228" s="309"/>
      <c r="Y228" s="309"/>
      <c r="Z228" s="309"/>
      <c r="AA228" s="309">
        <v>0</v>
      </c>
      <c r="AB228" s="309">
        <v>25</v>
      </c>
      <c r="AC228" s="10">
        <f t="shared" si="19"/>
        <v>406</v>
      </c>
    </row>
    <row r="229" spans="1:29" ht="17.25" customHeight="1" x14ac:dyDescent="0.3">
      <c r="A229" s="14">
        <v>228</v>
      </c>
      <c r="B229" s="15">
        <v>22</v>
      </c>
      <c r="C229" s="45">
        <v>487</v>
      </c>
      <c r="D229" s="48" t="s">
        <v>343</v>
      </c>
      <c r="E229" s="48" t="s">
        <v>344</v>
      </c>
      <c r="F229" s="53">
        <v>2124</v>
      </c>
      <c r="G229" s="15" t="s">
        <v>73</v>
      </c>
      <c r="H229" s="316" t="s">
        <v>19</v>
      </c>
      <c r="I229" s="15">
        <v>462</v>
      </c>
      <c r="J229" s="309">
        <v>2</v>
      </c>
      <c r="K229" s="309">
        <v>152</v>
      </c>
      <c r="L229" s="309">
        <v>29</v>
      </c>
      <c r="M229" s="309">
        <v>2</v>
      </c>
      <c r="N229" s="309">
        <v>81</v>
      </c>
      <c r="O229" s="309">
        <v>0</v>
      </c>
      <c r="P229" s="309">
        <v>0</v>
      </c>
      <c r="Q229" s="309">
        <v>3</v>
      </c>
      <c r="R229" s="309">
        <v>1</v>
      </c>
      <c r="S229" s="309">
        <v>18</v>
      </c>
      <c r="T229" s="309"/>
      <c r="U229" s="309">
        <v>0</v>
      </c>
      <c r="V229" s="309">
        <v>1</v>
      </c>
      <c r="W229" s="309">
        <v>1</v>
      </c>
      <c r="X229" s="309"/>
      <c r="Y229" s="309"/>
      <c r="Z229" s="309"/>
      <c r="AA229" s="309">
        <v>0</v>
      </c>
      <c r="AB229" s="309">
        <v>16</v>
      </c>
      <c r="AC229" s="10">
        <f t="shared" si="19"/>
        <v>306</v>
      </c>
    </row>
    <row r="230" spans="1:29" ht="17.25" customHeight="1" x14ac:dyDescent="0.3">
      <c r="A230" s="14">
        <v>229</v>
      </c>
      <c r="B230" s="15">
        <v>22</v>
      </c>
      <c r="C230" s="45">
        <v>487</v>
      </c>
      <c r="D230" s="48" t="s">
        <v>343</v>
      </c>
      <c r="E230" s="48" t="s">
        <v>344</v>
      </c>
      <c r="F230" s="53">
        <v>2124</v>
      </c>
      <c r="G230" s="15" t="s">
        <v>73</v>
      </c>
      <c r="H230" s="51" t="s">
        <v>20</v>
      </c>
      <c r="I230" s="15">
        <v>462</v>
      </c>
      <c r="J230" s="309">
        <v>3</v>
      </c>
      <c r="K230" s="309">
        <v>168</v>
      </c>
      <c r="L230" s="309">
        <v>26</v>
      </c>
      <c r="M230" s="309">
        <v>1</v>
      </c>
      <c r="N230" s="309">
        <v>89</v>
      </c>
      <c r="O230" s="309">
        <v>0</v>
      </c>
      <c r="P230" s="309">
        <v>1</v>
      </c>
      <c r="Q230" s="309">
        <v>2</v>
      </c>
      <c r="R230" s="309">
        <v>2</v>
      </c>
      <c r="S230" s="309">
        <v>16</v>
      </c>
      <c r="T230" s="309"/>
      <c r="U230" s="309">
        <v>0</v>
      </c>
      <c r="V230" s="309">
        <v>0</v>
      </c>
      <c r="W230" s="309">
        <v>2</v>
      </c>
      <c r="X230" s="309"/>
      <c r="Y230" s="309"/>
      <c r="Z230" s="309"/>
      <c r="AA230" s="309">
        <v>0</v>
      </c>
      <c r="AB230" s="309">
        <v>12</v>
      </c>
      <c r="AC230" s="10">
        <f t="shared" si="19"/>
        <v>322</v>
      </c>
    </row>
    <row r="231" spans="1:29" ht="17.25" customHeight="1" x14ac:dyDescent="0.3">
      <c r="A231" s="14">
        <v>230</v>
      </c>
      <c r="B231" s="15">
        <v>22</v>
      </c>
      <c r="C231" s="45">
        <v>487</v>
      </c>
      <c r="D231" s="48" t="s">
        <v>343</v>
      </c>
      <c r="E231" s="48" t="s">
        <v>345</v>
      </c>
      <c r="F231" s="53">
        <v>2124</v>
      </c>
      <c r="G231" s="15" t="s">
        <v>73</v>
      </c>
      <c r="H231" s="51" t="s">
        <v>21</v>
      </c>
      <c r="I231" s="15">
        <v>158</v>
      </c>
      <c r="J231" s="309">
        <v>2</v>
      </c>
      <c r="K231" s="309">
        <v>53</v>
      </c>
      <c r="L231" s="309">
        <v>11</v>
      </c>
      <c r="M231" s="309">
        <v>0</v>
      </c>
      <c r="N231" s="309">
        <v>30</v>
      </c>
      <c r="O231" s="309">
        <v>0</v>
      </c>
      <c r="P231" s="309">
        <v>1</v>
      </c>
      <c r="Q231" s="309">
        <v>0</v>
      </c>
      <c r="R231" s="309">
        <v>2</v>
      </c>
      <c r="S231" s="309">
        <v>12</v>
      </c>
      <c r="T231" s="309"/>
      <c r="U231" s="309">
        <v>0</v>
      </c>
      <c r="V231" s="309">
        <v>1</v>
      </c>
      <c r="W231" s="309">
        <v>2</v>
      </c>
      <c r="X231" s="309"/>
      <c r="Y231" s="309"/>
      <c r="Z231" s="309"/>
      <c r="AA231" s="309">
        <v>0</v>
      </c>
      <c r="AB231" s="309">
        <v>9</v>
      </c>
      <c r="AC231" s="10">
        <f t="shared" si="19"/>
        <v>123</v>
      </c>
    </row>
    <row r="232" spans="1:29" x14ac:dyDescent="0.3">
      <c r="A232" s="14">
        <v>231</v>
      </c>
      <c r="B232" s="15">
        <v>22</v>
      </c>
      <c r="C232" s="45">
        <v>506</v>
      </c>
      <c r="D232" s="48" t="s">
        <v>346</v>
      </c>
      <c r="E232" s="48" t="s">
        <v>346</v>
      </c>
      <c r="F232" s="53">
        <v>2173</v>
      </c>
      <c r="G232" s="15" t="s">
        <v>73</v>
      </c>
      <c r="H232" s="316" t="s">
        <v>19</v>
      </c>
      <c r="I232" s="15">
        <v>610</v>
      </c>
      <c r="J232" s="309">
        <v>10</v>
      </c>
      <c r="K232" s="309">
        <v>127</v>
      </c>
      <c r="L232" s="309">
        <v>196</v>
      </c>
      <c r="M232" s="309">
        <v>0</v>
      </c>
      <c r="N232" s="309">
        <v>66</v>
      </c>
      <c r="O232" s="309">
        <v>0</v>
      </c>
      <c r="P232" s="309">
        <v>1</v>
      </c>
      <c r="Q232" s="309">
        <v>1</v>
      </c>
      <c r="R232" s="309">
        <v>2</v>
      </c>
      <c r="S232" s="309">
        <v>15</v>
      </c>
      <c r="T232" s="309"/>
      <c r="U232" s="309">
        <v>1</v>
      </c>
      <c r="V232" s="309">
        <v>9</v>
      </c>
      <c r="W232" s="309">
        <v>2</v>
      </c>
      <c r="X232" s="309"/>
      <c r="Y232" s="309"/>
      <c r="Z232" s="309"/>
      <c r="AA232" s="309">
        <v>0</v>
      </c>
      <c r="AB232" s="309">
        <v>11</v>
      </c>
      <c r="AC232" s="10">
        <f t="shared" si="19"/>
        <v>441</v>
      </c>
    </row>
    <row r="233" spans="1:29" x14ac:dyDescent="0.3">
      <c r="A233" s="14">
        <v>232</v>
      </c>
      <c r="B233" s="15">
        <v>22</v>
      </c>
      <c r="C233" s="45">
        <v>506</v>
      </c>
      <c r="D233" s="49" t="s">
        <v>346</v>
      </c>
      <c r="E233" s="49" t="s">
        <v>346</v>
      </c>
      <c r="F233" s="320">
        <v>2173</v>
      </c>
      <c r="G233" s="15" t="s">
        <v>73</v>
      </c>
      <c r="H233" s="318" t="s">
        <v>20</v>
      </c>
      <c r="I233" s="15">
        <v>610</v>
      </c>
      <c r="J233" s="309">
        <v>17</v>
      </c>
      <c r="K233" s="309">
        <v>123</v>
      </c>
      <c r="L233" s="309">
        <v>252</v>
      </c>
      <c r="M233" s="309">
        <v>0</v>
      </c>
      <c r="N233" s="309">
        <v>29</v>
      </c>
      <c r="O233" s="309">
        <v>1</v>
      </c>
      <c r="P233" s="309">
        <v>0</v>
      </c>
      <c r="Q233" s="309">
        <v>0</v>
      </c>
      <c r="R233" s="309">
        <v>1</v>
      </c>
      <c r="S233" s="309">
        <v>8</v>
      </c>
      <c r="T233" s="309"/>
      <c r="U233" s="309">
        <v>0</v>
      </c>
      <c r="V233" s="309">
        <v>0</v>
      </c>
      <c r="W233" s="309">
        <v>6</v>
      </c>
      <c r="X233" s="309"/>
      <c r="Y233" s="309"/>
      <c r="Z233" s="309"/>
      <c r="AA233" s="309">
        <v>0</v>
      </c>
      <c r="AB233" s="309">
        <v>10</v>
      </c>
      <c r="AC233" s="10">
        <f t="shared" si="19"/>
        <v>447</v>
      </c>
    </row>
    <row r="234" spans="1:29" x14ac:dyDescent="0.3">
      <c r="A234" s="14">
        <v>233</v>
      </c>
      <c r="B234" s="15">
        <v>22</v>
      </c>
      <c r="C234" s="45">
        <v>506</v>
      </c>
      <c r="D234" s="48" t="s">
        <v>346</v>
      </c>
      <c r="E234" s="48" t="s">
        <v>346</v>
      </c>
      <c r="F234" s="50">
        <v>2174</v>
      </c>
      <c r="G234" s="15" t="s">
        <v>73</v>
      </c>
      <c r="H234" s="316" t="s">
        <v>19</v>
      </c>
      <c r="I234" s="15">
        <v>527</v>
      </c>
      <c r="J234" s="309">
        <v>18</v>
      </c>
      <c r="K234" s="309">
        <v>112</v>
      </c>
      <c r="L234" s="309">
        <v>169</v>
      </c>
      <c r="M234" s="309">
        <v>0</v>
      </c>
      <c r="N234" s="309">
        <v>28</v>
      </c>
      <c r="O234" s="309">
        <v>0</v>
      </c>
      <c r="P234" s="309">
        <v>1</v>
      </c>
      <c r="Q234" s="309">
        <v>0</v>
      </c>
      <c r="R234" s="309">
        <v>4</v>
      </c>
      <c r="S234" s="309">
        <v>20</v>
      </c>
      <c r="T234" s="309"/>
      <c r="U234" s="309">
        <v>0</v>
      </c>
      <c r="V234" s="309">
        <v>15</v>
      </c>
      <c r="W234" s="309">
        <v>5</v>
      </c>
      <c r="X234" s="309"/>
      <c r="Y234" s="309"/>
      <c r="Z234" s="309"/>
      <c r="AA234" s="309">
        <v>0</v>
      </c>
      <c r="AB234" s="309">
        <v>8</v>
      </c>
      <c r="AC234" s="10">
        <f>SUM(J234:AB234)</f>
        <v>380</v>
      </c>
    </row>
    <row r="235" spans="1:29" x14ac:dyDescent="0.3">
      <c r="A235" s="14">
        <v>234</v>
      </c>
      <c r="B235" s="15">
        <v>22</v>
      </c>
      <c r="C235" s="45">
        <v>506</v>
      </c>
      <c r="D235" s="48" t="s">
        <v>346</v>
      </c>
      <c r="E235" s="48" t="s">
        <v>346</v>
      </c>
      <c r="F235" s="50">
        <v>2174</v>
      </c>
      <c r="G235" s="15" t="s">
        <v>73</v>
      </c>
      <c r="H235" s="316" t="s">
        <v>20</v>
      </c>
      <c r="I235" s="15">
        <v>527</v>
      </c>
      <c r="J235" s="309">
        <v>19</v>
      </c>
      <c r="K235" s="309">
        <v>122</v>
      </c>
      <c r="L235" s="309">
        <v>166</v>
      </c>
      <c r="M235" s="309">
        <v>1</v>
      </c>
      <c r="N235" s="309">
        <v>23</v>
      </c>
      <c r="O235" s="309">
        <v>0</v>
      </c>
      <c r="P235" s="309">
        <v>0</v>
      </c>
      <c r="Q235" s="309">
        <v>0</v>
      </c>
      <c r="R235" s="309">
        <v>4</v>
      </c>
      <c r="S235" s="309">
        <v>8</v>
      </c>
      <c r="T235" s="309"/>
      <c r="U235" s="309">
        <v>0</v>
      </c>
      <c r="V235" s="309">
        <v>7</v>
      </c>
      <c r="W235" s="309">
        <v>6</v>
      </c>
      <c r="X235" s="309"/>
      <c r="Y235" s="309"/>
      <c r="Z235" s="309"/>
      <c r="AA235" s="309">
        <v>0</v>
      </c>
      <c r="AB235" s="309">
        <v>12</v>
      </c>
      <c r="AC235" s="10">
        <f t="shared" ref="AC235" si="20">SUM(J235:AB235)</f>
        <v>368</v>
      </c>
    </row>
    <row r="236" spans="1:29" x14ac:dyDescent="0.3">
      <c r="C236" s="3" t="s">
        <v>39</v>
      </c>
      <c r="D236" s="611" t="s">
        <v>40</v>
      </c>
      <c r="E236" s="612"/>
      <c r="F236" s="612"/>
      <c r="G236" s="612"/>
      <c r="H236" s="613"/>
      <c r="I236" s="306">
        <f t="shared" ref="I236:S236" si="21">SUM(I2:I235)</f>
        <v>127515</v>
      </c>
      <c r="J236" s="300">
        <f t="shared" si="21"/>
        <v>2331</v>
      </c>
      <c r="K236" s="300">
        <f t="shared" si="21"/>
        <v>25568</v>
      </c>
      <c r="L236" s="300">
        <f t="shared" si="21"/>
        <v>30479</v>
      </c>
      <c r="M236" s="300">
        <f t="shared" si="21"/>
        <v>593</v>
      </c>
      <c r="N236" s="300">
        <f t="shared" si="21"/>
        <v>5306</v>
      </c>
      <c r="O236" s="300">
        <f t="shared" si="21"/>
        <v>1277</v>
      </c>
      <c r="P236" s="300">
        <f t="shared" si="21"/>
        <v>2481</v>
      </c>
      <c r="Q236" s="300">
        <f t="shared" si="21"/>
        <v>1281</v>
      </c>
      <c r="R236" s="300">
        <f t="shared" si="21"/>
        <v>603</v>
      </c>
      <c r="S236" s="300">
        <f t="shared" si="21"/>
        <v>11023</v>
      </c>
      <c r="T236" s="300">
        <f t="shared" ref="T236:Z236" si="22">SUM(T2:T17)</f>
        <v>0</v>
      </c>
      <c r="U236" s="300">
        <f>SUM(U2:U235)</f>
        <v>196</v>
      </c>
      <c r="V236" s="300">
        <f>SUM(V2:V235)</f>
        <v>641</v>
      </c>
      <c r="W236" s="300">
        <f>SUM(W2:W235)</f>
        <v>430</v>
      </c>
      <c r="X236" s="300">
        <f t="shared" si="22"/>
        <v>0</v>
      </c>
      <c r="Y236" s="300">
        <f t="shared" si="22"/>
        <v>0</v>
      </c>
      <c r="Z236" s="300">
        <f t="shared" si="22"/>
        <v>0</v>
      </c>
      <c r="AA236" s="300">
        <f>SUM(AA2:AA235)</f>
        <v>31</v>
      </c>
      <c r="AB236" s="300">
        <f>SUM(AB2:AB235)</f>
        <v>2666</v>
      </c>
      <c r="AC236" s="300">
        <f>SUM(AC2:AC235)</f>
        <v>84906</v>
      </c>
    </row>
    <row r="237" spans="1:29" x14ac:dyDescent="0.3">
      <c r="D237" s="214"/>
      <c r="E237" s="214"/>
      <c r="F237" s="232"/>
      <c r="G237" s="232"/>
      <c r="H237" s="214"/>
      <c r="I237" s="232"/>
      <c r="J237" s="214"/>
      <c r="K237" s="214"/>
      <c r="L237" s="214"/>
      <c r="M237" s="214"/>
      <c r="N237" s="214"/>
      <c r="O237" s="214"/>
      <c r="P237" s="214"/>
      <c r="Q237" s="214"/>
      <c r="R237" s="214"/>
      <c r="S237" s="214"/>
      <c r="T237" s="214"/>
      <c r="U237" s="214"/>
      <c r="V237" s="214">
        <f>V236/2</f>
        <v>320.5</v>
      </c>
      <c r="W237" s="214">
        <f>W236/2</f>
        <v>215</v>
      </c>
      <c r="X237" s="214"/>
      <c r="Y237" s="214"/>
      <c r="Z237" s="214"/>
      <c r="AA237" s="214"/>
      <c r="AB237" s="214"/>
      <c r="AC237" s="214"/>
    </row>
    <row r="238" spans="1:29" x14ac:dyDescent="0.3">
      <c r="C238" s="3" t="s">
        <v>42</v>
      </c>
      <c r="D238" s="492" t="s">
        <v>43</v>
      </c>
      <c r="E238" s="493"/>
      <c r="F238" s="493"/>
      <c r="G238" s="493"/>
      <c r="H238" s="494"/>
      <c r="I238" s="242" t="s">
        <v>44</v>
      </c>
      <c r="J238" s="242" t="s">
        <v>3</v>
      </c>
      <c r="K238" s="242" t="s">
        <v>4</v>
      </c>
      <c r="L238" s="242" t="s">
        <v>5</v>
      </c>
      <c r="M238" s="242" t="s">
        <v>6</v>
      </c>
      <c r="N238" s="242" t="s">
        <v>7</v>
      </c>
      <c r="O238" s="242" t="s">
        <v>45</v>
      </c>
      <c r="P238" s="242" t="s">
        <v>9</v>
      </c>
      <c r="Q238" s="242" t="s">
        <v>46</v>
      </c>
      <c r="R238" s="242" t="s">
        <v>11</v>
      </c>
      <c r="S238" s="242" t="s">
        <v>12</v>
      </c>
      <c r="T238" s="242" t="s">
        <v>68</v>
      </c>
      <c r="U238" s="242" t="s">
        <v>13</v>
      </c>
      <c r="V238" s="242" t="s">
        <v>70</v>
      </c>
      <c r="W238" s="242" t="s">
        <v>71</v>
      </c>
      <c r="X238" s="242" t="s">
        <v>16</v>
      </c>
      <c r="Y238" s="242" t="s">
        <v>47</v>
      </c>
      <c r="Z238" s="242" t="s">
        <v>48</v>
      </c>
      <c r="AA238" s="214"/>
      <c r="AB238" s="214"/>
      <c r="AC238" s="214"/>
    </row>
    <row r="239" spans="1:29" s="2" customFormat="1" x14ac:dyDescent="0.3">
      <c r="D239" s="495"/>
      <c r="E239" s="496"/>
      <c r="F239" s="496"/>
      <c r="G239" s="496"/>
      <c r="H239" s="497"/>
      <c r="I239" s="14">
        <f>I236</f>
        <v>127515</v>
      </c>
      <c r="J239" s="216">
        <f>J236+320</f>
        <v>2651</v>
      </c>
      <c r="K239" s="216">
        <f>K236+215</f>
        <v>25783</v>
      </c>
      <c r="L239" s="216">
        <f>L236+321</f>
        <v>30800</v>
      </c>
      <c r="M239" s="216">
        <f>M236+215</f>
        <v>808</v>
      </c>
      <c r="N239" s="216">
        <f t="shared" ref="N239:U239" si="23">N236</f>
        <v>5306</v>
      </c>
      <c r="O239" s="216">
        <f t="shared" si="23"/>
        <v>1277</v>
      </c>
      <c r="P239" s="216">
        <f t="shared" si="23"/>
        <v>2481</v>
      </c>
      <c r="Q239" s="216">
        <f t="shared" si="23"/>
        <v>1281</v>
      </c>
      <c r="R239" s="216">
        <f t="shared" si="23"/>
        <v>603</v>
      </c>
      <c r="S239" s="216">
        <f t="shared" si="23"/>
        <v>11023</v>
      </c>
      <c r="T239" s="216">
        <f t="shared" si="23"/>
        <v>0</v>
      </c>
      <c r="U239" s="216">
        <f t="shared" si="23"/>
        <v>196</v>
      </c>
      <c r="V239" s="216">
        <f>Y236</f>
        <v>0</v>
      </c>
      <c r="W239" s="216">
        <f>Z236</f>
        <v>0</v>
      </c>
      <c r="X239" s="216">
        <f>AA236</f>
        <v>31</v>
      </c>
      <c r="Y239" s="216">
        <f>AB236</f>
        <v>2666</v>
      </c>
      <c r="Z239" s="216">
        <f>SUM(J239:Y239)</f>
        <v>84906</v>
      </c>
      <c r="AA239" s="266"/>
      <c r="AB239" s="266"/>
      <c r="AC239" s="266"/>
    </row>
    <row r="240" spans="1:29" x14ac:dyDescent="0.3">
      <c r="D240" s="214"/>
      <c r="E240" s="214"/>
      <c r="F240" s="232"/>
      <c r="G240" s="232"/>
      <c r="H240" s="214"/>
      <c r="I240" s="232"/>
      <c r="J240" s="214"/>
      <c r="K240" s="214"/>
      <c r="L240" s="214"/>
      <c r="M240" s="214"/>
      <c r="N240" s="214"/>
      <c r="O240" s="214"/>
      <c r="P240" s="214"/>
      <c r="Q240" s="214"/>
      <c r="R240" s="214"/>
      <c r="S240" s="214"/>
      <c r="T240" s="214"/>
      <c r="U240" s="214"/>
      <c r="V240" s="214"/>
      <c r="W240" s="214"/>
      <c r="X240" s="214"/>
      <c r="Y240" s="214"/>
      <c r="Z240" s="214"/>
      <c r="AA240" s="214"/>
      <c r="AB240" s="214"/>
      <c r="AC240" s="214"/>
    </row>
    <row r="241" spans="1:29" ht="30.75" customHeight="1" x14ac:dyDescent="0.3">
      <c r="C241" s="3" t="s">
        <v>49</v>
      </c>
      <c r="D241" s="485" t="s">
        <v>50</v>
      </c>
      <c r="E241" s="486"/>
      <c r="F241" s="486"/>
      <c r="G241" s="486"/>
      <c r="H241" s="487"/>
      <c r="I241" s="242" t="s">
        <v>44</v>
      </c>
      <c r="J241" s="453" t="s">
        <v>51</v>
      </c>
      <c r="K241" s="454"/>
      <c r="L241" s="455" t="s">
        <v>52</v>
      </c>
      <c r="M241" s="455"/>
      <c r="N241" s="242" t="s">
        <v>7</v>
      </c>
      <c r="O241" s="242" t="s">
        <v>45</v>
      </c>
      <c r="P241" s="242" t="s">
        <v>9</v>
      </c>
      <c r="Q241" s="242" t="s">
        <v>46</v>
      </c>
      <c r="R241" s="242" t="s">
        <v>11</v>
      </c>
      <c r="S241" s="242" t="s">
        <v>12</v>
      </c>
      <c r="T241" s="242" t="s">
        <v>68</v>
      </c>
      <c r="U241" s="242" t="s">
        <v>13</v>
      </c>
      <c r="V241" s="242" t="s">
        <v>70</v>
      </c>
      <c r="W241" s="242" t="s">
        <v>71</v>
      </c>
      <c r="X241" s="242" t="s">
        <v>16</v>
      </c>
      <c r="Y241" s="242" t="s">
        <v>47</v>
      </c>
      <c r="Z241" s="242" t="s">
        <v>48</v>
      </c>
      <c r="AA241" s="214"/>
      <c r="AB241" s="214"/>
      <c r="AC241" s="214"/>
    </row>
    <row r="242" spans="1:29" x14ac:dyDescent="0.3">
      <c r="D242" s="488"/>
      <c r="E242" s="489"/>
      <c r="F242" s="489"/>
      <c r="G242" s="489"/>
      <c r="H242" s="490"/>
      <c r="I242" s="301">
        <f>I236</f>
        <v>127515</v>
      </c>
      <c r="J242" s="456">
        <f>J239+L239</f>
        <v>33451</v>
      </c>
      <c r="K242" s="457"/>
      <c r="L242" s="456">
        <f>K239+M239</f>
        <v>26591</v>
      </c>
      <c r="M242" s="457"/>
      <c r="N242" s="215">
        <f>N239</f>
        <v>5306</v>
      </c>
      <c r="O242" s="215">
        <f t="shared" ref="O242:U242" si="24">O239</f>
        <v>1277</v>
      </c>
      <c r="P242" s="215">
        <f t="shared" si="24"/>
        <v>2481</v>
      </c>
      <c r="Q242" s="215">
        <f t="shared" si="24"/>
        <v>1281</v>
      </c>
      <c r="R242" s="215">
        <f t="shared" si="24"/>
        <v>603</v>
      </c>
      <c r="S242" s="215">
        <f t="shared" si="24"/>
        <v>11023</v>
      </c>
      <c r="T242" s="215">
        <f t="shared" si="24"/>
        <v>0</v>
      </c>
      <c r="U242" s="215">
        <f t="shared" si="24"/>
        <v>196</v>
      </c>
      <c r="V242" s="215">
        <f>V239</f>
        <v>0</v>
      </c>
      <c r="W242" s="215">
        <f>W239</f>
        <v>0</v>
      </c>
      <c r="X242" s="215">
        <v>31</v>
      </c>
      <c r="Y242" s="215">
        <f t="shared" ref="Y242" si="25">Y239</f>
        <v>2666</v>
      </c>
      <c r="Z242" s="215">
        <f>SUM(J242:Y242)</f>
        <v>84906</v>
      </c>
      <c r="AA242" s="214"/>
      <c r="AB242" s="214"/>
      <c r="AC242" s="214"/>
    </row>
    <row r="243" spans="1:29" ht="30" customHeight="1" x14ac:dyDescent="0.3">
      <c r="D243" s="214"/>
      <c r="E243" s="214"/>
      <c r="F243" s="232"/>
      <c r="G243" s="232"/>
      <c r="H243" s="214"/>
      <c r="I243" s="232"/>
      <c r="J243" s="214"/>
      <c r="K243" s="214"/>
      <c r="L243" s="214"/>
      <c r="M243" s="214"/>
      <c r="N243" s="214"/>
      <c r="O243" s="214"/>
      <c r="P243" s="214"/>
      <c r="Q243" s="214"/>
      <c r="R243" s="214"/>
      <c r="S243" s="214"/>
      <c r="T243" s="214"/>
      <c r="U243" s="214"/>
      <c r="V243" s="214"/>
      <c r="W243" s="214"/>
      <c r="X243" s="214"/>
      <c r="Y243" s="214"/>
      <c r="Z243" s="214"/>
      <c r="AA243" s="214"/>
      <c r="AB243" s="214"/>
      <c r="AC243" s="214"/>
    </row>
    <row r="244" spans="1:29" x14ac:dyDescent="0.3">
      <c r="D244" s="214"/>
      <c r="E244" s="214"/>
      <c r="F244" s="232"/>
      <c r="G244" s="232"/>
      <c r="H244" s="214"/>
      <c r="I244" s="232"/>
      <c r="J244" s="214"/>
      <c r="K244" s="214"/>
      <c r="L244" s="214"/>
      <c r="M244" s="214"/>
      <c r="N244" s="214"/>
      <c r="O244" s="214"/>
      <c r="P244" s="214"/>
      <c r="Q244" s="214"/>
      <c r="R244" s="214"/>
      <c r="S244" s="214"/>
      <c r="T244" s="214"/>
      <c r="U244" s="214"/>
      <c r="V244" s="214"/>
      <c r="W244" s="214"/>
      <c r="X244" s="214"/>
      <c r="Y244" s="214"/>
      <c r="Z244" s="214"/>
      <c r="AA244" s="214"/>
      <c r="AB244" s="214"/>
      <c r="AC244" s="214"/>
    </row>
    <row r="245" spans="1:29" x14ac:dyDescent="0.3">
      <c r="C245" s="11"/>
      <c r="D245" s="484" t="s">
        <v>53</v>
      </c>
      <c r="E245" s="484"/>
      <c r="F245" s="484"/>
      <c r="G245" s="484"/>
      <c r="H245" s="484"/>
      <c r="I245" s="484"/>
      <c r="J245" s="242" t="s">
        <v>3</v>
      </c>
      <c r="K245" s="242" t="s">
        <v>4</v>
      </c>
      <c r="L245" s="242" t="s">
        <v>5</v>
      </c>
      <c r="M245" s="242" t="s">
        <v>6</v>
      </c>
      <c r="N245" s="242" t="s">
        <v>7</v>
      </c>
      <c r="O245" s="242" t="s">
        <v>45</v>
      </c>
      <c r="P245" s="242" t="s">
        <v>9</v>
      </c>
      <c r="Q245" s="242" t="s">
        <v>46</v>
      </c>
      <c r="R245" s="242" t="s">
        <v>11</v>
      </c>
      <c r="S245" s="242" t="s">
        <v>12</v>
      </c>
      <c r="T245" s="242" t="s">
        <v>68</v>
      </c>
      <c r="U245" s="242" t="s">
        <v>13</v>
      </c>
      <c r="V245" s="242" t="s">
        <v>16</v>
      </c>
      <c r="W245" s="242" t="s">
        <v>47</v>
      </c>
      <c r="X245" s="242" t="s">
        <v>48</v>
      </c>
      <c r="Y245" s="302"/>
      <c r="Z245" s="303"/>
      <c r="AA245" s="214"/>
      <c r="AB245" s="214"/>
      <c r="AC245" s="214"/>
    </row>
    <row r="246" spans="1:29" x14ac:dyDescent="0.3">
      <c r="A246" s="14">
        <v>1</v>
      </c>
      <c r="B246" s="15">
        <v>22</v>
      </c>
      <c r="C246" s="16">
        <v>484</v>
      </c>
      <c r="D246" s="216" t="s">
        <v>329</v>
      </c>
      <c r="E246" s="216" t="s">
        <v>329</v>
      </c>
      <c r="F246" s="14">
        <v>2088</v>
      </c>
      <c r="G246" s="14" t="s">
        <v>193</v>
      </c>
      <c r="H246" s="216" t="s">
        <v>27</v>
      </c>
      <c r="I246" s="14"/>
      <c r="J246" s="215">
        <v>9</v>
      </c>
      <c r="K246" s="215">
        <v>68</v>
      </c>
      <c r="L246" s="215">
        <v>78</v>
      </c>
      <c r="M246" s="215">
        <v>7</v>
      </c>
      <c r="N246" s="215">
        <v>6</v>
      </c>
      <c r="O246" s="215">
        <v>4</v>
      </c>
      <c r="P246" s="215">
        <v>1</v>
      </c>
      <c r="Q246" s="215">
        <v>3</v>
      </c>
      <c r="R246" s="215">
        <v>2</v>
      </c>
      <c r="S246" s="215">
        <v>84</v>
      </c>
      <c r="T246" s="215"/>
      <c r="U246" s="215">
        <v>2</v>
      </c>
      <c r="V246" s="215">
        <v>0</v>
      </c>
      <c r="W246" s="215">
        <v>10</v>
      </c>
      <c r="X246" s="215">
        <f>SUM(J246:W246)</f>
        <v>274</v>
      </c>
      <c r="Y246" s="304"/>
      <c r="Z246" s="305"/>
      <c r="AA246" s="214"/>
      <c r="AB246" s="214"/>
      <c r="AC246" s="214"/>
    </row>
    <row r="247" spans="1:29" x14ac:dyDescent="0.3">
      <c r="C247" s="3" t="s">
        <v>56</v>
      </c>
      <c r="D247" s="484" t="s">
        <v>57</v>
      </c>
      <c r="E247" s="484"/>
      <c r="F247" s="484"/>
      <c r="G247" s="484"/>
      <c r="H247" s="484"/>
      <c r="I247" s="484"/>
      <c r="J247" s="299">
        <f t="shared" ref="J247:X247" si="26">SUM(J246:J246)</f>
        <v>9</v>
      </c>
      <c r="K247" s="299">
        <f t="shared" si="26"/>
        <v>68</v>
      </c>
      <c r="L247" s="299">
        <f t="shared" si="26"/>
        <v>78</v>
      </c>
      <c r="M247" s="299">
        <f t="shared" si="26"/>
        <v>7</v>
      </c>
      <c r="N247" s="299">
        <f t="shared" si="26"/>
        <v>6</v>
      </c>
      <c r="O247" s="299">
        <f t="shared" si="26"/>
        <v>4</v>
      </c>
      <c r="P247" s="299">
        <f t="shared" si="26"/>
        <v>1</v>
      </c>
      <c r="Q247" s="299">
        <f t="shared" si="26"/>
        <v>3</v>
      </c>
      <c r="R247" s="299">
        <f t="shared" si="26"/>
        <v>2</v>
      </c>
      <c r="S247" s="299">
        <f t="shared" si="26"/>
        <v>84</v>
      </c>
      <c r="T247" s="299">
        <f t="shared" si="26"/>
        <v>0</v>
      </c>
      <c r="U247" s="299">
        <f t="shared" si="26"/>
        <v>2</v>
      </c>
      <c r="V247" s="299">
        <f t="shared" si="26"/>
        <v>0</v>
      </c>
      <c r="W247" s="299">
        <f t="shared" si="26"/>
        <v>10</v>
      </c>
      <c r="X247" s="299">
        <f t="shared" si="26"/>
        <v>274</v>
      </c>
      <c r="Y247" s="304"/>
      <c r="Z247" s="305"/>
      <c r="AA247" s="214"/>
      <c r="AB247" s="214"/>
      <c r="AC247" s="214"/>
    </row>
    <row r="248" spans="1:29" x14ac:dyDescent="0.3">
      <c r="D248" s="214"/>
      <c r="E248" s="214"/>
      <c r="F248" s="232"/>
      <c r="G248" s="232"/>
      <c r="H248" s="214"/>
      <c r="I248" s="232"/>
      <c r="J248" s="214"/>
      <c r="K248" s="214"/>
      <c r="L248" s="214"/>
      <c r="M248" s="214"/>
      <c r="N248" s="214"/>
      <c r="O248" s="214"/>
      <c r="P248" s="214"/>
      <c r="Q248" s="214"/>
      <c r="R248" s="214"/>
      <c r="S248" s="214"/>
      <c r="T248" s="214"/>
      <c r="U248" s="214"/>
      <c r="V248" s="214"/>
      <c r="W248" s="214"/>
      <c r="X248" s="214"/>
      <c r="Y248" s="214"/>
      <c r="Z248" s="214"/>
      <c r="AA248" s="214"/>
      <c r="AB248" s="214"/>
      <c r="AC248" s="214"/>
    </row>
    <row r="249" spans="1:29" x14ac:dyDescent="0.3">
      <c r="D249" s="214"/>
      <c r="E249" s="214"/>
      <c r="F249" s="232"/>
      <c r="G249" s="232"/>
      <c r="H249" s="214"/>
      <c r="I249" s="232"/>
      <c r="J249" s="214"/>
      <c r="K249" s="214"/>
      <c r="L249" s="214"/>
      <c r="M249" s="214"/>
      <c r="N249" s="214"/>
      <c r="O249" s="214"/>
      <c r="P249" s="214"/>
      <c r="Q249" s="214"/>
      <c r="R249" s="214"/>
      <c r="S249" s="214"/>
      <c r="T249" s="214"/>
      <c r="U249" s="214"/>
      <c r="V249" s="214"/>
      <c r="W249" s="214"/>
      <c r="X249" s="214"/>
      <c r="Y249" s="214"/>
      <c r="Z249" s="214"/>
      <c r="AA249" s="214"/>
      <c r="AB249" s="214"/>
      <c r="AC249" s="214"/>
    </row>
    <row r="250" spans="1:29" x14ac:dyDescent="0.3">
      <c r="C250" s="3" t="s">
        <v>58</v>
      </c>
      <c r="D250" s="485" t="s">
        <v>59</v>
      </c>
      <c r="E250" s="486"/>
      <c r="F250" s="486"/>
      <c r="G250" s="486"/>
      <c r="H250" s="486"/>
      <c r="I250" s="487"/>
      <c r="J250" s="242" t="s">
        <v>3</v>
      </c>
      <c r="K250" s="242" t="s">
        <v>4</v>
      </c>
      <c r="L250" s="242" t="s">
        <v>5</v>
      </c>
      <c r="M250" s="242" t="s">
        <v>6</v>
      </c>
      <c r="N250" s="242" t="s">
        <v>7</v>
      </c>
      <c r="O250" s="242" t="s">
        <v>45</v>
      </c>
      <c r="P250" s="242" t="s">
        <v>9</v>
      </c>
      <c r="Q250" s="242" t="s">
        <v>46</v>
      </c>
      <c r="R250" s="242" t="s">
        <v>11</v>
      </c>
      <c r="S250" s="242" t="s">
        <v>12</v>
      </c>
      <c r="T250" s="242" t="s">
        <v>68</v>
      </c>
      <c r="U250" s="242" t="s">
        <v>13</v>
      </c>
      <c r="V250" s="242" t="s">
        <v>16</v>
      </c>
      <c r="W250" s="242" t="s">
        <v>47</v>
      </c>
      <c r="X250" s="242" t="s">
        <v>48</v>
      </c>
      <c r="Y250" s="214"/>
      <c r="Z250" s="214"/>
      <c r="AA250" s="214"/>
      <c r="AB250" s="214"/>
      <c r="AC250" s="214"/>
    </row>
    <row r="251" spans="1:29" x14ac:dyDescent="0.3">
      <c r="D251" s="488"/>
      <c r="E251" s="489"/>
      <c r="F251" s="489"/>
      <c r="G251" s="489"/>
      <c r="H251" s="489"/>
      <c r="I251" s="490"/>
      <c r="J251" s="215">
        <f t="shared" ref="J251:U251" si="27">J239+J247</f>
        <v>2660</v>
      </c>
      <c r="K251" s="215">
        <f t="shared" si="27"/>
        <v>25851</v>
      </c>
      <c r="L251" s="215">
        <f t="shared" si="27"/>
        <v>30878</v>
      </c>
      <c r="M251" s="215">
        <f t="shared" si="27"/>
        <v>815</v>
      </c>
      <c r="N251" s="215">
        <f t="shared" si="27"/>
        <v>5312</v>
      </c>
      <c r="O251" s="215">
        <f t="shared" si="27"/>
        <v>1281</v>
      </c>
      <c r="P251" s="215">
        <f t="shared" si="27"/>
        <v>2482</v>
      </c>
      <c r="Q251" s="215">
        <f t="shared" si="27"/>
        <v>1284</v>
      </c>
      <c r="R251" s="215">
        <f t="shared" si="27"/>
        <v>605</v>
      </c>
      <c r="S251" s="215">
        <f t="shared" si="27"/>
        <v>11107</v>
      </c>
      <c r="T251" s="215">
        <f t="shared" si="27"/>
        <v>0</v>
      </c>
      <c r="U251" s="215">
        <f t="shared" si="27"/>
        <v>198</v>
      </c>
      <c r="V251" s="215">
        <f>V247+X239</f>
        <v>31</v>
      </c>
      <c r="W251" s="215">
        <f>W247+Y239</f>
        <v>2676</v>
      </c>
      <c r="X251" s="215">
        <f>SUM(J251:W251)</f>
        <v>85180</v>
      </c>
      <c r="Y251" s="214"/>
      <c r="Z251" s="214"/>
      <c r="AA251" s="214"/>
      <c r="AB251" s="214"/>
      <c r="AC251" s="214"/>
    </row>
  </sheetData>
  <mergeCells count="10">
    <mergeCell ref="J241:K241"/>
    <mergeCell ref="L241:M241"/>
    <mergeCell ref="J242:K242"/>
    <mergeCell ref="L242:M242"/>
    <mergeCell ref="D245:I245"/>
    <mergeCell ref="D247:I247"/>
    <mergeCell ref="D250:I251"/>
    <mergeCell ref="D238:H239"/>
    <mergeCell ref="D241:H242"/>
    <mergeCell ref="D236:H236"/>
  </mergeCells>
  <pageMargins left="0.7" right="0.7" top="0.75" bottom="0.75" header="0.3" footer="0.3"/>
  <pageSetup paperSize="5" orientation="landscape" verticalDpi="0"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205"/>
  <sheetViews>
    <sheetView zoomScale="90" zoomScaleNormal="90" workbookViewId="0">
      <pane ySplit="1" topLeftCell="A182" activePane="bottomLeft" state="frozen"/>
      <selection activeCell="N31" sqref="N31"/>
      <selection pane="bottomLeft" activeCell="H206" sqref="H206"/>
    </sheetView>
  </sheetViews>
  <sheetFormatPr baseColWidth="10" defaultRowHeight="16.5" x14ac:dyDescent="0.3"/>
  <cols>
    <col min="1" max="1" width="4" style="1" bestFit="1" customWidth="1"/>
    <col min="2" max="2" width="5.7109375" style="1" bestFit="1" customWidth="1"/>
    <col min="3" max="3" width="4.28515625" style="1" bestFit="1" customWidth="1"/>
    <col min="4" max="4" width="29.28515625" style="1" customWidth="1"/>
    <col min="5" max="5" width="27.7109375" style="1" customWidth="1"/>
    <col min="6" max="6" width="8.28515625" style="5" bestFit="1" customWidth="1"/>
    <col min="7" max="7" width="9.140625" style="5" bestFit="1" customWidth="1"/>
    <col min="8" max="8" width="18.28515625" style="1" bestFit="1" customWidth="1"/>
    <col min="9" max="9" width="10.42578125" style="1" bestFit="1" customWidth="1"/>
    <col min="10" max="10" width="5.42578125" style="1" bestFit="1" customWidth="1"/>
    <col min="11" max="11" width="6.42578125" style="1" bestFit="1" customWidth="1"/>
    <col min="12" max="12" width="5.42578125" style="1" bestFit="1" customWidth="1"/>
    <col min="13" max="13" width="5.7109375" style="1" bestFit="1" customWidth="1"/>
    <col min="14" max="14" width="5.42578125" style="1" bestFit="1" customWidth="1"/>
    <col min="15" max="15" width="4.7109375" style="1" bestFit="1" customWidth="1"/>
    <col min="16" max="16" width="4.5703125" style="1" bestFit="1" customWidth="1"/>
    <col min="17" max="17" width="5.42578125" style="1" bestFit="1" customWidth="1"/>
    <col min="18" max="18" width="4.5703125" style="1" bestFit="1" customWidth="1"/>
    <col min="19" max="19" width="8" style="1" bestFit="1" customWidth="1"/>
    <col min="20" max="20" width="4.42578125" style="1" bestFit="1" customWidth="1"/>
    <col min="21" max="21" width="4.5703125" style="1" bestFit="1" customWidth="1"/>
    <col min="22" max="22" width="8.42578125" style="1" bestFit="1" customWidth="1"/>
    <col min="23" max="23" width="8.85546875" style="1" bestFit="1" customWidth="1"/>
    <col min="24" max="24" width="11.140625" style="1" bestFit="1" customWidth="1"/>
    <col min="25" max="25" width="6.85546875" style="1" bestFit="1" customWidth="1"/>
    <col min="26" max="26" width="11.140625" style="1" bestFit="1" customWidth="1"/>
    <col min="27" max="27" width="4.5703125" style="1" bestFit="1" customWidth="1"/>
    <col min="28" max="28" width="6.85546875" style="1" bestFit="1" customWidth="1"/>
    <col min="29" max="29" width="11.140625" style="1" bestFit="1" customWidth="1"/>
    <col min="30" max="16384" width="11.42578125" style="1"/>
  </cols>
  <sheetData>
    <row r="1" spans="1:29" s="29" customFormat="1" ht="15.75" customHeight="1" x14ac:dyDescent="0.25">
      <c r="A1" s="22" t="s">
        <v>0</v>
      </c>
      <c r="B1" s="23" t="s">
        <v>61</v>
      </c>
      <c r="C1" s="24" t="s">
        <v>62</v>
      </c>
      <c r="D1" s="22" t="s">
        <v>63</v>
      </c>
      <c r="E1" s="22" t="s">
        <v>64</v>
      </c>
      <c r="F1" s="25" t="s">
        <v>65</v>
      </c>
      <c r="G1" s="25" t="s">
        <v>66</v>
      </c>
      <c r="H1" s="25" t="s">
        <v>67</v>
      </c>
      <c r="I1" s="25" t="s">
        <v>44</v>
      </c>
      <c r="J1" s="26" t="s">
        <v>3</v>
      </c>
      <c r="K1" s="26" t="s">
        <v>4</v>
      </c>
      <c r="L1" s="26" t="s">
        <v>5</v>
      </c>
      <c r="M1" s="26" t="s">
        <v>6</v>
      </c>
      <c r="N1" s="26" t="s">
        <v>7</v>
      </c>
      <c r="O1" s="26" t="s">
        <v>45</v>
      </c>
      <c r="P1" s="26" t="s">
        <v>9</v>
      </c>
      <c r="Q1" s="26" t="s">
        <v>46</v>
      </c>
      <c r="R1" s="26" t="s">
        <v>11</v>
      </c>
      <c r="S1" s="26" t="s">
        <v>12</v>
      </c>
      <c r="T1" s="26" t="s">
        <v>68</v>
      </c>
      <c r="U1" s="26" t="s">
        <v>13</v>
      </c>
      <c r="V1" s="28" t="s">
        <v>14</v>
      </c>
      <c r="W1" s="28" t="s">
        <v>15</v>
      </c>
      <c r="X1" s="28" t="s">
        <v>69</v>
      </c>
      <c r="Y1" s="26" t="s">
        <v>70</v>
      </c>
      <c r="Z1" s="26" t="s">
        <v>71</v>
      </c>
      <c r="AA1" s="26" t="s">
        <v>16</v>
      </c>
      <c r="AB1" s="26" t="s">
        <v>47</v>
      </c>
      <c r="AC1" s="26" t="s">
        <v>48</v>
      </c>
    </row>
    <row r="2" spans="1:29" x14ac:dyDescent="0.3">
      <c r="A2" s="14">
        <v>1</v>
      </c>
      <c r="B2" s="15">
        <v>23</v>
      </c>
      <c r="C2" s="30">
        <v>203</v>
      </c>
      <c r="D2" s="8" t="s">
        <v>196</v>
      </c>
      <c r="E2" s="8" t="s">
        <v>196</v>
      </c>
      <c r="F2" s="38">
        <v>1170</v>
      </c>
      <c r="G2" s="15" t="s">
        <v>73</v>
      </c>
      <c r="H2" s="8" t="s">
        <v>19</v>
      </c>
      <c r="I2" s="32">
        <v>713</v>
      </c>
      <c r="J2" s="10">
        <v>11</v>
      </c>
      <c r="K2" s="10">
        <v>81</v>
      </c>
      <c r="L2" s="10">
        <v>19</v>
      </c>
      <c r="M2" s="10">
        <v>6</v>
      </c>
      <c r="N2" s="10">
        <v>15</v>
      </c>
      <c r="O2" s="10">
        <v>4</v>
      </c>
      <c r="P2" s="10">
        <v>1</v>
      </c>
      <c r="Q2" s="10">
        <v>6</v>
      </c>
      <c r="R2" s="10">
        <v>11</v>
      </c>
      <c r="S2" s="10">
        <v>160</v>
      </c>
      <c r="T2" s="10">
        <v>0</v>
      </c>
      <c r="U2" s="10">
        <v>3</v>
      </c>
      <c r="V2" s="33">
        <v>1</v>
      </c>
      <c r="W2" s="33">
        <v>2</v>
      </c>
      <c r="X2" s="33">
        <v>0</v>
      </c>
      <c r="Y2" s="10">
        <v>0</v>
      </c>
      <c r="Z2" s="10">
        <v>0</v>
      </c>
      <c r="AA2" s="10">
        <v>0</v>
      </c>
      <c r="AB2" s="10">
        <v>17</v>
      </c>
      <c r="AC2" s="10">
        <f>SUM(J2:AB2)</f>
        <v>337</v>
      </c>
    </row>
    <row r="3" spans="1:29" x14ac:dyDescent="0.3">
      <c r="A3" s="14">
        <v>2</v>
      </c>
      <c r="B3" s="15">
        <v>23</v>
      </c>
      <c r="C3" s="30">
        <v>203</v>
      </c>
      <c r="D3" s="8" t="s">
        <v>196</v>
      </c>
      <c r="E3" s="8" t="s">
        <v>196</v>
      </c>
      <c r="F3" s="38">
        <v>1170</v>
      </c>
      <c r="G3" s="15" t="s">
        <v>73</v>
      </c>
      <c r="H3" s="8" t="s">
        <v>20</v>
      </c>
      <c r="I3" s="32">
        <v>713</v>
      </c>
      <c r="J3" s="322">
        <v>15</v>
      </c>
      <c r="K3" s="322">
        <v>86</v>
      </c>
      <c r="L3" s="322">
        <v>8</v>
      </c>
      <c r="M3" s="322">
        <v>2</v>
      </c>
      <c r="N3" s="322">
        <v>8</v>
      </c>
      <c r="O3" s="322">
        <v>0</v>
      </c>
      <c r="P3" s="322">
        <v>2</v>
      </c>
      <c r="Q3" s="322">
        <v>2</v>
      </c>
      <c r="R3" s="322">
        <v>8</v>
      </c>
      <c r="S3" s="322">
        <v>179</v>
      </c>
      <c r="T3" s="322">
        <v>0</v>
      </c>
      <c r="U3" s="322">
        <v>2</v>
      </c>
      <c r="V3" s="323">
        <v>3</v>
      </c>
      <c r="W3" s="323">
        <v>2</v>
      </c>
      <c r="X3" s="323">
        <v>0</v>
      </c>
      <c r="Y3" s="322">
        <v>0</v>
      </c>
      <c r="Z3" s="322">
        <v>0</v>
      </c>
      <c r="AA3" s="39">
        <v>0</v>
      </c>
      <c r="AB3" s="39">
        <v>11</v>
      </c>
      <c r="AC3" s="39">
        <f t="shared" ref="AC3:AC80" si="0">SUM(J3:AB3)</f>
        <v>328</v>
      </c>
    </row>
    <row r="4" spans="1:29" x14ac:dyDescent="0.3">
      <c r="A4" s="14">
        <v>3</v>
      </c>
      <c r="B4" s="15">
        <v>23</v>
      </c>
      <c r="C4" s="30">
        <v>203</v>
      </c>
      <c r="D4" s="8" t="s">
        <v>196</v>
      </c>
      <c r="E4" s="8" t="s">
        <v>197</v>
      </c>
      <c r="F4" s="38">
        <v>1170</v>
      </c>
      <c r="G4" s="15" t="s">
        <v>73</v>
      </c>
      <c r="H4" s="8" t="s">
        <v>21</v>
      </c>
      <c r="I4" s="32">
        <v>337</v>
      </c>
      <c r="J4" s="324">
        <v>6</v>
      </c>
      <c r="K4" s="324">
        <v>61</v>
      </c>
      <c r="L4" s="324">
        <v>11</v>
      </c>
      <c r="M4" s="324">
        <v>6</v>
      </c>
      <c r="N4" s="324">
        <v>1</v>
      </c>
      <c r="O4" s="324">
        <v>1</v>
      </c>
      <c r="P4" s="324">
        <v>2</v>
      </c>
      <c r="Q4" s="324">
        <v>1</v>
      </c>
      <c r="R4" s="324">
        <v>1</v>
      </c>
      <c r="S4" s="324">
        <v>67</v>
      </c>
      <c r="T4" s="324">
        <v>0</v>
      </c>
      <c r="U4" s="324">
        <v>0</v>
      </c>
      <c r="V4" s="178">
        <v>0</v>
      </c>
      <c r="W4" s="178">
        <v>2</v>
      </c>
      <c r="X4" s="178">
        <v>0</v>
      </c>
      <c r="Y4" s="324">
        <v>0</v>
      </c>
      <c r="Z4" s="324">
        <v>0</v>
      </c>
      <c r="AA4" s="10">
        <v>0</v>
      </c>
      <c r="AB4" s="10">
        <v>9</v>
      </c>
      <c r="AC4" s="10">
        <f t="shared" si="0"/>
        <v>168</v>
      </c>
    </row>
    <row r="5" spans="1:29" x14ac:dyDescent="0.3">
      <c r="A5" s="14">
        <v>4</v>
      </c>
      <c r="B5" s="15">
        <v>23</v>
      </c>
      <c r="C5" s="30">
        <v>203</v>
      </c>
      <c r="D5" s="8" t="s">
        <v>196</v>
      </c>
      <c r="E5" s="8" t="s">
        <v>198</v>
      </c>
      <c r="F5" s="38">
        <v>1171</v>
      </c>
      <c r="G5" s="15" t="s">
        <v>73</v>
      </c>
      <c r="H5" s="8" t="s">
        <v>19</v>
      </c>
      <c r="I5" s="32">
        <v>608</v>
      </c>
      <c r="J5" s="324">
        <v>8</v>
      </c>
      <c r="K5" s="324">
        <v>110</v>
      </c>
      <c r="L5" s="324">
        <v>8</v>
      </c>
      <c r="M5" s="324">
        <v>5</v>
      </c>
      <c r="N5" s="324">
        <v>9</v>
      </c>
      <c r="O5" s="324">
        <v>1</v>
      </c>
      <c r="P5" s="324">
        <v>18</v>
      </c>
      <c r="Q5" s="324">
        <v>4</v>
      </c>
      <c r="R5" s="324">
        <v>37</v>
      </c>
      <c r="S5" s="324">
        <v>51</v>
      </c>
      <c r="T5" s="324">
        <v>0</v>
      </c>
      <c r="U5" s="324">
        <v>1</v>
      </c>
      <c r="V5" s="178">
        <v>0</v>
      </c>
      <c r="W5" s="178">
        <v>0</v>
      </c>
      <c r="X5" s="178">
        <v>0</v>
      </c>
      <c r="Y5" s="324">
        <v>0</v>
      </c>
      <c r="Z5" s="324">
        <v>0</v>
      </c>
      <c r="AA5" s="10">
        <v>0</v>
      </c>
      <c r="AB5" s="10">
        <v>22</v>
      </c>
      <c r="AC5" s="10">
        <f t="shared" si="0"/>
        <v>274</v>
      </c>
    </row>
    <row r="6" spans="1:29" x14ac:dyDescent="0.3">
      <c r="A6" s="14">
        <v>5</v>
      </c>
      <c r="B6" s="15">
        <v>23</v>
      </c>
      <c r="C6" s="30">
        <v>203</v>
      </c>
      <c r="D6" s="8" t="s">
        <v>196</v>
      </c>
      <c r="E6" s="8" t="s">
        <v>199</v>
      </c>
      <c r="F6" s="38">
        <v>1171</v>
      </c>
      <c r="G6" s="15" t="s">
        <v>73</v>
      </c>
      <c r="H6" s="8" t="s">
        <v>21</v>
      </c>
      <c r="I6" s="32">
        <v>574</v>
      </c>
      <c r="J6" s="324">
        <v>20</v>
      </c>
      <c r="K6" s="324">
        <v>98</v>
      </c>
      <c r="L6" s="324">
        <v>15</v>
      </c>
      <c r="M6" s="324">
        <v>6</v>
      </c>
      <c r="N6" s="324">
        <v>10</v>
      </c>
      <c r="O6" s="324">
        <v>2</v>
      </c>
      <c r="P6" s="324">
        <v>2</v>
      </c>
      <c r="Q6" s="324">
        <v>6</v>
      </c>
      <c r="R6" s="324">
        <v>17</v>
      </c>
      <c r="S6" s="324">
        <v>151</v>
      </c>
      <c r="T6" s="324">
        <v>0</v>
      </c>
      <c r="U6" s="324">
        <v>2</v>
      </c>
      <c r="V6" s="178">
        <v>0</v>
      </c>
      <c r="W6" s="178">
        <v>0</v>
      </c>
      <c r="X6" s="178">
        <v>0</v>
      </c>
      <c r="Y6" s="324">
        <v>0</v>
      </c>
      <c r="Z6" s="324">
        <v>0</v>
      </c>
      <c r="AA6" s="10">
        <v>0</v>
      </c>
      <c r="AB6" s="10">
        <v>16</v>
      </c>
      <c r="AC6" s="10">
        <f t="shared" si="0"/>
        <v>345</v>
      </c>
    </row>
    <row r="7" spans="1:29" x14ac:dyDescent="0.3">
      <c r="A7" s="14">
        <v>6</v>
      </c>
      <c r="B7" s="15">
        <v>23</v>
      </c>
      <c r="C7" s="30">
        <v>213</v>
      </c>
      <c r="D7" s="8" t="s">
        <v>200</v>
      </c>
      <c r="E7" s="8" t="s">
        <v>200</v>
      </c>
      <c r="F7" s="38">
        <v>1215</v>
      </c>
      <c r="G7" s="15" t="s">
        <v>73</v>
      </c>
      <c r="H7" s="8" t="s">
        <v>19</v>
      </c>
      <c r="I7" s="32">
        <v>601</v>
      </c>
      <c r="J7" s="324">
        <v>7</v>
      </c>
      <c r="K7" s="324">
        <v>55</v>
      </c>
      <c r="L7" s="324">
        <v>18</v>
      </c>
      <c r="M7" s="324">
        <v>13</v>
      </c>
      <c r="N7" s="324">
        <v>15</v>
      </c>
      <c r="O7" s="324">
        <v>1</v>
      </c>
      <c r="P7" s="324">
        <v>3</v>
      </c>
      <c r="Q7" s="324">
        <v>4</v>
      </c>
      <c r="R7" s="324">
        <v>4</v>
      </c>
      <c r="S7" s="324">
        <v>114</v>
      </c>
      <c r="T7" s="324">
        <v>0</v>
      </c>
      <c r="U7" s="324">
        <v>0</v>
      </c>
      <c r="V7" s="178">
        <v>1</v>
      </c>
      <c r="W7" s="178">
        <v>2</v>
      </c>
      <c r="X7" s="178">
        <v>0</v>
      </c>
      <c r="Y7" s="324">
        <v>0</v>
      </c>
      <c r="Z7" s="324">
        <v>0</v>
      </c>
      <c r="AA7" s="10">
        <v>0</v>
      </c>
      <c r="AB7" s="10">
        <v>29</v>
      </c>
      <c r="AC7" s="10">
        <f t="shared" si="0"/>
        <v>266</v>
      </c>
    </row>
    <row r="8" spans="1:29" x14ac:dyDescent="0.3">
      <c r="A8" s="14">
        <v>7</v>
      </c>
      <c r="B8" s="15">
        <v>23</v>
      </c>
      <c r="C8" s="30">
        <v>213</v>
      </c>
      <c r="D8" s="8" t="s">
        <v>200</v>
      </c>
      <c r="E8" s="8" t="s">
        <v>200</v>
      </c>
      <c r="F8" s="38">
        <v>1215</v>
      </c>
      <c r="G8" s="15" t="s">
        <v>73</v>
      </c>
      <c r="H8" s="8" t="s">
        <v>20</v>
      </c>
      <c r="I8" s="32">
        <v>600</v>
      </c>
      <c r="J8" s="324">
        <v>7</v>
      </c>
      <c r="K8" s="324">
        <v>40</v>
      </c>
      <c r="L8" s="324">
        <v>9</v>
      </c>
      <c r="M8" s="324">
        <v>7</v>
      </c>
      <c r="N8" s="324">
        <v>30</v>
      </c>
      <c r="O8" s="324">
        <v>0</v>
      </c>
      <c r="P8" s="324">
        <v>1</v>
      </c>
      <c r="Q8" s="324">
        <v>9</v>
      </c>
      <c r="R8" s="324">
        <v>5</v>
      </c>
      <c r="S8" s="324">
        <v>111</v>
      </c>
      <c r="T8" s="324">
        <v>0</v>
      </c>
      <c r="U8" s="324">
        <v>4</v>
      </c>
      <c r="V8" s="178">
        <v>2</v>
      </c>
      <c r="W8" s="178">
        <v>1</v>
      </c>
      <c r="X8" s="178">
        <v>0</v>
      </c>
      <c r="Y8" s="324">
        <v>0</v>
      </c>
      <c r="Z8" s="324">
        <v>0</v>
      </c>
      <c r="AA8" s="163">
        <v>0</v>
      </c>
      <c r="AB8" s="325">
        <v>35</v>
      </c>
      <c r="AC8" s="10">
        <f t="shared" si="0"/>
        <v>261</v>
      </c>
    </row>
    <row r="9" spans="1:29" x14ac:dyDescent="0.3">
      <c r="A9" s="14">
        <v>8</v>
      </c>
      <c r="B9" s="15">
        <v>23</v>
      </c>
      <c r="C9" s="30">
        <v>213</v>
      </c>
      <c r="D9" s="8" t="s">
        <v>200</v>
      </c>
      <c r="E9" s="8" t="s">
        <v>200</v>
      </c>
      <c r="F9" s="38">
        <v>1215</v>
      </c>
      <c r="G9" s="15" t="s">
        <v>73</v>
      </c>
      <c r="H9" s="8" t="s">
        <v>22</v>
      </c>
      <c r="I9" s="32">
        <v>600</v>
      </c>
      <c r="J9" s="324">
        <v>14</v>
      </c>
      <c r="K9" s="324">
        <v>60</v>
      </c>
      <c r="L9" s="324">
        <v>21</v>
      </c>
      <c r="M9" s="324">
        <v>2</v>
      </c>
      <c r="N9" s="324">
        <v>16</v>
      </c>
      <c r="O9" s="324">
        <v>4</v>
      </c>
      <c r="P9" s="324">
        <v>2</v>
      </c>
      <c r="Q9" s="324">
        <v>9</v>
      </c>
      <c r="R9" s="324">
        <v>11</v>
      </c>
      <c r="S9" s="324">
        <v>95</v>
      </c>
      <c r="T9" s="324">
        <v>0</v>
      </c>
      <c r="U9" s="324">
        <v>1</v>
      </c>
      <c r="V9" s="178">
        <v>2</v>
      </c>
      <c r="W9" s="178">
        <v>1</v>
      </c>
      <c r="X9" s="178">
        <v>0</v>
      </c>
      <c r="Y9" s="324">
        <v>0</v>
      </c>
      <c r="Z9" s="324">
        <v>0</v>
      </c>
      <c r="AA9" s="10">
        <v>0</v>
      </c>
      <c r="AB9" s="10">
        <v>22</v>
      </c>
      <c r="AC9" s="10">
        <f t="shared" si="0"/>
        <v>260</v>
      </c>
    </row>
    <row r="10" spans="1:29" x14ac:dyDescent="0.3">
      <c r="A10" s="14">
        <v>9</v>
      </c>
      <c r="B10" s="15">
        <v>23</v>
      </c>
      <c r="C10" s="30">
        <v>213</v>
      </c>
      <c r="D10" s="8" t="s">
        <v>200</v>
      </c>
      <c r="E10" s="8" t="s">
        <v>201</v>
      </c>
      <c r="F10" s="38">
        <v>1216</v>
      </c>
      <c r="G10" s="15" t="s">
        <v>73</v>
      </c>
      <c r="H10" s="8" t="s">
        <v>19</v>
      </c>
      <c r="I10" s="32">
        <v>509</v>
      </c>
      <c r="J10" s="324">
        <v>6</v>
      </c>
      <c r="K10" s="324">
        <v>55</v>
      </c>
      <c r="L10" s="324">
        <v>14</v>
      </c>
      <c r="M10" s="324">
        <v>11</v>
      </c>
      <c r="N10" s="324">
        <v>4</v>
      </c>
      <c r="O10" s="324">
        <v>1</v>
      </c>
      <c r="P10" s="324">
        <v>3</v>
      </c>
      <c r="Q10" s="324">
        <v>6</v>
      </c>
      <c r="R10" s="324">
        <v>7</v>
      </c>
      <c r="S10" s="324">
        <v>108</v>
      </c>
      <c r="T10" s="324">
        <v>0</v>
      </c>
      <c r="U10" s="324">
        <v>1</v>
      </c>
      <c r="V10" s="178">
        <v>0</v>
      </c>
      <c r="W10" s="178">
        <v>0</v>
      </c>
      <c r="X10" s="178">
        <v>0</v>
      </c>
      <c r="Y10" s="324">
        <v>0</v>
      </c>
      <c r="Z10" s="324">
        <v>0</v>
      </c>
      <c r="AA10" s="10">
        <v>0</v>
      </c>
      <c r="AB10" s="10">
        <v>23</v>
      </c>
      <c r="AC10" s="10">
        <f t="shared" si="0"/>
        <v>239</v>
      </c>
    </row>
    <row r="11" spans="1:29" x14ac:dyDescent="0.3">
      <c r="A11" s="14">
        <v>10</v>
      </c>
      <c r="B11" s="15">
        <v>23</v>
      </c>
      <c r="C11" s="30">
        <v>213</v>
      </c>
      <c r="D11" s="8" t="s">
        <v>200</v>
      </c>
      <c r="E11" s="8" t="s">
        <v>201</v>
      </c>
      <c r="F11" s="38">
        <v>1216</v>
      </c>
      <c r="G11" s="15" t="s">
        <v>73</v>
      </c>
      <c r="H11" s="8" t="s">
        <v>20</v>
      </c>
      <c r="I11" s="32">
        <v>508</v>
      </c>
      <c r="J11" s="324">
        <v>6</v>
      </c>
      <c r="K11" s="324">
        <v>66</v>
      </c>
      <c r="L11" s="324">
        <v>12</v>
      </c>
      <c r="M11" s="324">
        <v>6</v>
      </c>
      <c r="N11" s="324">
        <v>5</v>
      </c>
      <c r="O11" s="324">
        <v>0</v>
      </c>
      <c r="P11" s="324">
        <v>0</v>
      </c>
      <c r="Q11" s="324">
        <v>4</v>
      </c>
      <c r="R11" s="324">
        <v>2</v>
      </c>
      <c r="S11" s="324">
        <v>95</v>
      </c>
      <c r="T11" s="324">
        <v>0</v>
      </c>
      <c r="U11" s="324">
        <v>2</v>
      </c>
      <c r="V11" s="178">
        <v>0</v>
      </c>
      <c r="W11" s="178">
        <v>1</v>
      </c>
      <c r="X11" s="178">
        <v>0</v>
      </c>
      <c r="Y11" s="324">
        <v>0</v>
      </c>
      <c r="Z11" s="324">
        <v>0</v>
      </c>
      <c r="AA11" s="10">
        <v>0</v>
      </c>
      <c r="AB11" s="10">
        <v>15</v>
      </c>
      <c r="AC11" s="10">
        <f t="shared" si="0"/>
        <v>214</v>
      </c>
    </row>
    <row r="12" spans="1:29" x14ac:dyDescent="0.3">
      <c r="A12" s="14">
        <v>11</v>
      </c>
      <c r="B12" s="15">
        <v>23</v>
      </c>
      <c r="C12" s="30">
        <v>271</v>
      </c>
      <c r="D12" s="8" t="s">
        <v>202</v>
      </c>
      <c r="E12" s="8" t="s">
        <v>202</v>
      </c>
      <c r="F12" s="38">
        <v>1363</v>
      </c>
      <c r="G12" s="15" t="s">
        <v>73</v>
      </c>
      <c r="H12" s="8" t="s">
        <v>19</v>
      </c>
      <c r="I12" s="32">
        <v>519</v>
      </c>
      <c r="J12" s="324">
        <v>1</v>
      </c>
      <c r="K12" s="324">
        <v>35</v>
      </c>
      <c r="L12" s="324">
        <v>13</v>
      </c>
      <c r="M12" s="324">
        <v>4</v>
      </c>
      <c r="N12" s="324">
        <v>8</v>
      </c>
      <c r="O12" s="324">
        <v>1</v>
      </c>
      <c r="P12" s="324">
        <v>1</v>
      </c>
      <c r="Q12" s="324">
        <v>7</v>
      </c>
      <c r="R12" s="324">
        <v>8</v>
      </c>
      <c r="S12" s="324">
        <v>132</v>
      </c>
      <c r="T12" s="324">
        <v>0</v>
      </c>
      <c r="U12" s="324">
        <v>2</v>
      </c>
      <c r="V12" s="178">
        <v>0</v>
      </c>
      <c r="W12" s="178">
        <v>1</v>
      </c>
      <c r="X12" s="178">
        <v>0</v>
      </c>
      <c r="Y12" s="324">
        <v>0</v>
      </c>
      <c r="Z12" s="324">
        <v>0</v>
      </c>
      <c r="AA12" s="10">
        <v>0</v>
      </c>
      <c r="AB12" s="10">
        <v>29</v>
      </c>
      <c r="AC12" s="10">
        <f t="shared" si="0"/>
        <v>242</v>
      </c>
    </row>
    <row r="13" spans="1:29" x14ac:dyDescent="0.3">
      <c r="A13" s="14">
        <v>12</v>
      </c>
      <c r="B13" s="15">
        <v>23</v>
      </c>
      <c r="C13" s="30">
        <v>271</v>
      </c>
      <c r="D13" s="8" t="s">
        <v>202</v>
      </c>
      <c r="E13" s="8" t="s">
        <v>202</v>
      </c>
      <c r="F13" s="38">
        <v>1363</v>
      </c>
      <c r="G13" s="15" t="s">
        <v>73</v>
      </c>
      <c r="H13" s="8" t="s">
        <v>20</v>
      </c>
      <c r="I13" s="32">
        <v>519</v>
      </c>
      <c r="J13" s="324">
        <v>5</v>
      </c>
      <c r="K13" s="324">
        <v>40</v>
      </c>
      <c r="L13" s="324">
        <v>12</v>
      </c>
      <c r="M13" s="324">
        <v>8</v>
      </c>
      <c r="N13" s="324">
        <v>10</v>
      </c>
      <c r="O13" s="324">
        <v>1</v>
      </c>
      <c r="P13" s="324">
        <v>1</v>
      </c>
      <c r="Q13" s="324">
        <v>2</v>
      </c>
      <c r="R13" s="324">
        <v>3</v>
      </c>
      <c r="S13" s="324">
        <v>115</v>
      </c>
      <c r="T13" s="324">
        <v>0</v>
      </c>
      <c r="U13" s="324">
        <v>3</v>
      </c>
      <c r="V13" s="178">
        <v>0</v>
      </c>
      <c r="W13" s="178">
        <v>0</v>
      </c>
      <c r="X13" s="178">
        <v>0</v>
      </c>
      <c r="Y13" s="324">
        <v>0</v>
      </c>
      <c r="Z13" s="324">
        <v>0</v>
      </c>
      <c r="AA13" s="10">
        <v>0</v>
      </c>
      <c r="AB13" s="10">
        <v>34</v>
      </c>
      <c r="AC13" s="10">
        <f t="shared" si="0"/>
        <v>234</v>
      </c>
    </row>
    <row r="14" spans="1:29" x14ac:dyDescent="0.3">
      <c r="A14" s="14">
        <v>13</v>
      </c>
      <c r="B14" s="15">
        <v>23</v>
      </c>
      <c r="C14" s="30">
        <v>271</v>
      </c>
      <c r="D14" s="8" t="s">
        <v>202</v>
      </c>
      <c r="E14" s="8" t="s">
        <v>202</v>
      </c>
      <c r="F14" s="38">
        <v>1363</v>
      </c>
      <c r="G14" s="15" t="s">
        <v>73</v>
      </c>
      <c r="H14" s="8" t="s">
        <v>22</v>
      </c>
      <c r="I14" s="32">
        <v>518</v>
      </c>
      <c r="J14" s="324">
        <v>1</v>
      </c>
      <c r="K14" s="324">
        <v>47</v>
      </c>
      <c r="L14" s="324">
        <v>27</v>
      </c>
      <c r="M14" s="324">
        <v>4</v>
      </c>
      <c r="N14" s="324">
        <v>4</v>
      </c>
      <c r="O14" s="324">
        <v>2</v>
      </c>
      <c r="P14" s="324">
        <v>3</v>
      </c>
      <c r="Q14" s="324">
        <v>3</v>
      </c>
      <c r="R14" s="324">
        <v>12</v>
      </c>
      <c r="S14" s="324">
        <v>94</v>
      </c>
      <c r="T14" s="324">
        <v>0</v>
      </c>
      <c r="U14" s="324">
        <v>1</v>
      </c>
      <c r="V14" s="178">
        <v>0</v>
      </c>
      <c r="W14" s="178">
        <v>1</v>
      </c>
      <c r="X14" s="178">
        <v>0</v>
      </c>
      <c r="Y14" s="324">
        <v>0</v>
      </c>
      <c r="Z14" s="324">
        <v>0</v>
      </c>
      <c r="AA14" s="10">
        <v>0</v>
      </c>
      <c r="AB14" s="10">
        <v>25</v>
      </c>
      <c r="AC14" s="10">
        <f t="shared" si="0"/>
        <v>224</v>
      </c>
    </row>
    <row r="15" spans="1:29" x14ac:dyDescent="0.3">
      <c r="A15" s="14">
        <v>14</v>
      </c>
      <c r="B15" s="15">
        <v>23</v>
      </c>
      <c r="C15" s="30">
        <v>271</v>
      </c>
      <c r="D15" s="8" t="s">
        <v>202</v>
      </c>
      <c r="E15" s="8" t="s">
        <v>202</v>
      </c>
      <c r="F15" s="38">
        <v>1364</v>
      </c>
      <c r="G15" s="15" t="s">
        <v>73</v>
      </c>
      <c r="H15" s="8" t="s">
        <v>19</v>
      </c>
      <c r="I15" s="32">
        <v>579</v>
      </c>
      <c r="J15" s="324">
        <v>5</v>
      </c>
      <c r="K15" s="324">
        <v>38</v>
      </c>
      <c r="L15" s="324">
        <v>9</v>
      </c>
      <c r="M15" s="324">
        <v>5</v>
      </c>
      <c r="N15" s="324">
        <v>6</v>
      </c>
      <c r="O15" s="324">
        <v>1</v>
      </c>
      <c r="P15" s="324">
        <v>3</v>
      </c>
      <c r="Q15" s="324">
        <v>3</v>
      </c>
      <c r="R15" s="324">
        <v>1</v>
      </c>
      <c r="S15" s="324">
        <v>101</v>
      </c>
      <c r="T15" s="324">
        <v>0</v>
      </c>
      <c r="U15" s="324">
        <v>1</v>
      </c>
      <c r="V15" s="178">
        <v>2</v>
      </c>
      <c r="W15" s="178">
        <v>2</v>
      </c>
      <c r="X15" s="178">
        <v>0</v>
      </c>
      <c r="Y15" s="324">
        <v>0</v>
      </c>
      <c r="Z15" s="324">
        <v>0</v>
      </c>
      <c r="AA15" s="10">
        <v>0</v>
      </c>
      <c r="AB15" s="10">
        <v>25</v>
      </c>
      <c r="AC15" s="10">
        <f t="shared" si="0"/>
        <v>202</v>
      </c>
    </row>
    <row r="16" spans="1:29" x14ac:dyDescent="0.3">
      <c r="A16" s="14">
        <v>15</v>
      </c>
      <c r="B16" s="15">
        <v>23</v>
      </c>
      <c r="C16" s="30">
        <v>271</v>
      </c>
      <c r="D16" s="8" t="s">
        <v>202</v>
      </c>
      <c r="E16" s="8" t="s">
        <v>202</v>
      </c>
      <c r="F16" s="38">
        <v>1364</v>
      </c>
      <c r="G16" s="15" t="s">
        <v>73</v>
      </c>
      <c r="H16" s="8" t="s">
        <v>20</v>
      </c>
      <c r="I16" s="32">
        <v>579</v>
      </c>
      <c r="J16" s="324">
        <v>8</v>
      </c>
      <c r="K16" s="324">
        <v>36</v>
      </c>
      <c r="L16" s="324">
        <v>16</v>
      </c>
      <c r="M16" s="324">
        <v>3</v>
      </c>
      <c r="N16" s="324">
        <v>14</v>
      </c>
      <c r="O16" s="324">
        <v>3</v>
      </c>
      <c r="P16" s="324">
        <v>0</v>
      </c>
      <c r="Q16" s="324">
        <v>6</v>
      </c>
      <c r="R16" s="324">
        <v>3</v>
      </c>
      <c r="S16" s="324">
        <v>103</v>
      </c>
      <c r="T16" s="324">
        <v>0</v>
      </c>
      <c r="U16" s="324">
        <v>1</v>
      </c>
      <c r="V16" s="178">
        <v>2</v>
      </c>
      <c r="W16" s="178">
        <v>1</v>
      </c>
      <c r="X16" s="178">
        <v>0</v>
      </c>
      <c r="Y16" s="324">
        <v>0</v>
      </c>
      <c r="Z16" s="324">
        <v>0</v>
      </c>
      <c r="AA16" s="10">
        <v>0</v>
      </c>
      <c r="AB16" s="10">
        <v>22</v>
      </c>
      <c r="AC16" s="10">
        <f t="shared" si="0"/>
        <v>218</v>
      </c>
    </row>
    <row r="17" spans="1:29" x14ac:dyDescent="0.3">
      <c r="A17" s="14">
        <v>16</v>
      </c>
      <c r="B17" s="15">
        <v>23</v>
      </c>
      <c r="C17" s="30">
        <v>271</v>
      </c>
      <c r="D17" s="8" t="s">
        <v>202</v>
      </c>
      <c r="E17" s="8" t="s">
        <v>202</v>
      </c>
      <c r="F17" s="38">
        <v>1364</v>
      </c>
      <c r="G17" s="15" t="s">
        <v>73</v>
      </c>
      <c r="H17" s="8" t="s">
        <v>22</v>
      </c>
      <c r="I17" s="32">
        <v>579</v>
      </c>
      <c r="J17" s="324">
        <v>6</v>
      </c>
      <c r="K17" s="324">
        <v>41</v>
      </c>
      <c r="L17" s="324">
        <v>10</v>
      </c>
      <c r="M17" s="324">
        <v>3</v>
      </c>
      <c r="N17" s="324">
        <v>10</v>
      </c>
      <c r="O17" s="324">
        <v>0</v>
      </c>
      <c r="P17" s="324">
        <v>1</v>
      </c>
      <c r="Q17" s="324">
        <v>2</v>
      </c>
      <c r="R17" s="324">
        <v>5</v>
      </c>
      <c r="S17" s="324">
        <v>95</v>
      </c>
      <c r="T17" s="324">
        <v>0</v>
      </c>
      <c r="U17" s="324">
        <v>4</v>
      </c>
      <c r="V17" s="178">
        <v>1</v>
      </c>
      <c r="W17" s="178">
        <v>2</v>
      </c>
      <c r="X17" s="178">
        <v>0</v>
      </c>
      <c r="Y17" s="324">
        <v>0</v>
      </c>
      <c r="Z17" s="324">
        <v>0</v>
      </c>
      <c r="AA17" s="10">
        <v>0</v>
      </c>
      <c r="AB17" s="10">
        <v>25</v>
      </c>
      <c r="AC17" s="10">
        <f t="shared" si="0"/>
        <v>205</v>
      </c>
    </row>
    <row r="18" spans="1:29" x14ac:dyDescent="0.3">
      <c r="A18" s="14">
        <v>17</v>
      </c>
      <c r="B18" s="15">
        <v>23</v>
      </c>
      <c r="C18" s="30">
        <v>271</v>
      </c>
      <c r="D18" s="8" t="s">
        <v>202</v>
      </c>
      <c r="E18" s="8" t="s">
        <v>202</v>
      </c>
      <c r="F18" s="38">
        <v>1364</v>
      </c>
      <c r="G18" s="15" t="s">
        <v>73</v>
      </c>
      <c r="H18" s="8" t="s">
        <v>24</v>
      </c>
      <c r="I18" s="32">
        <v>578</v>
      </c>
      <c r="J18" s="324">
        <v>7</v>
      </c>
      <c r="K18" s="324">
        <v>41</v>
      </c>
      <c r="L18" s="324">
        <v>10</v>
      </c>
      <c r="M18" s="324">
        <v>3</v>
      </c>
      <c r="N18" s="324">
        <v>3</v>
      </c>
      <c r="O18" s="324">
        <v>0</v>
      </c>
      <c r="P18" s="324">
        <v>5</v>
      </c>
      <c r="Q18" s="324">
        <v>1</v>
      </c>
      <c r="R18" s="324">
        <v>2</v>
      </c>
      <c r="S18" s="324">
        <v>128</v>
      </c>
      <c r="T18" s="324">
        <v>0</v>
      </c>
      <c r="U18" s="324">
        <v>0</v>
      </c>
      <c r="V18" s="178">
        <v>0</v>
      </c>
      <c r="W18" s="178">
        <v>0</v>
      </c>
      <c r="X18" s="178">
        <v>0</v>
      </c>
      <c r="Y18" s="324">
        <v>0</v>
      </c>
      <c r="Z18" s="324">
        <v>0</v>
      </c>
      <c r="AA18" s="10">
        <v>0</v>
      </c>
      <c r="AB18" s="10">
        <v>22</v>
      </c>
      <c r="AC18" s="10">
        <f t="shared" si="0"/>
        <v>222</v>
      </c>
    </row>
    <row r="19" spans="1:29" x14ac:dyDescent="0.3">
      <c r="A19" s="14">
        <v>18</v>
      </c>
      <c r="B19" s="15">
        <v>23</v>
      </c>
      <c r="C19" s="30">
        <v>316</v>
      </c>
      <c r="D19" s="8" t="s">
        <v>161</v>
      </c>
      <c r="E19" s="8" t="s">
        <v>161</v>
      </c>
      <c r="F19" s="38">
        <v>1498</v>
      </c>
      <c r="G19" s="15" t="s">
        <v>73</v>
      </c>
      <c r="H19" s="8" t="s">
        <v>19</v>
      </c>
      <c r="I19" s="32">
        <v>662</v>
      </c>
      <c r="J19" s="324">
        <v>70</v>
      </c>
      <c r="K19" s="324">
        <v>212</v>
      </c>
      <c r="L19" s="324">
        <v>59</v>
      </c>
      <c r="M19" s="324">
        <v>21</v>
      </c>
      <c r="N19" s="324">
        <v>15</v>
      </c>
      <c r="O19" s="324">
        <v>0</v>
      </c>
      <c r="P19" s="324">
        <v>0</v>
      </c>
      <c r="Q19" s="324">
        <v>1</v>
      </c>
      <c r="R19" s="324">
        <v>5</v>
      </c>
      <c r="S19" s="324">
        <v>69</v>
      </c>
      <c r="T19" s="324">
        <v>0</v>
      </c>
      <c r="U19" s="324">
        <v>9</v>
      </c>
      <c r="V19" s="178">
        <v>17</v>
      </c>
      <c r="W19" s="178">
        <v>9</v>
      </c>
      <c r="X19" s="178">
        <v>0</v>
      </c>
      <c r="Y19" s="324">
        <v>0</v>
      </c>
      <c r="Z19" s="324">
        <v>0</v>
      </c>
      <c r="AA19" s="10">
        <v>0</v>
      </c>
      <c r="AB19" s="10">
        <v>13</v>
      </c>
      <c r="AC19" s="10">
        <f t="shared" si="0"/>
        <v>500</v>
      </c>
    </row>
    <row r="20" spans="1:29" x14ac:dyDescent="0.3">
      <c r="A20" s="14">
        <v>19</v>
      </c>
      <c r="B20" s="15">
        <v>23</v>
      </c>
      <c r="C20" s="30">
        <v>316</v>
      </c>
      <c r="D20" s="8" t="s">
        <v>161</v>
      </c>
      <c r="E20" s="8" t="s">
        <v>161</v>
      </c>
      <c r="F20" s="38">
        <v>1498</v>
      </c>
      <c r="G20" s="15" t="s">
        <v>73</v>
      </c>
      <c r="H20" s="8" t="s">
        <v>20</v>
      </c>
      <c r="I20" s="32">
        <v>662</v>
      </c>
      <c r="J20" s="324">
        <v>71</v>
      </c>
      <c r="K20" s="324">
        <v>237</v>
      </c>
      <c r="L20" s="324">
        <v>73</v>
      </c>
      <c r="M20" s="324">
        <v>9</v>
      </c>
      <c r="N20" s="324">
        <v>9</v>
      </c>
      <c r="O20" s="324">
        <v>1</v>
      </c>
      <c r="P20" s="324">
        <v>2</v>
      </c>
      <c r="Q20" s="324">
        <v>2</v>
      </c>
      <c r="R20" s="324">
        <v>4</v>
      </c>
      <c r="S20" s="324">
        <v>56</v>
      </c>
      <c r="T20" s="324">
        <v>0</v>
      </c>
      <c r="U20" s="324">
        <v>3</v>
      </c>
      <c r="V20" s="178">
        <v>10</v>
      </c>
      <c r="W20" s="178">
        <v>10</v>
      </c>
      <c r="X20" s="178">
        <v>0</v>
      </c>
      <c r="Y20" s="324">
        <v>0</v>
      </c>
      <c r="Z20" s="324">
        <v>0</v>
      </c>
      <c r="AA20" s="10">
        <v>0</v>
      </c>
      <c r="AB20" s="10">
        <v>10</v>
      </c>
      <c r="AC20" s="10">
        <f t="shared" si="0"/>
        <v>497</v>
      </c>
    </row>
    <row r="21" spans="1:29" x14ac:dyDescent="0.3">
      <c r="A21" s="14">
        <v>20</v>
      </c>
      <c r="B21" s="15">
        <v>23</v>
      </c>
      <c r="C21" s="30">
        <v>316</v>
      </c>
      <c r="D21" s="8" t="s">
        <v>161</v>
      </c>
      <c r="E21" s="8" t="s">
        <v>161</v>
      </c>
      <c r="F21" s="38">
        <v>1498</v>
      </c>
      <c r="G21" s="15" t="s">
        <v>73</v>
      </c>
      <c r="H21" s="8" t="s">
        <v>22</v>
      </c>
      <c r="I21" s="32">
        <v>661</v>
      </c>
      <c r="J21" s="324">
        <v>0</v>
      </c>
      <c r="K21" s="324">
        <v>0</v>
      </c>
      <c r="L21" s="324">
        <v>0</v>
      </c>
      <c r="M21" s="324">
        <v>0</v>
      </c>
      <c r="N21" s="324">
        <v>27</v>
      </c>
      <c r="O21" s="324">
        <v>1</v>
      </c>
      <c r="P21" s="324">
        <v>1</v>
      </c>
      <c r="Q21" s="324">
        <v>3</v>
      </c>
      <c r="R21" s="324">
        <v>5</v>
      </c>
      <c r="S21" s="324">
        <v>47</v>
      </c>
      <c r="T21" s="324">
        <v>0</v>
      </c>
      <c r="U21" s="324">
        <v>5</v>
      </c>
      <c r="V21" s="178">
        <v>129</v>
      </c>
      <c r="W21" s="178">
        <v>250</v>
      </c>
      <c r="X21" s="178">
        <v>0</v>
      </c>
      <c r="Y21" s="324">
        <v>0</v>
      </c>
      <c r="Z21" s="324">
        <v>0</v>
      </c>
      <c r="AA21" s="10">
        <v>0</v>
      </c>
      <c r="AB21" s="10">
        <v>15</v>
      </c>
      <c r="AC21" s="10">
        <f t="shared" si="0"/>
        <v>483</v>
      </c>
    </row>
    <row r="22" spans="1:29" x14ac:dyDescent="0.3">
      <c r="A22" s="14">
        <v>21</v>
      </c>
      <c r="B22" s="15">
        <v>23</v>
      </c>
      <c r="C22" s="30">
        <v>316</v>
      </c>
      <c r="D22" s="8" t="s">
        <v>161</v>
      </c>
      <c r="E22" s="8" t="s">
        <v>161</v>
      </c>
      <c r="F22" s="38">
        <v>1498</v>
      </c>
      <c r="G22" s="15" t="s">
        <v>73</v>
      </c>
      <c r="H22" s="8" t="s">
        <v>24</v>
      </c>
      <c r="I22" s="32">
        <v>661</v>
      </c>
      <c r="J22" s="324">
        <v>53</v>
      </c>
      <c r="K22" s="324">
        <v>236</v>
      </c>
      <c r="L22" s="324">
        <v>67</v>
      </c>
      <c r="M22" s="324">
        <v>19</v>
      </c>
      <c r="N22" s="324">
        <v>16</v>
      </c>
      <c r="O22" s="324">
        <v>1</v>
      </c>
      <c r="P22" s="324">
        <v>2</v>
      </c>
      <c r="Q22" s="324">
        <v>0</v>
      </c>
      <c r="R22" s="324">
        <v>6</v>
      </c>
      <c r="S22" s="324">
        <v>53</v>
      </c>
      <c r="T22" s="324">
        <v>0</v>
      </c>
      <c r="U22" s="324">
        <v>1</v>
      </c>
      <c r="V22" s="178">
        <v>18</v>
      </c>
      <c r="W22" s="178">
        <v>11</v>
      </c>
      <c r="X22" s="178">
        <v>0</v>
      </c>
      <c r="Y22" s="324">
        <v>0</v>
      </c>
      <c r="Z22" s="324">
        <v>0</v>
      </c>
      <c r="AA22" s="10">
        <v>0</v>
      </c>
      <c r="AB22" s="10">
        <v>13</v>
      </c>
      <c r="AC22" s="10">
        <f t="shared" si="0"/>
        <v>496</v>
      </c>
    </row>
    <row r="23" spans="1:29" x14ac:dyDescent="0.3">
      <c r="A23" s="14">
        <v>22</v>
      </c>
      <c r="B23" s="15">
        <v>23</v>
      </c>
      <c r="C23" s="30">
        <v>316</v>
      </c>
      <c r="D23" s="8" t="s">
        <v>161</v>
      </c>
      <c r="E23" s="8" t="s">
        <v>161</v>
      </c>
      <c r="F23" s="38">
        <v>1499</v>
      </c>
      <c r="G23" s="15" t="s">
        <v>73</v>
      </c>
      <c r="H23" s="8" t="s">
        <v>19</v>
      </c>
      <c r="I23" s="32">
        <v>731</v>
      </c>
      <c r="J23" s="324">
        <v>51</v>
      </c>
      <c r="K23" s="324">
        <v>250</v>
      </c>
      <c r="L23" s="324">
        <v>59</v>
      </c>
      <c r="M23" s="324">
        <v>6</v>
      </c>
      <c r="N23" s="324">
        <v>27</v>
      </c>
      <c r="O23" s="324">
        <v>1</v>
      </c>
      <c r="P23" s="324">
        <v>0</v>
      </c>
      <c r="Q23" s="324">
        <v>0</v>
      </c>
      <c r="R23" s="324">
        <v>2</v>
      </c>
      <c r="S23" s="324">
        <v>60</v>
      </c>
      <c r="T23" s="324">
        <v>0</v>
      </c>
      <c r="U23" s="324">
        <v>3</v>
      </c>
      <c r="V23" s="178">
        <v>18</v>
      </c>
      <c r="W23" s="178">
        <v>6</v>
      </c>
      <c r="X23" s="178">
        <v>0</v>
      </c>
      <c r="Y23" s="324">
        <v>0</v>
      </c>
      <c r="Z23" s="324">
        <v>0</v>
      </c>
      <c r="AA23" s="10">
        <v>0</v>
      </c>
      <c r="AB23" s="10">
        <v>20</v>
      </c>
      <c r="AC23" s="10">
        <f t="shared" si="0"/>
        <v>503</v>
      </c>
    </row>
    <row r="24" spans="1:29" x14ac:dyDescent="0.3">
      <c r="A24" s="14">
        <v>23</v>
      </c>
      <c r="B24" s="15">
        <v>23</v>
      </c>
      <c r="C24" s="30">
        <v>316</v>
      </c>
      <c r="D24" s="8" t="s">
        <v>161</v>
      </c>
      <c r="E24" s="8" t="s">
        <v>161</v>
      </c>
      <c r="F24" s="38">
        <v>1499</v>
      </c>
      <c r="G24" s="15" t="s">
        <v>73</v>
      </c>
      <c r="H24" s="8" t="s">
        <v>20</v>
      </c>
      <c r="I24" s="32">
        <v>731</v>
      </c>
      <c r="J24" s="324">
        <v>47</v>
      </c>
      <c r="K24" s="324">
        <v>246</v>
      </c>
      <c r="L24" s="324">
        <v>67</v>
      </c>
      <c r="M24" s="324">
        <v>7</v>
      </c>
      <c r="N24" s="324">
        <v>26</v>
      </c>
      <c r="O24" s="324">
        <v>2</v>
      </c>
      <c r="P24" s="324">
        <v>1</v>
      </c>
      <c r="Q24" s="324">
        <v>7</v>
      </c>
      <c r="R24" s="324">
        <v>2</v>
      </c>
      <c r="S24" s="324">
        <v>55</v>
      </c>
      <c r="T24" s="324">
        <v>0</v>
      </c>
      <c r="U24" s="324">
        <v>1</v>
      </c>
      <c r="V24" s="178">
        <v>8</v>
      </c>
      <c r="W24" s="178">
        <v>7</v>
      </c>
      <c r="X24" s="178">
        <v>0</v>
      </c>
      <c r="Y24" s="324">
        <v>0</v>
      </c>
      <c r="Z24" s="324">
        <v>0</v>
      </c>
      <c r="AA24" s="10">
        <v>0</v>
      </c>
      <c r="AB24" s="10">
        <v>21</v>
      </c>
      <c r="AC24" s="10">
        <f t="shared" si="0"/>
        <v>497</v>
      </c>
    </row>
    <row r="25" spans="1:29" x14ac:dyDescent="0.3">
      <c r="A25" s="14">
        <v>24</v>
      </c>
      <c r="B25" s="15">
        <v>23</v>
      </c>
      <c r="C25" s="30">
        <v>316</v>
      </c>
      <c r="D25" s="8" t="s">
        <v>161</v>
      </c>
      <c r="E25" s="8" t="s">
        <v>161</v>
      </c>
      <c r="F25" s="38">
        <v>1499</v>
      </c>
      <c r="G25" s="15" t="s">
        <v>73</v>
      </c>
      <c r="H25" s="8" t="s">
        <v>22</v>
      </c>
      <c r="I25" s="32">
        <v>730</v>
      </c>
      <c r="J25" s="324">
        <v>51</v>
      </c>
      <c r="K25" s="324">
        <v>246</v>
      </c>
      <c r="L25" s="324">
        <v>66</v>
      </c>
      <c r="M25" s="324">
        <v>9</v>
      </c>
      <c r="N25" s="324">
        <v>26</v>
      </c>
      <c r="O25" s="324">
        <v>0</v>
      </c>
      <c r="P25" s="324">
        <v>1</v>
      </c>
      <c r="Q25" s="324">
        <v>3</v>
      </c>
      <c r="R25" s="324">
        <v>1</v>
      </c>
      <c r="S25" s="324">
        <v>29</v>
      </c>
      <c r="T25" s="324">
        <v>0</v>
      </c>
      <c r="U25" s="324">
        <v>2</v>
      </c>
      <c r="V25" s="178">
        <v>14</v>
      </c>
      <c r="W25" s="178">
        <v>12</v>
      </c>
      <c r="X25" s="178">
        <v>0</v>
      </c>
      <c r="Y25" s="324">
        <v>0</v>
      </c>
      <c r="Z25" s="324">
        <v>0</v>
      </c>
      <c r="AA25" s="10">
        <v>0</v>
      </c>
      <c r="AB25" s="10">
        <v>22</v>
      </c>
      <c r="AC25" s="10">
        <f t="shared" si="0"/>
        <v>482</v>
      </c>
    </row>
    <row r="26" spans="1:29" x14ac:dyDescent="0.3">
      <c r="A26" s="14">
        <v>25</v>
      </c>
      <c r="B26" s="15">
        <v>23</v>
      </c>
      <c r="C26" s="30">
        <v>316</v>
      </c>
      <c r="D26" s="8" t="s">
        <v>161</v>
      </c>
      <c r="E26" s="8" t="s">
        <v>203</v>
      </c>
      <c r="F26" s="38">
        <v>1499</v>
      </c>
      <c r="G26" s="15" t="s">
        <v>73</v>
      </c>
      <c r="H26" s="8" t="s">
        <v>21</v>
      </c>
      <c r="I26" s="32">
        <v>500</v>
      </c>
      <c r="J26" s="324">
        <v>20</v>
      </c>
      <c r="K26" s="324">
        <v>251</v>
      </c>
      <c r="L26" s="324">
        <v>15</v>
      </c>
      <c r="M26" s="324">
        <v>43</v>
      </c>
      <c r="N26" s="324">
        <v>11</v>
      </c>
      <c r="O26" s="324">
        <v>1</v>
      </c>
      <c r="P26" s="324">
        <v>0</v>
      </c>
      <c r="Q26" s="324">
        <v>2</v>
      </c>
      <c r="R26" s="324">
        <v>0</v>
      </c>
      <c r="S26" s="324">
        <v>6</v>
      </c>
      <c r="T26" s="324">
        <v>0</v>
      </c>
      <c r="U26" s="324">
        <v>0</v>
      </c>
      <c r="V26" s="178">
        <v>2</v>
      </c>
      <c r="W26" s="178">
        <v>10</v>
      </c>
      <c r="X26" s="178">
        <v>0</v>
      </c>
      <c r="Y26" s="324">
        <v>0</v>
      </c>
      <c r="Z26" s="324">
        <v>0</v>
      </c>
      <c r="AA26" s="10">
        <v>0</v>
      </c>
      <c r="AB26" s="10">
        <v>13</v>
      </c>
      <c r="AC26" s="10">
        <f t="shared" si="0"/>
        <v>374</v>
      </c>
    </row>
    <row r="27" spans="1:29" x14ac:dyDescent="0.3">
      <c r="A27" s="14">
        <v>26</v>
      </c>
      <c r="B27" s="15">
        <v>23</v>
      </c>
      <c r="C27" s="30">
        <v>316</v>
      </c>
      <c r="D27" s="8" t="s">
        <v>161</v>
      </c>
      <c r="E27" s="8" t="s">
        <v>204</v>
      </c>
      <c r="F27" s="38">
        <v>1500</v>
      </c>
      <c r="G27" s="15" t="s">
        <v>73</v>
      </c>
      <c r="H27" s="8" t="s">
        <v>19</v>
      </c>
      <c r="I27" s="32">
        <v>695</v>
      </c>
      <c r="J27" s="324">
        <v>38</v>
      </c>
      <c r="K27" s="324">
        <v>178</v>
      </c>
      <c r="L27" s="324">
        <v>53</v>
      </c>
      <c r="M27" s="324">
        <v>23</v>
      </c>
      <c r="N27" s="324">
        <v>37</v>
      </c>
      <c r="O27" s="324">
        <v>1</v>
      </c>
      <c r="P27" s="324">
        <v>5</v>
      </c>
      <c r="Q27" s="324">
        <v>6</v>
      </c>
      <c r="R27" s="324">
        <v>2</v>
      </c>
      <c r="S27" s="324">
        <v>78</v>
      </c>
      <c r="T27" s="324">
        <v>0</v>
      </c>
      <c r="U27" s="324">
        <v>0</v>
      </c>
      <c r="V27" s="178">
        <v>14</v>
      </c>
      <c r="W27" s="178">
        <v>9</v>
      </c>
      <c r="X27" s="178">
        <v>0</v>
      </c>
      <c r="Y27" s="324">
        <v>0</v>
      </c>
      <c r="Z27" s="324">
        <v>0</v>
      </c>
      <c r="AA27" s="10">
        <v>0</v>
      </c>
      <c r="AB27" s="10">
        <v>16</v>
      </c>
      <c r="AC27" s="10">
        <f t="shared" si="0"/>
        <v>460</v>
      </c>
    </row>
    <row r="28" spans="1:29" x14ac:dyDescent="0.3">
      <c r="A28" s="14">
        <v>27</v>
      </c>
      <c r="B28" s="15">
        <v>23</v>
      </c>
      <c r="C28" s="30">
        <v>316</v>
      </c>
      <c r="D28" s="8" t="s">
        <v>161</v>
      </c>
      <c r="E28" s="8" t="s">
        <v>204</v>
      </c>
      <c r="F28" s="38">
        <v>1500</v>
      </c>
      <c r="G28" s="15" t="s">
        <v>73</v>
      </c>
      <c r="H28" s="8" t="s">
        <v>20</v>
      </c>
      <c r="I28" s="32">
        <v>695</v>
      </c>
      <c r="J28" s="324">
        <v>68</v>
      </c>
      <c r="K28" s="324">
        <v>165</v>
      </c>
      <c r="L28" s="324">
        <v>67</v>
      </c>
      <c r="M28" s="324">
        <v>20</v>
      </c>
      <c r="N28" s="324">
        <v>40</v>
      </c>
      <c r="O28" s="324">
        <v>2</v>
      </c>
      <c r="P28" s="324">
        <v>2</v>
      </c>
      <c r="Q28" s="324">
        <v>64</v>
      </c>
      <c r="R28" s="324">
        <v>0</v>
      </c>
      <c r="S28" s="324">
        <v>64</v>
      </c>
      <c r="T28" s="324">
        <v>0</v>
      </c>
      <c r="U28" s="324">
        <v>3</v>
      </c>
      <c r="V28" s="178">
        <v>14</v>
      </c>
      <c r="W28" s="178">
        <v>13</v>
      </c>
      <c r="X28" s="178">
        <v>0</v>
      </c>
      <c r="Y28" s="324">
        <v>0</v>
      </c>
      <c r="Z28" s="324">
        <v>0</v>
      </c>
      <c r="AA28" s="10">
        <v>0</v>
      </c>
      <c r="AB28" s="10">
        <v>12</v>
      </c>
      <c r="AC28" s="10">
        <f t="shared" si="0"/>
        <v>534</v>
      </c>
    </row>
    <row r="29" spans="1:29" x14ac:dyDescent="0.3">
      <c r="A29" s="14">
        <v>28</v>
      </c>
      <c r="B29" s="15">
        <v>23</v>
      </c>
      <c r="C29" s="30">
        <v>316</v>
      </c>
      <c r="D29" s="8" t="s">
        <v>161</v>
      </c>
      <c r="E29" s="8" t="s">
        <v>204</v>
      </c>
      <c r="F29" s="38">
        <v>1500</v>
      </c>
      <c r="G29" s="15" t="s">
        <v>73</v>
      </c>
      <c r="H29" s="8" t="s">
        <v>22</v>
      </c>
      <c r="I29" s="32">
        <v>695</v>
      </c>
      <c r="J29" s="324">
        <v>60</v>
      </c>
      <c r="K29" s="324">
        <v>172</v>
      </c>
      <c r="L29" s="324">
        <v>57</v>
      </c>
      <c r="M29" s="324">
        <v>21</v>
      </c>
      <c r="N29" s="324">
        <v>55</v>
      </c>
      <c r="O29" s="324">
        <v>2</v>
      </c>
      <c r="P29" s="324">
        <v>2</v>
      </c>
      <c r="Q29" s="324">
        <v>5</v>
      </c>
      <c r="R29" s="324">
        <v>2</v>
      </c>
      <c r="S29" s="324">
        <v>57</v>
      </c>
      <c r="T29" s="324">
        <v>0</v>
      </c>
      <c r="U29" s="324">
        <v>1</v>
      </c>
      <c r="V29" s="178">
        <v>3</v>
      </c>
      <c r="W29" s="178">
        <v>15</v>
      </c>
      <c r="X29" s="178">
        <v>0</v>
      </c>
      <c r="Y29" s="324">
        <v>0</v>
      </c>
      <c r="Z29" s="324">
        <v>0</v>
      </c>
      <c r="AA29" s="10">
        <v>0</v>
      </c>
      <c r="AB29" s="10">
        <v>15</v>
      </c>
      <c r="AC29" s="10">
        <f>SUM(J29:AB29)</f>
        <v>467</v>
      </c>
    </row>
    <row r="30" spans="1:29" x14ac:dyDescent="0.3">
      <c r="A30" s="14">
        <v>29</v>
      </c>
      <c r="B30" s="15">
        <v>23</v>
      </c>
      <c r="C30" s="30">
        <v>316</v>
      </c>
      <c r="D30" s="8" t="s">
        <v>161</v>
      </c>
      <c r="E30" s="8" t="s">
        <v>204</v>
      </c>
      <c r="F30" s="38">
        <v>1501</v>
      </c>
      <c r="G30" s="15" t="s">
        <v>73</v>
      </c>
      <c r="H30" s="8" t="s">
        <v>19</v>
      </c>
      <c r="I30" s="32">
        <v>580</v>
      </c>
      <c r="J30" s="40">
        <v>45</v>
      </c>
      <c r="K30" s="40">
        <v>140</v>
      </c>
      <c r="L30" s="40">
        <v>62</v>
      </c>
      <c r="M30" s="40">
        <v>13</v>
      </c>
      <c r="N30" s="40">
        <v>43</v>
      </c>
      <c r="O30" s="40">
        <v>0</v>
      </c>
      <c r="P30" s="40">
        <v>2</v>
      </c>
      <c r="Q30" s="40">
        <v>3</v>
      </c>
      <c r="R30" s="40">
        <v>1</v>
      </c>
      <c r="S30" s="40">
        <v>48</v>
      </c>
      <c r="T30" s="40">
        <v>0</v>
      </c>
      <c r="U30" s="40">
        <v>8</v>
      </c>
      <c r="V30" s="41">
        <v>7</v>
      </c>
      <c r="W30" s="41">
        <v>8</v>
      </c>
      <c r="X30" s="41">
        <v>0</v>
      </c>
      <c r="Y30" s="40">
        <v>0</v>
      </c>
      <c r="Z30" s="40">
        <v>0</v>
      </c>
      <c r="AA30" s="10">
        <v>0</v>
      </c>
      <c r="AB30" s="10">
        <v>12</v>
      </c>
      <c r="AC30" s="10">
        <f>SUM(J30:AB30)</f>
        <v>392</v>
      </c>
    </row>
    <row r="31" spans="1:29" x14ac:dyDescent="0.3">
      <c r="A31" s="14">
        <v>30</v>
      </c>
      <c r="B31" s="15">
        <v>23</v>
      </c>
      <c r="C31" s="30">
        <v>316</v>
      </c>
      <c r="D31" s="8" t="s">
        <v>161</v>
      </c>
      <c r="E31" s="8" t="s">
        <v>204</v>
      </c>
      <c r="F31" s="38">
        <v>1501</v>
      </c>
      <c r="G31" s="15" t="s">
        <v>73</v>
      </c>
      <c r="H31" s="8" t="s">
        <v>20</v>
      </c>
      <c r="I31" s="32">
        <v>580</v>
      </c>
      <c r="J31" s="324">
        <v>50</v>
      </c>
      <c r="K31" s="324">
        <v>119</v>
      </c>
      <c r="L31" s="324">
        <v>53</v>
      </c>
      <c r="M31" s="324">
        <v>25</v>
      </c>
      <c r="N31" s="324">
        <v>43</v>
      </c>
      <c r="O31" s="324">
        <v>0</v>
      </c>
      <c r="P31" s="324">
        <v>0</v>
      </c>
      <c r="Q31" s="324">
        <v>5</v>
      </c>
      <c r="R31" s="324">
        <v>1</v>
      </c>
      <c r="S31" s="324">
        <v>54</v>
      </c>
      <c r="T31" s="324">
        <v>0</v>
      </c>
      <c r="U31" s="324">
        <v>0</v>
      </c>
      <c r="V31" s="178">
        <v>7</v>
      </c>
      <c r="W31" s="178">
        <v>6</v>
      </c>
      <c r="X31" s="178">
        <v>0</v>
      </c>
      <c r="Y31" s="324">
        <v>0</v>
      </c>
      <c r="Z31" s="324">
        <v>0</v>
      </c>
      <c r="AA31" s="10">
        <v>0</v>
      </c>
      <c r="AB31" s="10">
        <v>17</v>
      </c>
      <c r="AC31" s="10">
        <f t="shared" ref="AC31:AC55" si="1">SUM(J31:AB31)</f>
        <v>380</v>
      </c>
    </row>
    <row r="32" spans="1:29" x14ac:dyDescent="0.3">
      <c r="A32" s="14">
        <v>31</v>
      </c>
      <c r="B32" s="15">
        <v>23</v>
      </c>
      <c r="C32" s="30">
        <v>316</v>
      </c>
      <c r="D32" s="8" t="s">
        <v>161</v>
      </c>
      <c r="E32" s="8" t="s">
        <v>204</v>
      </c>
      <c r="F32" s="38">
        <v>1501</v>
      </c>
      <c r="G32" s="15" t="s">
        <v>73</v>
      </c>
      <c r="H32" s="8" t="s">
        <v>22</v>
      </c>
      <c r="I32" s="32">
        <v>579</v>
      </c>
      <c r="J32" s="324">
        <v>51</v>
      </c>
      <c r="K32" s="324">
        <v>131</v>
      </c>
      <c r="L32" s="324">
        <v>62</v>
      </c>
      <c r="M32" s="324">
        <v>19</v>
      </c>
      <c r="N32" s="324">
        <v>35</v>
      </c>
      <c r="O32" s="324">
        <v>2</v>
      </c>
      <c r="P32" s="324">
        <v>3</v>
      </c>
      <c r="Q32" s="324">
        <v>2</v>
      </c>
      <c r="R32" s="324">
        <v>1</v>
      </c>
      <c r="S32" s="324">
        <v>60</v>
      </c>
      <c r="T32" s="324">
        <v>0</v>
      </c>
      <c r="U32" s="324">
        <v>2</v>
      </c>
      <c r="V32" s="178">
        <v>4</v>
      </c>
      <c r="W32" s="178">
        <v>7</v>
      </c>
      <c r="X32" s="178">
        <v>0</v>
      </c>
      <c r="Y32" s="324">
        <v>0</v>
      </c>
      <c r="Z32" s="324">
        <v>0</v>
      </c>
      <c r="AA32" s="10">
        <v>0</v>
      </c>
      <c r="AB32" s="10">
        <v>16</v>
      </c>
      <c r="AC32" s="10">
        <f t="shared" si="1"/>
        <v>395</v>
      </c>
    </row>
    <row r="33" spans="1:29" x14ac:dyDescent="0.3">
      <c r="A33" s="14">
        <v>32</v>
      </c>
      <c r="B33" s="15">
        <v>23</v>
      </c>
      <c r="C33" s="30">
        <v>316</v>
      </c>
      <c r="D33" s="8" t="s">
        <v>161</v>
      </c>
      <c r="E33" s="8" t="s">
        <v>204</v>
      </c>
      <c r="F33" s="38">
        <v>1502</v>
      </c>
      <c r="G33" s="15" t="s">
        <v>73</v>
      </c>
      <c r="H33" s="8" t="s">
        <v>19</v>
      </c>
      <c r="I33" s="32">
        <v>515</v>
      </c>
      <c r="J33" s="324">
        <v>56</v>
      </c>
      <c r="K33" s="324">
        <v>94</v>
      </c>
      <c r="L33" s="324">
        <v>30</v>
      </c>
      <c r="M33" s="324">
        <v>8</v>
      </c>
      <c r="N33" s="324">
        <v>32</v>
      </c>
      <c r="O33" s="324">
        <v>2</v>
      </c>
      <c r="P33" s="324">
        <v>1</v>
      </c>
      <c r="Q33" s="324">
        <v>2</v>
      </c>
      <c r="R33" s="324">
        <v>3</v>
      </c>
      <c r="S33" s="324">
        <v>64</v>
      </c>
      <c r="T33" s="324">
        <v>0</v>
      </c>
      <c r="U33" s="324">
        <v>0</v>
      </c>
      <c r="V33" s="178">
        <v>14</v>
      </c>
      <c r="W33" s="178">
        <v>10</v>
      </c>
      <c r="X33" s="178">
        <v>0</v>
      </c>
      <c r="Y33" s="324">
        <v>0</v>
      </c>
      <c r="Z33" s="324">
        <v>0</v>
      </c>
      <c r="AA33" s="10">
        <v>0</v>
      </c>
      <c r="AB33" s="10">
        <v>12</v>
      </c>
      <c r="AC33" s="10">
        <f t="shared" si="1"/>
        <v>328</v>
      </c>
    </row>
    <row r="34" spans="1:29" x14ac:dyDescent="0.3">
      <c r="A34" s="14">
        <v>33</v>
      </c>
      <c r="B34" s="15">
        <v>23</v>
      </c>
      <c r="C34" s="30">
        <v>316</v>
      </c>
      <c r="D34" s="8" t="s">
        <v>161</v>
      </c>
      <c r="E34" s="8" t="s">
        <v>204</v>
      </c>
      <c r="F34" s="38">
        <v>1502</v>
      </c>
      <c r="G34" s="15" t="s">
        <v>73</v>
      </c>
      <c r="H34" s="8" t="s">
        <v>20</v>
      </c>
      <c r="I34" s="32">
        <v>514</v>
      </c>
      <c r="J34" s="324">
        <v>51</v>
      </c>
      <c r="K34" s="324">
        <v>88</v>
      </c>
      <c r="L34" s="324">
        <v>42</v>
      </c>
      <c r="M34" s="324">
        <v>8</v>
      </c>
      <c r="N34" s="324">
        <v>41</v>
      </c>
      <c r="O34" s="324">
        <v>3</v>
      </c>
      <c r="P34" s="324">
        <v>0</v>
      </c>
      <c r="Q34" s="324">
        <v>3</v>
      </c>
      <c r="R34" s="324">
        <v>0</v>
      </c>
      <c r="S34" s="324">
        <v>64</v>
      </c>
      <c r="T34" s="324">
        <v>0</v>
      </c>
      <c r="U34" s="324">
        <v>2</v>
      </c>
      <c r="V34" s="178">
        <v>13</v>
      </c>
      <c r="W34" s="178">
        <v>5</v>
      </c>
      <c r="X34" s="178">
        <v>0</v>
      </c>
      <c r="Y34" s="324">
        <v>0</v>
      </c>
      <c r="Z34" s="324">
        <v>0</v>
      </c>
      <c r="AA34" s="10">
        <v>0</v>
      </c>
      <c r="AB34" s="10">
        <v>8</v>
      </c>
      <c r="AC34" s="10">
        <f t="shared" si="1"/>
        <v>328</v>
      </c>
    </row>
    <row r="35" spans="1:29" x14ac:dyDescent="0.3">
      <c r="A35" s="14">
        <v>34</v>
      </c>
      <c r="B35" s="15">
        <v>23</v>
      </c>
      <c r="C35" s="30">
        <v>316</v>
      </c>
      <c r="D35" s="8" t="s">
        <v>161</v>
      </c>
      <c r="E35" s="8" t="s">
        <v>204</v>
      </c>
      <c r="F35" s="38">
        <v>1502</v>
      </c>
      <c r="G35" s="15" t="s">
        <v>73</v>
      </c>
      <c r="H35" s="8" t="s">
        <v>22</v>
      </c>
      <c r="I35" s="32">
        <v>514</v>
      </c>
      <c r="J35" s="324">
        <v>71</v>
      </c>
      <c r="K35" s="324">
        <v>95</v>
      </c>
      <c r="L35" s="324">
        <v>43</v>
      </c>
      <c r="M35" s="324">
        <v>20</v>
      </c>
      <c r="N35" s="324">
        <v>32</v>
      </c>
      <c r="O35" s="324">
        <v>2</v>
      </c>
      <c r="P35" s="324">
        <v>4</v>
      </c>
      <c r="Q35" s="324">
        <v>2</v>
      </c>
      <c r="R35" s="324">
        <v>2</v>
      </c>
      <c r="S35" s="324">
        <v>46</v>
      </c>
      <c r="T35" s="324">
        <v>0</v>
      </c>
      <c r="U35" s="324">
        <v>0</v>
      </c>
      <c r="V35" s="178">
        <v>7</v>
      </c>
      <c r="W35" s="178">
        <v>3</v>
      </c>
      <c r="X35" s="178">
        <v>0</v>
      </c>
      <c r="Y35" s="324">
        <v>0</v>
      </c>
      <c r="Z35" s="324">
        <v>0</v>
      </c>
      <c r="AA35" s="10">
        <v>0</v>
      </c>
      <c r="AB35" s="10">
        <v>21</v>
      </c>
      <c r="AC35" s="10">
        <f t="shared" si="1"/>
        <v>348</v>
      </c>
    </row>
    <row r="36" spans="1:29" x14ac:dyDescent="0.3">
      <c r="A36" s="14">
        <v>35</v>
      </c>
      <c r="B36" s="15">
        <v>23</v>
      </c>
      <c r="C36" s="30">
        <v>316</v>
      </c>
      <c r="D36" s="8" t="s">
        <v>161</v>
      </c>
      <c r="E36" s="8" t="s">
        <v>205</v>
      </c>
      <c r="F36" s="38">
        <v>1503</v>
      </c>
      <c r="G36" s="15" t="s">
        <v>73</v>
      </c>
      <c r="H36" s="8" t="s">
        <v>19</v>
      </c>
      <c r="I36" s="32">
        <v>695</v>
      </c>
      <c r="J36" s="324">
        <v>36</v>
      </c>
      <c r="K36" s="324">
        <v>97</v>
      </c>
      <c r="L36" s="324">
        <v>25</v>
      </c>
      <c r="M36" s="324">
        <v>9</v>
      </c>
      <c r="N36" s="324">
        <v>40</v>
      </c>
      <c r="O36" s="324">
        <v>3</v>
      </c>
      <c r="P36" s="324">
        <v>0</v>
      </c>
      <c r="Q36" s="324">
        <v>1</v>
      </c>
      <c r="R36" s="324">
        <v>0</v>
      </c>
      <c r="S36" s="324">
        <v>108</v>
      </c>
      <c r="T36" s="324">
        <v>0</v>
      </c>
      <c r="U36" s="324">
        <v>1</v>
      </c>
      <c r="V36" s="178">
        <v>8</v>
      </c>
      <c r="W36" s="178">
        <v>3</v>
      </c>
      <c r="X36" s="178">
        <v>0</v>
      </c>
      <c r="Y36" s="324">
        <v>0</v>
      </c>
      <c r="Z36" s="324">
        <v>0</v>
      </c>
      <c r="AA36" s="10">
        <v>1</v>
      </c>
      <c r="AB36" s="10">
        <v>12</v>
      </c>
      <c r="AC36" s="10">
        <f t="shared" si="1"/>
        <v>344</v>
      </c>
    </row>
    <row r="37" spans="1:29" x14ac:dyDescent="0.3">
      <c r="A37" s="14">
        <v>36</v>
      </c>
      <c r="B37" s="15">
        <v>23</v>
      </c>
      <c r="C37" s="30">
        <v>316</v>
      </c>
      <c r="D37" s="8" t="s">
        <v>161</v>
      </c>
      <c r="E37" s="8" t="s">
        <v>205</v>
      </c>
      <c r="F37" s="38">
        <v>1503</v>
      </c>
      <c r="G37" s="15" t="s">
        <v>73</v>
      </c>
      <c r="H37" s="8" t="s">
        <v>20</v>
      </c>
      <c r="I37" s="32">
        <v>695</v>
      </c>
      <c r="J37" s="324">
        <v>36</v>
      </c>
      <c r="K37" s="324">
        <v>87</v>
      </c>
      <c r="L37" s="324">
        <v>23</v>
      </c>
      <c r="M37" s="324">
        <v>7</v>
      </c>
      <c r="N37" s="324">
        <v>43</v>
      </c>
      <c r="O37" s="324">
        <v>1</v>
      </c>
      <c r="P37" s="324">
        <v>2</v>
      </c>
      <c r="Q37" s="324">
        <v>4</v>
      </c>
      <c r="R37" s="324">
        <v>1</v>
      </c>
      <c r="S37" s="324">
        <v>93</v>
      </c>
      <c r="T37" s="324">
        <v>0</v>
      </c>
      <c r="U37" s="324">
        <v>3</v>
      </c>
      <c r="V37" s="178">
        <v>8</v>
      </c>
      <c r="W37" s="178">
        <v>6</v>
      </c>
      <c r="X37" s="178">
        <v>0</v>
      </c>
      <c r="Y37" s="324">
        <v>0</v>
      </c>
      <c r="Z37" s="324">
        <v>0</v>
      </c>
      <c r="AA37" s="10">
        <v>0</v>
      </c>
      <c r="AB37" s="10">
        <v>9</v>
      </c>
      <c r="AC37" s="10">
        <f t="shared" si="1"/>
        <v>323</v>
      </c>
    </row>
    <row r="38" spans="1:29" x14ac:dyDescent="0.3">
      <c r="A38" s="14">
        <v>37</v>
      </c>
      <c r="B38" s="15">
        <v>23</v>
      </c>
      <c r="C38" s="30">
        <v>316</v>
      </c>
      <c r="D38" s="8" t="s">
        <v>161</v>
      </c>
      <c r="E38" s="8" t="s">
        <v>205</v>
      </c>
      <c r="F38" s="38">
        <v>1503</v>
      </c>
      <c r="G38" s="15" t="s">
        <v>73</v>
      </c>
      <c r="H38" s="8" t="s">
        <v>22</v>
      </c>
      <c r="I38" s="32">
        <v>695</v>
      </c>
      <c r="J38" s="324">
        <v>29</v>
      </c>
      <c r="K38" s="324">
        <v>121</v>
      </c>
      <c r="L38" s="324">
        <v>27</v>
      </c>
      <c r="M38" s="324">
        <v>11</v>
      </c>
      <c r="N38" s="324">
        <v>42</v>
      </c>
      <c r="O38" s="324">
        <v>4</v>
      </c>
      <c r="P38" s="324">
        <v>3</v>
      </c>
      <c r="Q38" s="324">
        <v>3</v>
      </c>
      <c r="R38" s="324">
        <v>2</v>
      </c>
      <c r="S38" s="324">
        <v>85</v>
      </c>
      <c r="T38" s="324">
        <v>0</v>
      </c>
      <c r="U38" s="324">
        <v>2</v>
      </c>
      <c r="V38" s="178">
        <v>4</v>
      </c>
      <c r="W38" s="178">
        <v>5</v>
      </c>
      <c r="X38" s="178">
        <v>0</v>
      </c>
      <c r="Y38" s="324">
        <v>0</v>
      </c>
      <c r="Z38" s="324">
        <v>0</v>
      </c>
      <c r="AA38" s="10">
        <v>0</v>
      </c>
      <c r="AB38" s="10">
        <v>12</v>
      </c>
      <c r="AC38" s="10">
        <f t="shared" si="1"/>
        <v>350</v>
      </c>
    </row>
    <row r="39" spans="1:29" x14ac:dyDescent="0.3">
      <c r="A39" s="14">
        <v>38</v>
      </c>
      <c r="B39" s="15">
        <v>23</v>
      </c>
      <c r="C39" s="30">
        <v>316</v>
      </c>
      <c r="D39" s="8" t="s">
        <v>161</v>
      </c>
      <c r="E39" s="8" t="s">
        <v>205</v>
      </c>
      <c r="F39" s="38">
        <v>1503</v>
      </c>
      <c r="G39" s="15" t="s">
        <v>73</v>
      </c>
      <c r="H39" s="8" t="s">
        <v>24</v>
      </c>
      <c r="I39" s="32">
        <v>695</v>
      </c>
      <c r="J39" s="324">
        <v>43</v>
      </c>
      <c r="K39" s="324">
        <v>111</v>
      </c>
      <c r="L39" s="324">
        <v>22</v>
      </c>
      <c r="M39" s="324">
        <v>12</v>
      </c>
      <c r="N39" s="324">
        <v>35</v>
      </c>
      <c r="O39" s="324">
        <v>2</v>
      </c>
      <c r="P39" s="324">
        <v>6</v>
      </c>
      <c r="Q39" s="324">
        <v>2</v>
      </c>
      <c r="R39" s="324">
        <v>2</v>
      </c>
      <c r="S39" s="324">
        <v>91</v>
      </c>
      <c r="T39" s="324">
        <v>0</v>
      </c>
      <c r="U39" s="324">
        <v>3</v>
      </c>
      <c r="V39" s="178">
        <v>4</v>
      </c>
      <c r="W39" s="178">
        <v>0</v>
      </c>
      <c r="X39" s="178">
        <v>0</v>
      </c>
      <c r="Y39" s="324">
        <v>0</v>
      </c>
      <c r="Z39" s="324">
        <v>0</v>
      </c>
      <c r="AA39" s="10">
        <v>1</v>
      </c>
      <c r="AB39" s="10">
        <v>15</v>
      </c>
      <c r="AC39" s="10">
        <f t="shared" si="1"/>
        <v>349</v>
      </c>
    </row>
    <row r="40" spans="1:29" x14ac:dyDescent="0.3">
      <c r="A40" s="14">
        <v>39</v>
      </c>
      <c r="B40" s="15">
        <v>23</v>
      </c>
      <c r="C40" s="30">
        <v>316</v>
      </c>
      <c r="D40" s="8" t="s">
        <v>161</v>
      </c>
      <c r="E40" s="8" t="s">
        <v>205</v>
      </c>
      <c r="F40" s="38">
        <v>1503</v>
      </c>
      <c r="G40" s="15" t="s">
        <v>73</v>
      </c>
      <c r="H40" s="8" t="s">
        <v>25</v>
      </c>
      <c r="I40" s="32">
        <v>695</v>
      </c>
      <c r="J40" s="324">
        <v>25</v>
      </c>
      <c r="K40" s="324">
        <v>87</v>
      </c>
      <c r="L40" s="324">
        <v>15</v>
      </c>
      <c r="M40" s="324">
        <v>6</v>
      </c>
      <c r="N40" s="324">
        <v>45</v>
      </c>
      <c r="O40" s="324">
        <v>4</v>
      </c>
      <c r="P40" s="324">
        <v>5</v>
      </c>
      <c r="Q40" s="324">
        <v>0</v>
      </c>
      <c r="R40" s="324">
        <v>2</v>
      </c>
      <c r="S40" s="324">
        <v>89</v>
      </c>
      <c r="T40" s="324">
        <v>0</v>
      </c>
      <c r="U40" s="324">
        <v>1</v>
      </c>
      <c r="V40" s="178">
        <v>5</v>
      </c>
      <c r="W40" s="178">
        <v>8</v>
      </c>
      <c r="X40" s="178">
        <v>0</v>
      </c>
      <c r="Y40" s="324">
        <v>0</v>
      </c>
      <c r="Z40" s="324">
        <v>0</v>
      </c>
      <c r="AA40" s="10">
        <v>0</v>
      </c>
      <c r="AB40" s="10">
        <v>13</v>
      </c>
      <c r="AC40" s="10">
        <f t="shared" si="1"/>
        <v>305</v>
      </c>
    </row>
    <row r="41" spans="1:29" x14ac:dyDescent="0.3">
      <c r="A41" s="14">
        <v>40</v>
      </c>
      <c r="B41" s="15">
        <v>23</v>
      </c>
      <c r="C41" s="30">
        <v>316</v>
      </c>
      <c r="D41" s="8" t="s">
        <v>161</v>
      </c>
      <c r="E41" s="8" t="s">
        <v>205</v>
      </c>
      <c r="F41" s="38">
        <v>1503</v>
      </c>
      <c r="G41" s="15" t="s">
        <v>73</v>
      </c>
      <c r="H41" s="8" t="s">
        <v>26</v>
      </c>
      <c r="I41" s="32">
        <v>695</v>
      </c>
      <c r="J41" s="324">
        <v>40</v>
      </c>
      <c r="K41" s="324">
        <v>92</v>
      </c>
      <c r="L41" s="324">
        <v>25</v>
      </c>
      <c r="M41" s="324">
        <v>6</v>
      </c>
      <c r="N41" s="324">
        <v>36</v>
      </c>
      <c r="O41" s="324">
        <v>2</v>
      </c>
      <c r="P41" s="324">
        <v>5</v>
      </c>
      <c r="Q41" s="324">
        <v>3</v>
      </c>
      <c r="R41" s="324">
        <v>1</v>
      </c>
      <c r="S41" s="324">
        <v>111</v>
      </c>
      <c r="T41" s="324">
        <v>0</v>
      </c>
      <c r="U41" s="324">
        <v>1</v>
      </c>
      <c r="V41" s="178">
        <v>7</v>
      </c>
      <c r="W41" s="178">
        <v>5</v>
      </c>
      <c r="X41" s="178">
        <v>0</v>
      </c>
      <c r="Y41" s="324">
        <v>0</v>
      </c>
      <c r="Z41" s="324">
        <v>0</v>
      </c>
      <c r="AA41" s="10">
        <v>0</v>
      </c>
      <c r="AB41" s="10">
        <v>10</v>
      </c>
      <c r="AC41" s="10">
        <f t="shared" si="1"/>
        <v>344</v>
      </c>
    </row>
    <row r="42" spans="1:29" x14ac:dyDescent="0.3">
      <c r="A42" s="14">
        <v>41</v>
      </c>
      <c r="B42" s="15">
        <v>23</v>
      </c>
      <c r="C42" s="30">
        <v>316</v>
      </c>
      <c r="D42" s="8" t="s">
        <v>161</v>
      </c>
      <c r="E42" s="8" t="s">
        <v>205</v>
      </c>
      <c r="F42" s="38">
        <v>1503</v>
      </c>
      <c r="G42" s="15" t="s">
        <v>73</v>
      </c>
      <c r="H42" s="8" t="s">
        <v>28</v>
      </c>
      <c r="I42" s="32">
        <v>695</v>
      </c>
      <c r="J42" s="324">
        <v>28</v>
      </c>
      <c r="K42" s="324">
        <v>104</v>
      </c>
      <c r="L42" s="324">
        <v>28</v>
      </c>
      <c r="M42" s="324">
        <v>3</v>
      </c>
      <c r="N42" s="324">
        <v>39</v>
      </c>
      <c r="O42" s="324">
        <v>2</v>
      </c>
      <c r="P42" s="324">
        <v>6</v>
      </c>
      <c r="Q42" s="324">
        <v>1</v>
      </c>
      <c r="R42" s="324">
        <v>3</v>
      </c>
      <c r="S42" s="324">
        <v>90</v>
      </c>
      <c r="T42" s="324">
        <v>0</v>
      </c>
      <c r="U42" s="324">
        <v>7</v>
      </c>
      <c r="V42" s="178">
        <v>4</v>
      </c>
      <c r="W42" s="178">
        <v>2</v>
      </c>
      <c r="X42" s="178">
        <v>0</v>
      </c>
      <c r="Y42" s="324">
        <v>0</v>
      </c>
      <c r="Z42" s="324">
        <v>0</v>
      </c>
      <c r="AA42" s="10">
        <v>0</v>
      </c>
      <c r="AB42" s="10">
        <v>8</v>
      </c>
      <c r="AC42" s="10">
        <f t="shared" si="1"/>
        <v>325</v>
      </c>
    </row>
    <row r="43" spans="1:29" x14ac:dyDescent="0.3">
      <c r="A43" s="14">
        <v>42</v>
      </c>
      <c r="B43" s="15">
        <v>23</v>
      </c>
      <c r="C43" s="30">
        <v>316</v>
      </c>
      <c r="D43" s="8" t="s">
        <v>161</v>
      </c>
      <c r="E43" s="8" t="s">
        <v>205</v>
      </c>
      <c r="F43" s="38">
        <v>1503</v>
      </c>
      <c r="G43" s="15" t="s">
        <v>73</v>
      </c>
      <c r="H43" s="8" t="s">
        <v>32</v>
      </c>
      <c r="I43" s="32">
        <v>695</v>
      </c>
      <c r="J43" s="324">
        <v>32</v>
      </c>
      <c r="K43" s="324">
        <v>110</v>
      </c>
      <c r="L43" s="324">
        <v>29</v>
      </c>
      <c r="M43" s="324">
        <v>12</v>
      </c>
      <c r="N43" s="324">
        <v>32</v>
      </c>
      <c r="O43" s="324">
        <v>1</v>
      </c>
      <c r="P43" s="324">
        <v>3</v>
      </c>
      <c r="Q43" s="324">
        <v>4</v>
      </c>
      <c r="R43" s="324">
        <v>4</v>
      </c>
      <c r="S43" s="324">
        <v>93</v>
      </c>
      <c r="T43" s="324">
        <v>0</v>
      </c>
      <c r="U43" s="324">
        <v>2</v>
      </c>
      <c r="V43" s="178">
        <v>2</v>
      </c>
      <c r="W43" s="178">
        <v>9</v>
      </c>
      <c r="X43" s="178">
        <v>0</v>
      </c>
      <c r="Y43" s="324">
        <v>0</v>
      </c>
      <c r="Z43" s="324">
        <v>0</v>
      </c>
      <c r="AA43" s="10">
        <v>0</v>
      </c>
      <c r="AB43" s="10">
        <v>12</v>
      </c>
      <c r="AC43" s="10">
        <f t="shared" si="1"/>
        <v>345</v>
      </c>
    </row>
    <row r="44" spans="1:29" x14ac:dyDescent="0.3">
      <c r="A44" s="14">
        <v>43</v>
      </c>
      <c r="B44" s="15">
        <v>23</v>
      </c>
      <c r="C44" s="30">
        <v>316</v>
      </c>
      <c r="D44" s="8" t="s">
        <v>161</v>
      </c>
      <c r="E44" s="8" t="s">
        <v>205</v>
      </c>
      <c r="F44" s="38">
        <v>1503</v>
      </c>
      <c r="G44" s="15" t="s">
        <v>73</v>
      </c>
      <c r="H44" s="8" t="s">
        <v>34</v>
      </c>
      <c r="I44" s="32">
        <v>694</v>
      </c>
      <c r="J44" s="324">
        <v>45</v>
      </c>
      <c r="K44" s="324">
        <v>104</v>
      </c>
      <c r="L44" s="324">
        <v>23</v>
      </c>
      <c r="M44" s="324">
        <v>7</v>
      </c>
      <c r="N44" s="324">
        <v>33</v>
      </c>
      <c r="O44" s="324">
        <v>1</v>
      </c>
      <c r="P44" s="324">
        <v>5</v>
      </c>
      <c r="Q44" s="324">
        <v>3</v>
      </c>
      <c r="R44" s="324">
        <v>1</v>
      </c>
      <c r="S44" s="324">
        <v>91</v>
      </c>
      <c r="T44" s="324">
        <v>0</v>
      </c>
      <c r="U44" s="324">
        <v>1</v>
      </c>
      <c r="V44" s="178">
        <v>8</v>
      </c>
      <c r="W44" s="178">
        <v>5</v>
      </c>
      <c r="X44" s="178">
        <v>0</v>
      </c>
      <c r="Y44" s="324">
        <v>0</v>
      </c>
      <c r="Z44" s="324">
        <v>0</v>
      </c>
      <c r="AA44" s="10">
        <v>0</v>
      </c>
      <c r="AB44" s="10">
        <v>16</v>
      </c>
      <c r="AC44" s="10">
        <f t="shared" si="1"/>
        <v>343</v>
      </c>
    </row>
    <row r="45" spans="1:29" x14ac:dyDescent="0.3">
      <c r="A45" s="14">
        <v>44</v>
      </c>
      <c r="B45" s="15">
        <v>23</v>
      </c>
      <c r="C45" s="30">
        <v>316</v>
      </c>
      <c r="D45" s="8" t="s">
        <v>161</v>
      </c>
      <c r="E45" s="8" t="s">
        <v>205</v>
      </c>
      <c r="F45" s="38">
        <v>1503</v>
      </c>
      <c r="G45" s="15" t="s">
        <v>73</v>
      </c>
      <c r="H45" s="8" t="s">
        <v>35</v>
      </c>
      <c r="I45" s="32">
        <v>694</v>
      </c>
      <c r="J45" s="324">
        <v>36</v>
      </c>
      <c r="K45" s="324">
        <v>106</v>
      </c>
      <c r="L45" s="324">
        <v>20</v>
      </c>
      <c r="M45" s="324">
        <v>5</v>
      </c>
      <c r="N45" s="324">
        <v>40</v>
      </c>
      <c r="O45" s="324">
        <v>3</v>
      </c>
      <c r="P45" s="324">
        <v>6</v>
      </c>
      <c r="Q45" s="324">
        <v>1</v>
      </c>
      <c r="R45" s="324">
        <v>3</v>
      </c>
      <c r="S45" s="324">
        <v>100</v>
      </c>
      <c r="T45" s="324">
        <v>0</v>
      </c>
      <c r="U45" s="324">
        <v>4</v>
      </c>
      <c r="V45" s="178">
        <v>2</v>
      </c>
      <c r="W45" s="178">
        <v>4</v>
      </c>
      <c r="X45" s="178">
        <v>0</v>
      </c>
      <c r="Y45" s="324">
        <v>0</v>
      </c>
      <c r="Z45" s="324">
        <v>0</v>
      </c>
      <c r="AA45" s="10">
        <v>0</v>
      </c>
      <c r="AB45" s="10">
        <v>16</v>
      </c>
      <c r="AC45" s="10">
        <f t="shared" si="1"/>
        <v>346</v>
      </c>
    </row>
    <row r="46" spans="1:29" x14ac:dyDescent="0.3">
      <c r="A46" s="14">
        <v>45</v>
      </c>
      <c r="B46" s="15">
        <v>23</v>
      </c>
      <c r="C46" s="30">
        <v>316</v>
      </c>
      <c r="D46" s="8" t="s">
        <v>161</v>
      </c>
      <c r="E46" s="8" t="s">
        <v>205</v>
      </c>
      <c r="F46" s="38">
        <v>1503</v>
      </c>
      <c r="G46" s="15" t="s">
        <v>73</v>
      </c>
      <c r="H46" s="8" t="s">
        <v>29</v>
      </c>
      <c r="I46" s="32">
        <v>694</v>
      </c>
      <c r="J46" s="324">
        <v>42</v>
      </c>
      <c r="K46" s="324">
        <v>104</v>
      </c>
      <c r="L46" s="324">
        <v>25</v>
      </c>
      <c r="M46" s="324">
        <v>5</v>
      </c>
      <c r="N46" s="324">
        <v>37</v>
      </c>
      <c r="O46" s="324">
        <v>1</v>
      </c>
      <c r="P46" s="324">
        <v>1</v>
      </c>
      <c r="Q46" s="324">
        <v>1</v>
      </c>
      <c r="R46" s="324">
        <v>2</v>
      </c>
      <c r="S46" s="324">
        <v>91</v>
      </c>
      <c r="T46" s="324">
        <v>0</v>
      </c>
      <c r="U46" s="324">
        <v>4</v>
      </c>
      <c r="V46" s="178">
        <v>5</v>
      </c>
      <c r="W46" s="178">
        <v>3</v>
      </c>
      <c r="X46" s="178">
        <v>0</v>
      </c>
      <c r="Y46" s="324">
        <v>0</v>
      </c>
      <c r="Z46" s="324">
        <v>0</v>
      </c>
      <c r="AA46" s="10">
        <v>0</v>
      </c>
      <c r="AB46" s="10">
        <v>11</v>
      </c>
      <c r="AC46" s="10">
        <f t="shared" si="1"/>
        <v>332</v>
      </c>
    </row>
    <row r="47" spans="1:29" x14ac:dyDescent="0.3">
      <c r="A47" s="14">
        <v>46</v>
      </c>
      <c r="B47" s="15">
        <v>23</v>
      </c>
      <c r="C47" s="30">
        <v>316</v>
      </c>
      <c r="D47" s="8" t="s">
        <v>161</v>
      </c>
      <c r="E47" s="8" t="s">
        <v>205</v>
      </c>
      <c r="F47" s="38">
        <v>1503</v>
      </c>
      <c r="G47" s="15" t="s">
        <v>73</v>
      </c>
      <c r="H47" s="8" t="s">
        <v>30</v>
      </c>
      <c r="I47" s="32">
        <v>694</v>
      </c>
      <c r="J47" s="324">
        <v>18</v>
      </c>
      <c r="K47" s="324">
        <v>100</v>
      </c>
      <c r="L47" s="324">
        <v>18</v>
      </c>
      <c r="M47" s="324">
        <v>3</v>
      </c>
      <c r="N47" s="324">
        <v>29</v>
      </c>
      <c r="O47" s="324">
        <v>2</v>
      </c>
      <c r="P47" s="324">
        <v>0</v>
      </c>
      <c r="Q47" s="324">
        <v>1</v>
      </c>
      <c r="R47" s="324">
        <v>2</v>
      </c>
      <c r="S47" s="324">
        <v>105</v>
      </c>
      <c r="T47" s="324">
        <v>0</v>
      </c>
      <c r="U47" s="324">
        <v>4</v>
      </c>
      <c r="V47" s="178">
        <v>7</v>
      </c>
      <c r="W47" s="178">
        <v>5</v>
      </c>
      <c r="X47" s="178">
        <v>0</v>
      </c>
      <c r="Y47" s="324">
        <v>0</v>
      </c>
      <c r="Z47" s="324">
        <v>0</v>
      </c>
      <c r="AA47" s="10">
        <v>0</v>
      </c>
      <c r="AB47" s="10">
        <v>6</v>
      </c>
      <c r="AC47" s="10">
        <f t="shared" si="1"/>
        <v>300</v>
      </c>
    </row>
    <row r="48" spans="1:29" x14ac:dyDescent="0.3">
      <c r="A48" s="14">
        <v>47</v>
      </c>
      <c r="B48" s="15">
        <v>23</v>
      </c>
      <c r="C48" s="30">
        <v>316</v>
      </c>
      <c r="D48" s="8" t="s">
        <v>161</v>
      </c>
      <c r="E48" s="8" t="s">
        <v>205</v>
      </c>
      <c r="F48" s="38">
        <v>1503</v>
      </c>
      <c r="G48" s="15" t="s">
        <v>73</v>
      </c>
      <c r="H48" s="8" t="s">
        <v>31</v>
      </c>
      <c r="I48" s="32">
        <v>694</v>
      </c>
      <c r="J48" s="324">
        <v>34</v>
      </c>
      <c r="K48" s="324">
        <v>111</v>
      </c>
      <c r="L48" s="324">
        <v>24</v>
      </c>
      <c r="M48" s="324">
        <v>7</v>
      </c>
      <c r="N48" s="324">
        <v>39</v>
      </c>
      <c r="O48" s="324">
        <v>1</v>
      </c>
      <c r="P48" s="324">
        <v>6</v>
      </c>
      <c r="Q48" s="324">
        <v>1</v>
      </c>
      <c r="R48" s="324">
        <v>10</v>
      </c>
      <c r="S48" s="324">
        <v>81</v>
      </c>
      <c r="T48" s="324">
        <v>0</v>
      </c>
      <c r="U48" s="324">
        <v>4</v>
      </c>
      <c r="V48" s="178">
        <v>4</v>
      </c>
      <c r="W48" s="178">
        <v>4</v>
      </c>
      <c r="X48" s="178">
        <v>0</v>
      </c>
      <c r="Y48" s="324">
        <v>0</v>
      </c>
      <c r="Z48" s="324">
        <v>0</v>
      </c>
      <c r="AA48" s="10">
        <v>0</v>
      </c>
      <c r="AB48" s="10">
        <v>12</v>
      </c>
      <c r="AC48" s="10">
        <f t="shared" si="1"/>
        <v>338</v>
      </c>
    </row>
    <row r="49" spans="1:29" x14ac:dyDescent="0.3">
      <c r="A49" s="14">
        <v>48</v>
      </c>
      <c r="B49" s="15">
        <v>23</v>
      </c>
      <c r="C49" s="30">
        <v>316</v>
      </c>
      <c r="D49" s="8" t="s">
        <v>161</v>
      </c>
      <c r="E49" s="8" t="s">
        <v>205</v>
      </c>
      <c r="F49" s="38">
        <v>1504</v>
      </c>
      <c r="G49" s="15" t="s">
        <v>73</v>
      </c>
      <c r="H49" s="8" t="s">
        <v>19</v>
      </c>
      <c r="I49" s="32">
        <v>397</v>
      </c>
      <c r="J49" s="324">
        <v>43</v>
      </c>
      <c r="K49" s="324">
        <v>41</v>
      </c>
      <c r="L49" s="324">
        <v>14</v>
      </c>
      <c r="M49" s="324">
        <v>4</v>
      </c>
      <c r="N49" s="324">
        <v>24</v>
      </c>
      <c r="O49" s="324">
        <v>1</v>
      </c>
      <c r="P49" s="324">
        <v>2</v>
      </c>
      <c r="Q49" s="324">
        <v>1</v>
      </c>
      <c r="R49" s="324">
        <v>2</v>
      </c>
      <c r="S49" s="324">
        <v>30</v>
      </c>
      <c r="T49" s="324">
        <v>0</v>
      </c>
      <c r="U49" s="324">
        <v>0</v>
      </c>
      <c r="V49" s="178">
        <v>7</v>
      </c>
      <c r="W49" s="178">
        <v>1</v>
      </c>
      <c r="X49" s="178">
        <v>0</v>
      </c>
      <c r="Y49" s="324">
        <v>0</v>
      </c>
      <c r="Z49" s="324">
        <v>0</v>
      </c>
      <c r="AA49" s="10">
        <v>0</v>
      </c>
      <c r="AB49" s="10">
        <v>8</v>
      </c>
      <c r="AC49" s="10">
        <f t="shared" si="1"/>
        <v>178</v>
      </c>
    </row>
    <row r="50" spans="1:29" x14ac:dyDescent="0.3">
      <c r="A50" s="14">
        <v>49</v>
      </c>
      <c r="B50" s="15">
        <v>23</v>
      </c>
      <c r="C50" s="30">
        <v>316</v>
      </c>
      <c r="D50" s="8" t="s">
        <v>161</v>
      </c>
      <c r="E50" s="8" t="s">
        <v>205</v>
      </c>
      <c r="F50" s="38">
        <v>1504</v>
      </c>
      <c r="G50" s="15" t="s">
        <v>73</v>
      </c>
      <c r="H50" s="8" t="s">
        <v>20</v>
      </c>
      <c r="I50" s="32">
        <v>396</v>
      </c>
      <c r="J50" s="324">
        <v>50</v>
      </c>
      <c r="K50" s="324">
        <v>51</v>
      </c>
      <c r="L50" s="324">
        <v>14</v>
      </c>
      <c r="M50" s="324">
        <v>3</v>
      </c>
      <c r="N50" s="324">
        <v>21</v>
      </c>
      <c r="O50" s="324">
        <v>5</v>
      </c>
      <c r="P50" s="324">
        <v>2</v>
      </c>
      <c r="Q50" s="324">
        <v>2</v>
      </c>
      <c r="R50" s="324">
        <v>2</v>
      </c>
      <c r="S50" s="324">
        <v>36</v>
      </c>
      <c r="T50" s="324">
        <v>0</v>
      </c>
      <c r="U50" s="324">
        <v>1</v>
      </c>
      <c r="V50" s="178">
        <v>3</v>
      </c>
      <c r="W50" s="178">
        <v>3</v>
      </c>
      <c r="X50" s="178">
        <v>0</v>
      </c>
      <c r="Y50" s="324">
        <v>0</v>
      </c>
      <c r="Z50" s="324">
        <v>0</v>
      </c>
      <c r="AA50" s="10">
        <v>0</v>
      </c>
      <c r="AB50" s="10">
        <v>9</v>
      </c>
      <c r="AC50" s="10">
        <f t="shared" si="1"/>
        <v>202</v>
      </c>
    </row>
    <row r="51" spans="1:29" x14ac:dyDescent="0.3">
      <c r="A51" s="14">
        <v>50</v>
      </c>
      <c r="B51" s="15">
        <v>23</v>
      </c>
      <c r="C51" s="30">
        <v>316</v>
      </c>
      <c r="D51" s="8" t="s">
        <v>161</v>
      </c>
      <c r="E51" s="8" t="s">
        <v>205</v>
      </c>
      <c r="F51" s="38">
        <v>1505</v>
      </c>
      <c r="G51" s="15" t="s">
        <v>73</v>
      </c>
      <c r="H51" s="8" t="s">
        <v>19</v>
      </c>
      <c r="I51" s="32">
        <v>703</v>
      </c>
      <c r="J51" s="324">
        <v>48</v>
      </c>
      <c r="K51" s="324">
        <v>102</v>
      </c>
      <c r="L51" s="324">
        <v>36</v>
      </c>
      <c r="M51" s="324">
        <v>17</v>
      </c>
      <c r="N51" s="324">
        <v>43</v>
      </c>
      <c r="O51" s="324">
        <v>3</v>
      </c>
      <c r="P51" s="324">
        <v>0</v>
      </c>
      <c r="Q51" s="324">
        <v>1</v>
      </c>
      <c r="R51" s="324">
        <v>4</v>
      </c>
      <c r="S51" s="324">
        <v>90</v>
      </c>
      <c r="T51" s="324">
        <v>0</v>
      </c>
      <c r="U51" s="324">
        <v>1</v>
      </c>
      <c r="V51" s="178">
        <v>8</v>
      </c>
      <c r="W51" s="178">
        <v>6</v>
      </c>
      <c r="X51" s="178">
        <v>0</v>
      </c>
      <c r="Y51" s="324">
        <v>0</v>
      </c>
      <c r="Z51" s="324">
        <v>0</v>
      </c>
      <c r="AA51" s="10">
        <v>0</v>
      </c>
      <c r="AB51" s="10">
        <v>15</v>
      </c>
      <c r="AC51" s="10">
        <f t="shared" si="1"/>
        <v>374</v>
      </c>
    </row>
    <row r="52" spans="1:29" x14ac:dyDescent="0.3">
      <c r="A52" s="14">
        <v>51</v>
      </c>
      <c r="B52" s="15">
        <v>23</v>
      </c>
      <c r="C52" s="30">
        <v>316</v>
      </c>
      <c r="D52" s="8" t="s">
        <v>161</v>
      </c>
      <c r="E52" s="8" t="s">
        <v>205</v>
      </c>
      <c r="F52" s="38">
        <v>1505</v>
      </c>
      <c r="G52" s="15" t="s">
        <v>73</v>
      </c>
      <c r="H52" s="8" t="s">
        <v>20</v>
      </c>
      <c r="I52" s="32">
        <v>703</v>
      </c>
      <c r="J52" s="324">
        <v>60</v>
      </c>
      <c r="K52" s="324">
        <v>95</v>
      </c>
      <c r="L52" s="324">
        <v>32</v>
      </c>
      <c r="M52" s="324">
        <v>12</v>
      </c>
      <c r="N52" s="324">
        <v>40</v>
      </c>
      <c r="O52" s="324">
        <v>5</v>
      </c>
      <c r="P52" s="324">
        <v>2</v>
      </c>
      <c r="Q52" s="324">
        <v>1</v>
      </c>
      <c r="R52" s="324">
        <v>2</v>
      </c>
      <c r="S52" s="324">
        <v>103</v>
      </c>
      <c r="T52" s="324">
        <v>0</v>
      </c>
      <c r="U52" s="324">
        <v>1</v>
      </c>
      <c r="V52" s="178">
        <v>4</v>
      </c>
      <c r="W52" s="178">
        <v>5</v>
      </c>
      <c r="X52" s="178">
        <v>0</v>
      </c>
      <c r="Y52" s="324">
        <v>0</v>
      </c>
      <c r="Z52" s="324">
        <v>0</v>
      </c>
      <c r="AA52" s="10">
        <v>0</v>
      </c>
      <c r="AB52" s="10">
        <v>10</v>
      </c>
      <c r="AC52" s="10">
        <f t="shared" si="1"/>
        <v>372</v>
      </c>
    </row>
    <row r="53" spans="1:29" x14ac:dyDescent="0.3">
      <c r="A53" s="14">
        <v>52</v>
      </c>
      <c r="B53" s="15">
        <v>23</v>
      </c>
      <c r="C53" s="30">
        <v>316</v>
      </c>
      <c r="D53" s="8" t="s">
        <v>161</v>
      </c>
      <c r="E53" s="8" t="s">
        <v>205</v>
      </c>
      <c r="F53" s="38">
        <v>1505</v>
      </c>
      <c r="G53" s="15" t="s">
        <v>73</v>
      </c>
      <c r="H53" s="8" t="s">
        <v>22</v>
      </c>
      <c r="I53" s="32">
        <v>703</v>
      </c>
      <c r="J53" s="324">
        <v>48</v>
      </c>
      <c r="K53" s="324">
        <v>122</v>
      </c>
      <c r="L53" s="324">
        <v>28</v>
      </c>
      <c r="M53" s="324">
        <v>10</v>
      </c>
      <c r="N53" s="324">
        <v>41</v>
      </c>
      <c r="O53" s="324">
        <v>5</v>
      </c>
      <c r="P53" s="324">
        <v>2</v>
      </c>
      <c r="Q53" s="324">
        <v>3</v>
      </c>
      <c r="R53" s="324">
        <v>1</v>
      </c>
      <c r="S53" s="324">
        <v>83</v>
      </c>
      <c r="T53" s="324">
        <v>0</v>
      </c>
      <c r="U53" s="324">
        <v>3</v>
      </c>
      <c r="V53" s="178">
        <v>6</v>
      </c>
      <c r="W53" s="178">
        <v>8</v>
      </c>
      <c r="X53" s="178">
        <v>0</v>
      </c>
      <c r="Y53" s="324">
        <v>0</v>
      </c>
      <c r="Z53" s="324">
        <v>0</v>
      </c>
      <c r="AA53" s="10">
        <v>0</v>
      </c>
      <c r="AB53" s="10">
        <v>9</v>
      </c>
      <c r="AC53" s="10">
        <f t="shared" si="1"/>
        <v>369</v>
      </c>
    </row>
    <row r="54" spans="1:29" x14ac:dyDescent="0.3">
      <c r="A54" s="14">
        <v>53</v>
      </c>
      <c r="B54" s="15">
        <v>23</v>
      </c>
      <c r="C54" s="30">
        <v>316</v>
      </c>
      <c r="D54" s="8" t="s">
        <v>161</v>
      </c>
      <c r="E54" s="8" t="s">
        <v>205</v>
      </c>
      <c r="F54" s="38">
        <v>1505</v>
      </c>
      <c r="G54" s="15" t="s">
        <v>73</v>
      </c>
      <c r="H54" s="8" t="s">
        <v>24</v>
      </c>
      <c r="I54" s="32">
        <v>703</v>
      </c>
      <c r="J54" s="324">
        <v>40</v>
      </c>
      <c r="K54" s="324">
        <v>103</v>
      </c>
      <c r="L54" s="324">
        <v>19</v>
      </c>
      <c r="M54" s="324">
        <v>11</v>
      </c>
      <c r="N54" s="324">
        <v>41</v>
      </c>
      <c r="O54" s="324">
        <v>4</v>
      </c>
      <c r="P54" s="324">
        <v>4</v>
      </c>
      <c r="Q54" s="324">
        <v>5</v>
      </c>
      <c r="R54" s="324">
        <v>7</v>
      </c>
      <c r="S54" s="324">
        <v>89</v>
      </c>
      <c r="T54" s="324">
        <v>0</v>
      </c>
      <c r="U54" s="324">
        <v>3</v>
      </c>
      <c r="V54" s="178">
        <v>9</v>
      </c>
      <c r="W54" s="178">
        <v>4</v>
      </c>
      <c r="X54" s="178">
        <v>0</v>
      </c>
      <c r="Y54" s="324">
        <v>0</v>
      </c>
      <c r="Z54" s="324">
        <v>0</v>
      </c>
      <c r="AA54" s="10">
        <v>0</v>
      </c>
      <c r="AB54" s="10">
        <v>11</v>
      </c>
      <c r="AC54" s="10">
        <f t="shared" si="1"/>
        <v>350</v>
      </c>
    </row>
    <row r="55" spans="1:29" x14ac:dyDescent="0.3">
      <c r="A55" s="14">
        <v>54</v>
      </c>
      <c r="B55" s="15">
        <v>23</v>
      </c>
      <c r="C55" s="30">
        <v>316</v>
      </c>
      <c r="D55" s="8" t="s">
        <v>161</v>
      </c>
      <c r="E55" s="8" t="s">
        <v>205</v>
      </c>
      <c r="F55" s="38">
        <v>1505</v>
      </c>
      <c r="G55" s="15" t="s">
        <v>73</v>
      </c>
      <c r="H55" s="8" t="s">
        <v>25</v>
      </c>
      <c r="I55" s="32">
        <v>702</v>
      </c>
      <c r="J55" s="324">
        <v>32</v>
      </c>
      <c r="K55" s="324">
        <v>101</v>
      </c>
      <c r="L55" s="324">
        <v>21</v>
      </c>
      <c r="M55" s="324">
        <v>4</v>
      </c>
      <c r="N55" s="324">
        <v>48</v>
      </c>
      <c r="O55" s="324">
        <v>2</v>
      </c>
      <c r="P55" s="324">
        <v>3</v>
      </c>
      <c r="Q55" s="324">
        <v>4</v>
      </c>
      <c r="R55" s="324">
        <v>2</v>
      </c>
      <c r="S55" s="324">
        <v>111</v>
      </c>
      <c r="T55" s="324">
        <v>0</v>
      </c>
      <c r="U55" s="324">
        <v>2</v>
      </c>
      <c r="V55" s="178">
        <v>6</v>
      </c>
      <c r="W55" s="178">
        <v>9</v>
      </c>
      <c r="X55" s="178">
        <v>0</v>
      </c>
      <c r="Y55" s="324">
        <v>0</v>
      </c>
      <c r="Z55" s="324">
        <v>0</v>
      </c>
      <c r="AA55" s="10">
        <v>0</v>
      </c>
      <c r="AB55" s="10">
        <v>10</v>
      </c>
      <c r="AC55" s="10">
        <f t="shared" si="1"/>
        <v>355</v>
      </c>
    </row>
    <row r="56" spans="1:29" x14ac:dyDescent="0.3">
      <c r="A56" s="14">
        <v>55</v>
      </c>
      <c r="B56" s="15">
        <v>23</v>
      </c>
      <c r="C56" s="30">
        <v>316</v>
      </c>
      <c r="D56" s="8" t="s">
        <v>161</v>
      </c>
      <c r="E56" s="8" t="s">
        <v>205</v>
      </c>
      <c r="F56" s="38">
        <v>1506</v>
      </c>
      <c r="G56" s="15" t="s">
        <v>73</v>
      </c>
      <c r="H56" s="8" t="s">
        <v>19</v>
      </c>
      <c r="I56" s="32">
        <v>703</v>
      </c>
      <c r="J56" s="324">
        <v>49</v>
      </c>
      <c r="K56" s="324">
        <v>122</v>
      </c>
      <c r="L56" s="324">
        <v>25</v>
      </c>
      <c r="M56" s="324">
        <v>3</v>
      </c>
      <c r="N56" s="324">
        <v>52</v>
      </c>
      <c r="O56" s="324">
        <v>2</v>
      </c>
      <c r="P56" s="324">
        <v>7</v>
      </c>
      <c r="Q56" s="324">
        <v>7</v>
      </c>
      <c r="R56" s="324">
        <v>0</v>
      </c>
      <c r="S56" s="324">
        <v>92</v>
      </c>
      <c r="T56" s="324">
        <v>0</v>
      </c>
      <c r="U56" s="324">
        <v>4</v>
      </c>
      <c r="V56" s="178">
        <v>4</v>
      </c>
      <c r="W56" s="178">
        <v>5</v>
      </c>
      <c r="X56" s="178">
        <v>0</v>
      </c>
      <c r="Y56" s="324">
        <v>0</v>
      </c>
      <c r="Z56" s="324">
        <v>0</v>
      </c>
      <c r="AA56" s="10">
        <v>0</v>
      </c>
      <c r="AB56" s="10">
        <v>13</v>
      </c>
      <c r="AC56" s="10">
        <f t="shared" si="0"/>
        <v>385</v>
      </c>
    </row>
    <row r="57" spans="1:29" x14ac:dyDescent="0.3">
      <c r="A57" s="14">
        <v>56</v>
      </c>
      <c r="B57" s="15">
        <v>23</v>
      </c>
      <c r="C57" s="30">
        <v>316</v>
      </c>
      <c r="D57" s="8" t="s">
        <v>161</v>
      </c>
      <c r="E57" s="8" t="s">
        <v>205</v>
      </c>
      <c r="F57" s="38">
        <v>1506</v>
      </c>
      <c r="G57" s="15" t="s">
        <v>73</v>
      </c>
      <c r="H57" s="8" t="s">
        <v>20</v>
      </c>
      <c r="I57" s="32">
        <v>702</v>
      </c>
      <c r="J57" s="324">
        <v>55</v>
      </c>
      <c r="K57" s="324">
        <v>105</v>
      </c>
      <c r="L57" s="324">
        <v>28</v>
      </c>
      <c r="M57" s="324">
        <v>5</v>
      </c>
      <c r="N57" s="324">
        <v>44</v>
      </c>
      <c r="O57" s="324">
        <v>2</v>
      </c>
      <c r="P57" s="324">
        <v>3</v>
      </c>
      <c r="Q57" s="324">
        <v>1</v>
      </c>
      <c r="R57" s="324">
        <v>3</v>
      </c>
      <c r="S57" s="324">
        <v>105</v>
      </c>
      <c r="T57" s="324">
        <v>0</v>
      </c>
      <c r="U57" s="324">
        <v>1</v>
      </c>
      <c r="V57" s="178">
        <v>8</v>
      </c>
      <c r="W57" s="178">
        <v>4</v>
      </c>
      <c r="X57" s="178">
        <v>0</v>
      </c>
      <c r="Y57" s="324">
        <v>0</v>
      </c>
      <c r="Z57" s="324">
        <v>0</v>
      </c>
      <c r="AA57" s="10">
        <v>0</v>
      </c>
      <c r="AB57" s="10">
        <v>10</v>
      </c>
      <c r="AC57" s="10">
        <f t="shared" si="0"/>
        <v>374</v>
      </c>
    </row>
    <row r="58" spans="1:29" x14ac:dyDescent="0.3">
      <c r="A58" s="14">
        <v>57</v>
      </c>
      <c r="B58" s="15">
        <v>23</v>
      </c>
      <c r="C58" s="30">
        <v>316</v>
      </c>
      <c r="D58" s="8" t="s">
        <v>161</v>
      </c>
      <c r="E58" s="8" t="s">
        <v>205</v>
      </c>
      <c r="F58" s="38">
        <v>1506</v>
      </c>
      <c r="G58" s="15" t="s">
        <v>73</v>
      </c>
      <c r="H58" s="8" t="s">
        <v>22</v>
      </c>
      <c r="I58" s="32">
        <v>702</v>
      </c>
      <c r="J58" s="324">
        <v>58</v>
      </c>
      <c r="K58" s="324">
        <v>133</v>
      </c>
      <c r="L58" s="324">
        <v>15</v>
      </c>
      <c r="M58" s="324">
        <v>10</v>
      </c>
      <c r="N58" s="324">
        <v>44</v>
      </c>
      <c r="O58" s="324">
        <v>0</v>
      </c>
      <c r="P58" s="324">
        <v>4</v>
      </c>
      <c r="Q58" s="324">
        <v>2</v>
      </c>
      <c r="R58" s="324">
        <v>2</v>
      </c>
      <c r="S58" s="324">
        <v>83</v>
      </c>
      <c r="T58" s="324">
        <v>0</v>
      </c>
      <c r="U58" s="324">
        <v>3</v>
      </c>
      <c r="V58" s="178">
        <v>6</v>
      </c>
      <c r="W58" s="178">
        <v>3</v>
      </c>
      <c r="X58" s="178">
        <v>0</v>
      </c>
      <c r="Y58" s="324">
        <v>0</v>
      </c>
      <c r="Z58" s="324">
        <v>0</v>
      </c>
      <c r="AA58" s="10">
        <v>1</v>
      </c>
      <c r="AB58" s="10">
        <v>10</v>
      </c>
      <c r="AC58" s="10">
        <f t="shared" si="0"/>
        <v>374</v>
      </c>
    </row>
    <row r="59" spans="1:29" x14ac:dyDescent="0.3">
      <c r="A59" s="14">
        <v>58</v>
      </c>
      <c r="B59" s="15">
        <v>23</v>
      </c>
      <c r="C59" s="30">
        <v>316</v>
      </c>
      <c r="D59" s="8" t="s">
        <v>161</v>
      </c>
      <c r="E59" s="8" t="s">
        <v>205</v>
      </c>
      <c r="F59" s="38">
        <v>1506</v>
      </c>
      <c r="G59" s="15" t="s">
        <v>73</v>
      </c>
      <c r="H59" s="8" t="s">
        <v>27</v>
      </c>
      <c r="I59" s="32"/>
      <c r="J59" s="324">
        <v>8</v>
      </c>
      <c r="K59" s="324">
        <v>33</v>
      </c>
      <c r="L59" s="324">
        <v>8</v>
      </c>
      <c r="M59" s="324">
        <v>2</v>
      </c>
      <c r="N59" s="324">
        <v>7</v>
      </c>
      <c r="O59" s="324">
        <v>0</v>
      </c>
      <c r="P59" s="324">
        <v>1</v>
      </c>
      <c r="Q59" s="324">
        <v>0</v>
      </c>
      <c r="R59" s="324">
        <v>3</v>
      </c>
      <c r="S59" s="324">
        <v>50</v>
      </c>
      <c r="T59" s="324">
        <v>0</v>
      </c>
      <c r="U59" s="324">
        <v>1</v>
      </c>
      <c r="V59" s="178">
        <v>1</v>
      </c>
      <c r="W59" s="178">
        <v>1</v>
      </c>
      <c r="X59" s="178">
        <v>0</v>
      </c>
      <c r="Y59" s="324">
        <v>0</v>
      </c>
      <c r="Z59" s="324">
        <v>0</v>
      </c>
      <c r="AA59" s="10">
        <v>0</v>
      </c>
      <c r="AB59" s="10">
        <v>23</v>
      </c>
      <c r="AC59" s="10">
        <f t="shared" si="0"/>
        <v>138</v>
      </c>
    </row>
    <row r="60" spans="1:29" x14ac:dyDescent="0.3">
      <c r="A60" s="14">
        <v>59</v>
      </c>
      <c r="B60" s="15">
        <v>23</v>
      </c>
      <c r="C60" s="30">
        <v>316</v>
      </c>
      <c r="D60" s="8" t="s">
        <v>161</v>
      </c>
      <c r="E60" s="8" t="s">
        <v>205</v>
      </c>
      <c r="F60" s="241">
        <v>1507</v>
      </c>
      <c r="G60" s="15" t="s">
        <v>73</v>
      </c>
      <c r="H60" s="240" t="s">
        <v>19</v>
      </c>
      <c r="I60" s="32">
        <v>729</v>
      </c>
      <c r="J60" s="322">
        <v>67</v>
      </c>
      <c r="K60" s="322">
        <v>128</v>
      </c>
      <c r="L60" s="322">
        <v>25</v>
      </c>
      <c r="M60" s="322">
        <v>8</v>
      </c>
      <c r="N60" s="322">
        <v>48</v>
      </c>
      <c r="O60" s="322">
        <v>2</v>
      </c>
      <c r="P60" s="322">
        <v>4</v>
      </c>
      <c r="Q60" s="322">
        <v>5</v>
      </c>
      <c r="R60" s="322">
        <v>5</v>
      </c>
      <c r="S60" s="322">
        <v>83</v>
      </c>
      <c r="T60" s="322">
        <v>0</v>
      </c>
      <c r="U60" s="322">
        <v>3</v>
      </c>
      <c r="V60" s="323">
        <v>5</v>
      </c>
      <c r="W60" s="323">
        <v>4</v>
      </c>
      <c r="X60" s="323">
        <v>0</v>
      </c>
      <c r="Y60" s="322">
        <v>0</v>
      </c>
      <c r="Z60" s="322">
        <v>0</v>
      </c>
      <c r="AA60" s="10">
        <v>0</v>
      </c>
      <c r="AB60" s="10">
        <v>12</v>
      </c>
      <c r="AC60" s="10">
        <f t="shared" si="0"/>
        <v>399</v>
      </c>
    </row>
    <row r="61" spans="1:29" x14ac:dyDescent="0.3">
      <c r="A61" s="14">
        <v>60</v>
      </c>
      <c r="B61" s="15">
        <v>23</v>
      </c>
      <c r="C61" s="30">
        <v>316</v>
      </c>
      <c r="D61" s="8" t="s">
        <v>161</v>
      </c>
      <c r="E61" s="8" t="s">
        <v>205</v>
      </c>
      <c r="F61" s="326">
        <v>1507</v>
      </c>
      <c r="G61" s="15" t="s">
        <v>73</v>
      </c>
      <c r="H61" s="240" t="s">
        <v>20</v>
      </c>
      <c r="I61" s="32">
        <v>728</v>
      </c>
      <c r="J61" s="322">
        <v>57</v>
      </c>
      <c r="K61" s="322">
        <v>115</v>
      </c>
      <c r="L61" s="322">
        <v>23</v>
      </c>
      <c r="M61" s="322">
        <v>7</v>
      </c>
      <c r="N61" s="322">
        <v>63</v>
      </c>
      <c r="O61" s="322">
        <v>1</v>
      </c>
      <c r="P61" s="322">
        <v>5</v>
      </c>
      <c r="Q61" s="322">
        <v>1</v>
      </c>
      <c r="R61" s="322">
        <v>5</v>
      </c>
      <c r="S61" s="322">
        <v>78</v>
      </c>
      <c r="T61" s="322">
        <v>0</v>
      </c>
      <c r="U61" s="322">
        <v>4</v>
      </c>
      <c r="V61" s="323">
        <v>6</v>
      </c>
      <c r="W61" s="323">
        <v>5</v>
      </c>
      <c r="X61" s="323">
        <v>0</v>
      </c>
      <c r="Y61" s="322">
        <v>0</v>
      </c>
      <c r="Z61" s="322">
        <v>0</v>
      </c>
      <c r="AA61" s="10">
        <v>1</v>
      </c>
      <c r="AB61" s="10">
        <v>10</v>
      </c>
      <c r="AC61" s="10">
        <f t="shared" si="0"/>
        <v>381</v>
      </c>
    </row>
    <row r="62" spans="1:29" x14ac:dyDescent="0.3">
      <c r="A62" s="14">
        <v>61</v>
      </c>
      <c r="B62" s="15">
        <v>23</v>
      </c>
      <c r="C62" s="30">
        <v>316</v>
      </c>
      <c r="D62" s="8" t="s">
        <v>161</v>
      </c>
      <c r="E62" s="8" t="s">
        <v>206</v>
      </c>
      <c r="F62" s="326">
        <v>1508</v>
      </c>
      <c r="G62" s="15" t="s">
        <v>73</v>
      </c>
      <c r="H62" s="240" t="s">
        <v>19</v>
      </c>
      <c r="I62" s="32">
        <v>748</v>
      </c>
      <c r="J62" s="322">
        <v>54</v>
      </c>
      <c r="K62" s="322">
        <v>238</v>
      </c>
      <c r="L62" s="322">
        <v>82</v>
      </c>
      <c r="M62" s="322">
        <v>40</v>
      </c>
      <c r="N62" s="322">
        <v>32</v>
      </c>
      <c r="O62" s="322">
        <v>0</v>
      </c>
      <c r="P62" s="322">
        <v>0</v>
      </c>
      <c r="Q62" s="322">
        <v>3</v>
      </c>
      <c r="R62" s="322">
        <v>5</v>
      </c>
      <c r="S62" s="322">
        <v>84</v>
      </c>
      <c r="T62" s="322">
        <v>0</v>
      </c>
      <c r="U62" s="322">
        <v>1</v>
      </c>
      <c r="V62" s="323">
        <v>15</v>
      </c>
      <c r="W62" s="323">
        <v>3</v>
      </c>
      <c r="X62" s="323">
        <v>0</v>
      </c>
      <c r="Y62" s="322">
        <v>0</v>
      </c>
      <c r="Z62" s="322">
        <v>0</v>
      </c>
      <c r="AA62" s="10">
        <v>0</v>
      </c>
      <c r="AB62" s="10">
        <v>14</v>
      </c>
      <c r="AC62" s="10">
        <f t="shared" si="0"/>
        <v>571</v>
      </c>
    </row>
    <row r="63" spans="1:29" x14ac:dyDescent="0.3">
      <c r="A63" s="14">
        <v>62</v>
      </c>
      <c r="B63" s="15">
        <v>23</v>
      </c>
      <c r="C63" s="30">
        <v>316</v>
      </c>
      <c r="D63" s="8" t="s">
        <v>161</v>
      </c>
      <c r="E63" s="8" t="s">
        <v>207</v>
      </c>
      <c r="F63" s="326">
        <v>1509</v>
      </c>
      <c r="G63" s="15" t="s">
        <v>73</v>
      </c>
      <c r="H63" s="240" t="s">
        <v>19</v>
      </c>
      <c r="I63" s="32">
        <v>638</v>
      </c>
      <c r="J63" s="322">
        <v>57</v>
      </c>
      <c r="K63" s="322">
        <v>94</v>
      </c>
      <c r="L63" s="322">
        <v>15</v>
      </c>
      <c r="M63" s="322">
        <v>8</v>
      </c>
      <c r="N63" s="322">
        <v>44</v>
      </c>
      <c r="O63" s="322">
        <v>1</v>
      </c>
      <c r="P63" s="322">
        <v>7</v>
      </c>
      <c r="Q63" s="322">
        <v>4</v>
      </c>
      <c r="R63" s="322">
        <v>1</v>
      </c>
      <c r="S63" s="322">
        <v>37</v>
      </c>
      <c r="T63" s="322">
        <v>0</v>
      </c>
      <c r="U63" s="322">
        <v>1</v>
      </c>
      <c r="V63" s="323">
        <v>7</v>
      </c>
      <c r="W63" s="323">
        <v>3</v>
      </c>
      <c r="X63" s="323">
        <v>0</v>
      </c>
      <c r="Y63" s="322">
        <v>0</v>
      </c>
      <c r="Z63" s="322">
        <v>0</v>
      </c>
      <c r="AA63" s="10">
        <v>0</v>
      </c>
      <c r="AB63" s="10">
        <v>14</v>
      </c>
      <c r="AC63" s="10">
        <f t="shared" si="0"/>
        <v>293</v>
      </c>
    </row>
    <row r="64" spans="1:29" x14ac:dyDescent="0.3">
      <c r="A64" s="14">
        <v>63</v>
      </c>
      <c r="B64" s="15">
        <v>23</v>
      </c>
      <c r="C64" s="30">
        <v>316</v>
      </c>
      <c r="D64" s="8" t="s">
        <v>161</v>
      </c>
      <c r="E64" s="8" t="s">
        <v>207</v>
      </c>
      <c r="F64" s="326">
        <v>1509</v>
      </c>
      <c r="G64" s="15" t="s">
        <v>73</v>
      </c>
      <c r="H64" s="240" t="s">
        <v>20</v>
      </c>
      <c r="I64" s="32">
        <v>637</v>
      </c>
      <c r="J64" s="322">
        <v>40</v>
      </c>
      <c r="K64" s="322">
        <v>78</v>
      </c>
      <c r="L64" s="322">
        <v>15</v>
      </c>
      <c r="M64" s="322">
        <v>6</v>
      </c>
      <c r="N64" s="322">
        <v>66</v>
      </c>
      <c r="O64" s="322">
        <v>0</v>
      </c>
      <c r="P64" s="322">
        <v>0</v>
      </c>
      <c r="Q64" s="322">
        <v>0</v>
      </c>
      <c r="R64" s="322">
        <v>4</v>
      </c>
      <c r="S64" s="322">
        <v>63</v>
      </c>
      <c r="T64" s="322">
        <v>0</v>
      </c>
      <c r="U64" s="322">
        <v>0</v>
      </c>
      <c r="V64" s="323">
        <v>5</v>
      </c>
      <c r="W64" s="323">
        <v>6</v>
      </c>
      <c r="X64" s="323">
        <v>0</v>
      </c>
      <c r="Y64" s="322">
        <v>0</v>
      </c>
      <c r="Z64" s="322">
        <v>0</v>
      </c>
      <c r="AA64" s="10">
        <v>0</v>
      </c>
      <c r="AB64" s="10">
        <v>33</v>
      </c>
      <c r="AC64" s="10">
        <f t="shared" si="0"/>
        <v>316</v>
      </c>
    </row>
    <row r="65" spans="1:29" x14ac:dyDescent="0.3">
      <c r="A65" s="14">
        <v>64</v>
      </c>
      <c r="B65" s="15">
        <v>23</v>
      </c>
      <c r="C65" s="30">
        <v>316</v>
      </c>
      <c r="D65" s="8" t="s">
        <v>161</v>
      </c>
      <c r="E65" s="8" t="s">
        <v>207</v>
      </c>
      <c r="F65" s="326">
        <v>1509</v>
      </c>
      <c r="G65" s="15" t="s">
        <v>73</v>
      </c>
      <c r="H65" s="240" t="s">
        <v>22</v>
      </c>
      <c r="I65" s="32">
        <v>637</v>
      </c>
      <c r="J65" s="322">
        <v>39</v>
      </c>
      <c r="K65" s="322">
        <v>124</v>
      </c>
      <c r="L65" s="322">
        <v>19</v>
      </c>
      <c r="M65" s="322">
        <v>6</v>
      </c>
      <c r="N65" s="322">
        <v>54</v>
      </c>
      <c r="O65" s="322">
        <v>1</v>
      </c>
      <c r="P65" s="322">
        <v>3</v>
      </c>
      <c r="Q65" s="322">
        <v>3</v>
      </c>
      <c r="R65" s="322">
        <v>1</v>
      </c>
      <c r="S65" s="322">
        <v>40</v>
      </c>
      <c r="T65" s="322">
        <v>0</v>
      </c>
      <c r="U65" s="322">
        <v>2</v>
      </c>
      <c r="V65" s="323">
        <v>3</v>
      </c>
      <c r="W65" s="323">
        <v>11</v>
      </c>
      <c r="X65" s="323">
        <v>0</v>
      </c>
      <c r="Y65" s="322">
        <v>0</v>
      </c>
      <c r="Z65" s="322">
        <v>0</v>
      </c>
      <c r="AA65" s="10">
        <v>0</v>
      </c>
      <c r="AB65" s="10">
        <v>17</v>
      </c>
      <c r="AC65" s="10">
        <f t="shared" si="0"/>
        <v>323</v>
      </c>
    </row>
    <row r="66" spans="1:29" x14ac:dyDescent="0.3">
      <c r="A66" s="14">
        <v>65</v>
      </c>
      <c r="B66" s="15">
        <v>23</v>
      </c>
      <c r="C66" s="30">
        <v>316</v>
      </c>
      <c r="D66" s="8" t="s">
        <v>161</v>
      </c>
      <c r="E66" s="8" t="s">
        <v>205</v>
      </c>
      <c r="F66" s="326">
        <v>1510</v>
      </c>
      <c r="G66" s="15" t="s">
        <v>73</v>
      </c>
      <c r="H66" s="240" t="s">
        <v>19</v>
      </c>
      <c r="I66" s="32">
        <v>657</v>
      </c>
      <c r="J66" s="322">
        <v>57</v>
      </c>
      <c r="K66" s="322">
        <v>69</v>
      </c>
      <c r="L66" s="322">
        <v>22</v>
      </c>
      <c r="M66" s="322">
        <v>7</v>
      </c>
      <c r="N66" s="322">
        <v>59</v>
      </c>
      <c r="O66" s="322">
        <v>3</v>
      </c>
      <c r="P66" s="322">
        <v>2</v>
      </c>
      <c r="Q66" s="322">
        <v>2</v>
      </c>
      <c r="R66" s="322">
        <v>0</v>
      </c>
      <c r="S66" s="322">
        <v>125</v>
      </c>
      <c r="T66" s="322">
        <v>0</v>
      </c>
      <c r="U66" s="322">
        <v>0</v>
      </c>
      <c r="V66" s="323">
        <v>4</v>
      </c>
      <c r="W66" s="323">
        <v>1</v>
      </c>
      <c r="X66" s="323">
        <v>0</v>
      </c>
      <c r="Y66" s="322">
        <v>0</v>
      </c>
      <c r="Z66" s="322">
        <v>0</v>
      </c>
      <c r="AA66" s="10">
        <v>2</v>
      </c>
      <c r="AB66" s="10">
        <v>5</v>
      </c>
      <c r="AC66" s="10">
        <f t="shared" si="0"/>
        <v>358</v>
      </c>
    </row>
    <row r="67" spans="1:29" x14ac:dyDescent="0.3">
      <c r="A67" s="14">
        <v>66</v>
      </c>
      <c r="B67" s="15">
        <v>23</v>
      </c>
      <c r="C67" s="30">
        <v>316</v>
      </c>
      <c r="D67" s="8" t="s">
        <v>161</v>
      </c>
      <c r="E67" s="8" t="s">
        <v>205</v>
      </c>
      <c r="F67" s="326">
        <v>1510</v>
      </c>
      <c r="G67" s="15" t="s">
        <v>73</v>
      </c>
      <c r="H67" s="240" t="s">
        <v>20</v>
      </c>
      <c r="I67" s="32">
        <v>657</v>
      </c>
      <c r="J67" s="322">
        <v>38</v>
      </c>
      <c r="K67" s="322">
        <v>74</v>
      </c>
      <c r="L67" s="322">
        <v>19</v>
      </c>
      <c r="M67" s="322">
        <v>3</v>
      </c>
      <c r="N67" s="322">
        <v>71</v>
      </c>
      <c r="O67" s="322">
        <v>3</v>
      </c>
      <c r="P67" s="322">
        <v>3</v>
      </c>
      <c r="Q67" s="322">
        <v>1</v>
      </c>
      <c r="R67" s="322">
        <v>2</v>
      </c>
      <c r="S67" s="322">
        <v>130</v>
      </c>
      <c r="T67" s="322">
        <v>0</v>
      </c>
      <c r="U67" s="322">
        <v>3</v>
      </c>
      <c r="V67" s="323">
        <v>4</v>
      </c>
      <c r="W67" s="323">
        <v>1</v>
      </c>
      <c r="X67" s="323">
        <v>0</v>
      </c>
      <c r="Y67" s="322">
        <v>0</v>
      </c>
      <c r="Z67" s="322">
        <v>0</v>
      </c>
      <c r="AA67" s="10">
        <v>0</v>
      </c>
      <c r="AB67" s="10">
        <v>16</v>
      </c>
      <c r="AC67" s="10">
        <f t="shared" si="0"/>
        <v>368</v>
      </c>
    </row>
    <row r="68" spans="1:29" x14ac:dyDescent="0.3">
      <c r="A68" s="14">
        <v>67</v>
      </c>
      <c r="B68" s="15">
        <v>23</v>
      </c>
      <c r="C68" s="30">
        <v>316</v>
      </c>
      <c r="D68" s="8" t="s">
        <v>161</v>
      </c>
      <c r="E68" s="8" t="s">
        <v>205</v>
      </c>
      <c r="F68" s="326">
        <v>1510</v>
      </c>
      <c r="G68" s="15" t="s">
        <v>73</v>
      </c>
      <c r="H68" s="240" t="s">
        <v>22</v>
      </c>
      <c r="I68" s="32">
        <v>657</v>
      </c>
      <c r="J68" s="322">
        <v>38</v>
      </c>
      <c r="K68" s="322">
        <v>70</v>
      </c>
      <c r="L68" s="322">
        <v>25</v>
      </c>
      <c r="M68" s="322">
        <v>4</v>
      </c>
      <c r="N68" s="322">
        <v>60</v>
      </c>
      <c r="O68" s="322">
        <v>2</v>
      </c>
      <c r="P68" s="322">
        <v>2</v>
      </c>
      <c r="Q68" s="322">
        <v>3</v>
      </c>
      <c r="R68" s="322">
        <v>0</v>
      </c>
      <c r="S68" s="322">
        <v>118</v>
      </c>
      <c r="T68" s="322">
        <v>0</v>
      </c>
      <c r="U68" s="322">
        <v>2</v>
      </c>
      <c r="V68" s="323">
        <v>3</v>
      </c>
      <c r="W68" s="323">
        <v>1</v>
      </c>
      <c r="X68" s="323">
        <v>0</v>
      </c>
      <c r="Y68" s="322">
        <v>0</v>
      </c>
      <c r="Z68" s="322">
        <v>0</v>
      </c>
      <c r="AA68" s="10">
        <v>0</v>
      </c>
      <c r="AB68" s="10">
        <v>6</v>
      </c>
      <c r="AC68" s="10">
        <f t="shared" si="0"/>
        <v>334</v>
      </c>
    </row>
    <row r="69" spans="1:29" x14ac:dyDescent="0.3">
      <c r="A69" s="14">
        <v>68</v>
      </c>
      <c r="B69" s="15">
        <v>23</v>
      </c>
      <c r="C69" s="30">
        <v>316</v>
      </c>
      <c r="D69" s="8" t="s">
        <v>161</v>
      </c>
      <c r="E69" s="8" t="s">
        <v>205</v>
      </c>
      <c r="F69" s="326">
        <v>1510</v>
      </c>
      <c r="G69" s="15" t="s">
        <v>73</v>
      </c>
      <c r="H69" s="240" t="s">
        <v>24</v>
      </c>
      <c r="I69" s="32">
        <v>656</v>
      </c>
      <c r="J69" s="322">
        <v>46</v>
      </c>
      <c r="K69" s="322">
        <v>72</v>
      </c>
      <c r="L69" s="322">
        <v>21</v>
      </c>
      <c r="M69" s="322">
        <v>4</v>
      </c>
      <c r="N69" s="322">
        <v>55</v>
      </c>
      <c r="O69" s="322">
        <v>4</v>
      </c>
      <c r="P69" s="322">
        <v>1</v>
      </c>
      <c r="Q69" s="322">
        <v>2</v>
      </c>
      <c r="R69" s="322">
        <v>2</v>
      </c>
      <c r="S69" s="322">
        <v>115</v>
      </c>
      <c r="T69" s="322">
        <v>0</v>
      </c>
      <c r="U69" s="322">
        <v>2</v>
      </c>
      <c r="V69" s="323">
        <v>9</v>
      </c>
      <c r="W69" s="323">
        <v>3</v>
      </c>
      <c r="X69" s="323">
        <v>0</v>
      </c>
      <c r="Y69" s="322">
        <v>0</v>
      </c>
      <c r="Z69" s="322">
        <v>0</v>
      </c>
      <c r="AA69" s="10">
        <v>0</v>
      </c>
      <c r="AB69" s="10">
        <v>16</v>
      </c>
      <c r="AC69" s="10">
        <f t="shared" si="0"/>
        <v>352</v>
      </c>
    </row>
    <row r="70" spans="1:29" x14ac:dyDescent="0.3">
      <c r="A70" s="14">
        <v>69</v>
      </c>
      <c r="B70" s="15">
        <v>23</v>
      </c>
      <c r="C70" s="30">
        <v>332</v>
      </c>
      <c r="D70" s="8" t="s">
        <v>208</v>
      </c>
      <c r="E70" s="8" t="s">
        <v>209</v>
      </c>
      <c r="F70" s="326">
        <v>1564</v>
      </c>
      <c r="G70" s="15" t="s">
        <v>73</v>
      </c>
      <c r="H70" s="240" t="s">
        <v>19</v>
      </c>
      <c r="I70" s="32">
        <v>547</v>
      </c>
      <c r="J70" s="322">
        <v>5</v>
      </c>
      <c r="K70" s="322">
        <v>101</v>
      </c>
      <c r="L70" s="322">
        <v>11</v>
      </c>
      <c r="M70" s="322">
        <v>6</v>
      </c>
      <c r="N70" s="322">
        <v>5</v>
      </c>
      <c r="O70" s="322">
        <v>3</v>
      </c>
      <c r="P70" s="322">
        <v>16</v>
      </c>
      <c r="Q70" s="322">
        <v>62</v>
      </c>
      <c r="R70" s="322">
        <v>4</v>
      </c>
      <c r="S70" s="322">
        <v>128</v>
      </c>
      <c r="T70" s="322">
        <v>0</v>
      </c>
      <c r="U70" s="322">
        <v>1</v>
      </c>
      <c r="V70" s="323">
        <v>0</v>
      </c>
      <c r="W70" s="323">
        <v>4</v>
      </c>
      <c r="X70" s="323">
        <v>0</v>
      </c>
      <c r="Y70" s="322">
        <v>0</v>
      </c>
      <c r="Z70" s="322">
        <v>0</v>
      </c>
      <c r="AA70" s="10">
        <v>0</v>
      </c>
      <c r="AB70" s="10">
        <v>13</v>
      </c>
      <c r="AC70" s="10">
        <f t="shared" si="0"/>
        <v>359</v>
      </c>
    </row>
    <row r="71" spans="1:29" x14ac:dyDescent="0.3">
      <c r="A71" s="14">
        <v>70</v>
      </c>
      <c r="B71" s="15">
        <v>23</v>
      </c>
      <c r="C71" s="30">
        <v>332</v>
      </c>
      <c r="D71" s="8" t="s">
        <v>208</v>
      </c>
      <c r="E71" s="8" t="s">
        <v>209</v>
      </c>
      <c r="F71" s="326">
        <v>1564</v>
      </c>
      <c r="G71" s="15" t="s">
        <v>73</v>
      </c>
      <c r="H71" s="240" t="s">
        <v>20</v>
      </c>
      <c r="I71" s="32">
        <v>546</v>
      </c>
      <c r="J71" s="322">
        <v>0</v>
      </c>
      <c r="K71" s="322">
        <v>114</v>
      </c>
      <c r="L71" s="322">
        <v>20</v>
      </c>
      <c r="M71" s="322">
        <v>4</v>
      </c>
      <c r="N71" s="322">
        <v>10</v>
      </c>
      <c r="O71" s="322">
        <v>4</v>
      </c>
      <c r="P71" s="322">
        <v>15</v>
      </c>
      <c r="Q71" s="322">
        <v>37</v>
      </c>
      <c r="R71" s="322">
        <v>5</v>
      </c>
      <c r="S71" s="322">
        <v>109</v>
      </c>
      <c r="T71" s="322">
        <v>0</v>
      </c>
      <c r="U71" s="322">
        <v>1</v>
      </c>
      <c r="V71" s="323">
        <v>1</v>
      </c>
      <c r="W71" s="323">
        <v>2</v>
      </c>
      <c r="X71" s="323">
        <v>0</v>
      </c>
      <c r="Y71" s="322">
        <v>0</v>
      </c>
      <c r="Z71" s="322">
        <v>0</v>
      </c>
      <c r="AA71" s="10">
        <v>0</v>
      </c>
      <c r="AB71" s="10">
        <v>22</v>
      </c>
      <c r="AC71" s="10">
        <f t="shared" si="0"/>
        <v>344</v>
      </c>
    </row>
    <row r="72" spans="1:29" x14ac:dyDescent="0.3">
      <c r="A72" s="14">
        <v>71</v>
      </c>
      <c r="B72" s="15">
        <v>23</v>
      </c>
      <c r="C72" s="30">
        <v>332</v>
      </c>
      <c r="D72" s="8" t="s">
        <v>208</v>
      </c>
      <c r="E72" s="8" t="s">
        <v>209</v>
      </c>
      <c r="F72" s="244">
        <v>1565</v>
      </c>
      <c r="G72" s="15" t="s">
        <v>73</v>
      </c>
      <c r="H72" s="240" t="s">
        <v>19</v>
      </c>
      <c r="I72" s="32">
        <v>419</v>
      </c>
      <c r="J72" s="322">
        <v>4</v>
      </c>
      <c r="K72" s="322">
        <v>102</v>
      </c>
      <c r="L72" s="322">
        <v>14</v>
      </c>
      <c r="M72" s="322">
        <v>4</v>
      </c>
      <c r="N72" s="322">
        <v>5</v>
      </c>
      <c r="O72" s="322">
        <v>4</v>
      </c>
      <c r="P72" s="322">
        <v>2</v>
      </c>
      <c r="Q72" s="322">
        <v>27</v>
      </c>
      <c r="R72" s="322">
        <v>4</v>
      </c>
      <c r="S72" s="322">
        <v>111</v>
      </c>
      <c r="T72" s="322">
        <v>0</v>
      </c>
      <c r="U72" s="322">
        <v>2</v>
      </c>
      <c r="V72" s="323">
        <v>0</v>
      </c>
      <c r="W72" s="323">
        <v>2</v>
      </c>
      <c r="X72" s="323">
        <v>0</v>
      </c>
      <c r="Y72" s="322">
        <v>0</v>
      </c>
      <c r="Z72" s="322">
        <v>0</v>
      </c>
      <c r="AA72" s="10">
        <v>0</v>
      </c>
      <c r="AB72" s="10">
        <v>12</v>
      </c>
      <c r="AC72" s="10">
        <f t="shared" si="0"/>
        <v>293</v>
      </c>
    </row>
    <row r="73" spans="1:29" x14ac:dyDescent="0.3">
      <c r="A73" s="14">
        <v>72</v>
      </c>
      <c r="B73" s="15">
        <v>23</v>
      </c>
      <c r="C73" s="30">
        <v>332</v>
      </c>
      <c r="D73" s="8" t="s">
        <v>208</v>
      </c>
      <c r="E73" s="8" t="s">
        <v>209</v>
      </c>
      <c r="F73" s="244">
        <v>1565</v>
      </c>
      <c r="G73" s="15" t="s">
        <v>73</v>
      </c>
      <c r="H73" s="240" t="s">
        <v>20</v>
      </c>
      <c r="I73" s="32">
        <v>419</v>
      </c>
      <c r="J73" s="322">
        <v>6</v>
      </c>
      <c r="K73" s="322">
        <v>118</v>
      </c>
      <c r="L73" s="322">
        <v>12</v>
      </c>
      <c r="M73" s="322">
        <v>3</v>
      </c>
      <c r="N73" s="322">
        <v>9</v>
      </c>
      <c r="O73" s="322">
        <v>2</v>
      </c>
      <c r="P73" s="322">
        <v>2</v>
      </c>
      <c r="Q73" s="322">
        <v>37</v>
      </c>
      <c r="R73" s="322">
        <v>2</v>
      </c>
      <c r="S73" s="322">
        <v>97</v>
      </c>
      <c r="T73" s="322">
        <v>0</v>
      </c>
      <c r="U73" s="322">
        <v>1</v>
      </c>
      <c r="V73" s="323">
        <v>0</v>
      </c>
      <c r="W73" s="323">
        <v>5</v>
      </c>
      <c r="X73" s="323">
        <v>0</v>
      </c>
      <c r="Y73" s="322">
        <v>0</v>
      </c>
      <c r="Z73" s="322">
        <v>0</v>
      </c>
      <c r="AA73" s="10">
        <v>0</v>
      </c>
      <c r="AB73" s="10">
        <v>10</v>
      </c>
      <c r="AC73" s="10">
        <f t="shared" si="0"/>
        <v>304</v>
      </c>
    </row>
    <row r="74" spans="1:29" x14ac:dyDescent="0.3">
      <c r="A74" s="14">
        <v>73</v>
      </c>
      <c r="B74" s="15">
        <v>23</v>
      </c>
      <c r="C74" s="30">
        <v>332</v>
      </c>
      <c r="D74" s="8" t="s">
        <v>208</v>
      </c>
      <c r="E74" s="8" t="s">
        <v>210</v>
      </c>
      <c r="F74" s="244">
        <v>1566</v>
      </c>
      <c r="G74" s="15" t="s">
        <v>73</v>
      </c>
      <c r="H74" s="240" t="s">
        <v>19</v>
      </c>
      <c r="I74" s="32">
        <v>627</v>
      </c>
      <c r="J74" s="322">
        <v>5</v>
      </c>
      <c r="K74" s="322">
        <v>156</v>
      </c>
      <c r="L74" s="322">
        <v>12</v>
      </c>
      <c r="M74" s="322">
        <v>2</v>
      </c>
      <c r="N74" s="322">
        <v>7</v>
      </c>
      <c r="O74" s="322">
        <v>1</v>
      </c>
      <c r="P74" s="322">
        <v>24</v>
      </c>
      <c r="Q74" s="322">
        <v>30</v>
      </c>
      <c r="R74" s="322">
        <v>2</v>
      </c>
      <c r="S74" s="322">
        <v>152</v>
      </c>
      <c r="T74" s="322">
        <v>0</v>
      </c>
      <c r="U74" s="322">
        <v>2</v>
      </c>
      <c r="V74" s="323">
        <v>0</v>
      </c>
      <c r="W74" s="323">
        <v>6</v>
      </c>
      <c r="X74" s="323">
        <v>0</v>
      </c>
      <c r="Y74" s="322">
        <v>0</v>
      </c>
      <c r="Z74" s="322">
        <v>0</v>
      </c>
      <c r="AA74" s="10">
        <v>0</v>
      </c>
      <c r="AB74" s="10">
        <v>11</v>
      </c>
      <c r="AC74" s="10">
        <f t="shared" si="0"/>
        <v>410</v>
      </c>
    </row>
    <row r="75" spans="1:29" x14ac:dyDescent="0.3">
      <c r="A75" s="14">
        <v>74</v>
      </c>
      <c r="B75" s="15">
        <v>23</v>
      </c>
      <c r="C75" s="30">
        <v>332</v>
      </c>
      <c r="D75" s="8" t="s">
        <v>208</v>
      </c>
      <c r="E75" s="8" t="s">
        <v>210</v>
      </c>
      <c r="F75" s="244">
        <v>1566</v>
      </c>
      <c r="G75" s="15" t="s">
        <v>73</v>
      </c>
      <c r="H75" s="240" t="s">
        <v>20</v>
      </c>
      <c r="I75" s="32">
        <v>627</v>
      </c>
      <c r="J75" s="322">
        <v>3</v>
      </c>
      <c r="K75" s="322">
        <v>185</v>
      </c>
      <c r="L75" s="322">
        <v>9</v>
      </c>
      <c r="M75" s="322">
        <v>8</v>
      </c>
      <c r="N75" s="322">
        <v>10</v>
      </c>
      <c r="O75" s="322">
        <v>0</v>
      </c>
      <c r="P75" s="322">
        <v>29</v>
      </c>
      <c r="Q75" s="322">
        <v>39</v>
      </c>
      <c r="R75" s="322">
        <v>3</v>
      </c>
      <c r="S75" s="322">
        <v>141</v>
      </c>
      <c r="T75" s="322">
        <v>0</v>
      </c>
      <c r="U75" s="322">
        <v>2</v>
      </c>
      <c r="V75" s="323">
        <v>0</v>
      </c>
      <c r="W75" s="323">
        <v>0</v>
      </c>
      <c r="X75" s="323">
        <v>0</v>
      </c>
      <c r="Y75" s="322">
        <v>0</v>
      </c>
      <c r="Z75" s="322">
        <v>0</v>
      </c>
      <c r="AA75" s="10">
        <v>0</v>
      </c>
      <c r="AB75" s="10">
        <v>18</v>
      </c>
      <c r="AC75" s="10">
        <f t="shared" si="0"/>
        <v>447</v>
      </c>
    </row>
    <row r="76" spans="1:29" x14ac:dyDescent="0.3">
      <c r="A76" s="14">
        <v>75</v>
      </c>
      <c r="B76" s="15">
        <v>23</v>
      </c>
      <c r="C76" s="30">
        <v>332</v>
      </c>
      <c r="D76" s="8" t="s">
        <v>208</v>
      </c>
      <c r="E76" s="8" t="s">
        <v>210</v>
      </c>
      <c r="F76" s="244">
        <v>1567</v>
      </c>
      <c r="G76" s="15" t="s">
        <v>73</v>
      </c>
      <c r="H76" s="240" t="s">
        <v>19</v>
      </c>
      <c r="I76" s="32">
        <v>533</v>
      </c>
      <c r="J76" s="322">
        <v>7</v>
      </c>
      <c r="K76" s="322">
        <v>119</v>
      </c>
      <c r="L76" s="322">
        <v>12</v>
      </c>
      <c r="M76" s="322">
        <v>3</v>
      </c>
      <c r="N76" s="322">
        <v>27</v>
      </c>
      <c r="O76" s="322">
        <v>6</v>
      </c>
      <c r="P76" s="322">
        <v>8</v>
      </c>
      <c r="Q76" s="322">
        <v>49</v>
      </c>
      <c r="R76" s="322">
        <v>0</v>
      </c>
      <c r="S76" s="322">
        <v>91</v>
      </c>
      <c r="T76" s="322">
        <v>0</v>
      </c>
      <c r="U76" s="322">
        <v>0</v>
      </c>
      <c r="V76" s="323">
        <v>0</v>
      </c>
      <c r="W76" s="323">
        <v>1</v>
      </c>
      <c r="X76" s="323">
        <v>0</v>
      </c>
      <c r="Y76" s="322">
        <v>0</v>
      </c>
      <c r="Z76" s="322">
        <v>0</v>
      </c>
      <c r="AA76" s="10">
        <v>0</v>
      </c>
      <c r="AB76" s="10">
        <v>9</v>
      </c>
      <c r="AC76" s="10">
        <f t="shared" si="0"/>
        <v>332</v>
      </c>
    </row>
    <row r="77" spans="1:29" x14ac:dyDescent="0.3">
      <c r="A77" s="14">
        <v>76</v>
      </c>
      <c r="B77" s="15">
        <v>23</v>
      </c>
      <c r="C77" s="30">
        <v>332</v>
      </c>
      <c r="D77" s="8" t="s">
        <v>208</v>
      </c>
      <c r="E77" s="8" t="s">
        <v>210</v>
      </c>
      <c r="F77" s="244">
        <v>1567</v>
      </c>
      <c r="G77" s="15" t="s">
        <v>73</v>
      </c>
      <c r="H77" s="240" t="s">
        <v>20</v>
      </c>
      <c r="I77" s="32">
        <v>532</v>
      </c>
      <c r="J77" s="322">
        <v>2</v>
      </c>
      <c r="K77" s="322">
        <v>129</v>
      </c>
      <c r="L77" s="322">
        <v>14</v>
      </c>
      <c r="M77" s="322">
        <v>7</v>
      </c>
      <c r="N77" s="322">
        <v>7</v>
      </c>
      <c r="O77" s="322">
        <v>3</v>
      </c>
      <c r="P77" s="322">
        <v>8</v>
      </c>
      <c r="Q77" s="322">
        <v>50</v>
      </c>
      <c r="R77" s="322">
        <v>2</v>
      </c>
      <c r="S77" s="322">
        <v>103</v>
      </c>
      <c r="T77" s="322">
        <v>0</v>
      </c>
      <c r="U77" s="322">
        <v>0</v>
      </c>
      <c r="V77" s="323">
        <v>0</v>
      </c>
      <c r="W77" s="323">
        <v>2</v>
      </c>
      <c r="X77" s="323">
        <v>0</v>
      </c>
      <c r="Y77" s="322">
        <v>0</v>
      </c>
      <c r="Z77" s="322">
        <v>0</v>
      </c>
      <c r="AA77" s="10">
        <v>0</v>
      </c>
      <c r="AB77" s="10">
        <v>17</v>
      </c>
      <c r="AC77" s="10">
        <f t="shared" si="0"/>
        <v>344</v>
      </c>
    </row>
    <row r="78" spans="1:29" x14ac:dyDescent="0.3">
      <c r="A78" s="14">
        <v>77</v>
      </c>
      <c r="B78" s="15">
        <v>23</v>
      </c>
      <c r="C78" s="30">
        <v>332</v>
      </c>
      <c r="D78" s="8" t="s">
        <v>208</v>
      </c>
      <c r="E78" s="8" t="s">
        <v>211</v>
      </c>
      <c r="F78" s="244">
        <v>1568</v>
      </c>
      <c r="G78" s="15" t="s">
        <v>73</v>
      </c>
      <c r="H78" s="240" t="s">
        <v>19</v>
      </c>
      <c r="I78" s="32">
        <v>608</v>
      </c>
      <c r="J78" s="322">
        <v>25</v>
      </c>
      <c r="K78" s="322">
        <v>109</v>
      </c>
      <c r="L78" s="322">
        <v>20</v>
      </c>
      <c r="M78" s="322">
        <v>3</v>
      </c>
      <c r="N78" s="322">
        <v>9</v>
      </c>
      <c r="O78" s="322">
        <v>6</v>
      </c>
      <c r="P78" s="322">
        <v>3</v>
      </c>
      <c r="Q78" s="322">
        <v>30</v>
      </c>
      <c r="R78" s="322">
        <v>5</v>
      </c>
      <c r="S78" s="322">
        <v>160</v>
      </c>
      <c r="T78" s="322">
        <v>0</v>
      </c>
      <c r="U78" s="322">
        <v>2</v>
      </c>
      <c r="V78" s="323">
        <v>4</v>
      </c>
      <c r="W78" s="323">
        <v>4</v>
      </c>
      <c r="X78" s="323">
        <v>0</v>
      </c>
      <c r="Y78" s="322">
        <v>0</v>
      </c>
      <c r="Z78" s="322">
        <v>0</v>
      </c>
      <c r="AA78" s="10">
        <v>0</v>
      </c>
      <c r="AB78" s="10">
        <v>14</v>
      </c>
      <c r="AC78" s="10">
        <f t="shared" si="0"/>
        <v>394</v>
      </c>
    </row>
    <row r="79" spans="1:29" x14ac:dyDescent="0.3">
      <c r="A79" s="14">
        <v>78</v>
      </c>
      <c r="B79" s="15">
        <v>23</v>
      </c>
      <c r="C79" s="30">
        <v>332</v>
      </c>
      <c r="D79" s="8" t="s">
        <v>208</v>
      </c>
      <c r="E79" s="8" t="s">
        <v>211</v>
      </c>
      <c r="F79" s="244">
        <v>1568</v>
      </c>
      <c r="G79" s="15" t="s">
        <v>73</v>
      </c>
      <c r="H79" s="240" t="s">
        <v>20</v>
      </c>
      <c r="I79" s="32">
        <v>608</v>
      </c>
      <c r="J79" s="322">
        <v>24</v>
      </c>
      <c r="K79" s="322">
        <v>94</v>
      </c>
      <c r="L79" s="322">
        <v>26</v>
      </c>
      <c r="M79" s="322">
        <v>6</v>
      </c>
      <c r="N79" s="322">
        <v>5</v>
      </c>
      <c r="O79" s="322">
        <v>0</v>
      </c>
      <c r="P79" s="322">
        <v>2</v>
      </c>
      <c r="Q79" s="322">
        <v>16</v>
      </c>
      <c r="R79" s="322">
        <v>7</v>
      </c>
      <c r="S79" s="322">
        <v>189</v>
      </c>
      <c r="T79" s="322">
        <v>0</v>
      </c>
      <c r="U79" s="322">
        <v>1</v>
      </c>
      <c r="V79" s="323">
        <v>2</v>
      </c>
      <c r="W79" s="323">
        <v>1</v>
      </c>
      <c r="X79" s="323">
        <v>0</v>
      </c>
      <c r="Y79" s="322">
        <v>0</v>
      </c>
      <c r="Z79" s="322">
        <v>0</v>
      </c>
      <c r="AA79" s="10">
        <v>0</v>
      </c>
      <c r="AB79" s="10">
        <v>13</v>
      </c>
      <c r="AC79" s="10">
        <f t="shared" si="0"/>
        <v>386</v>
      </c>
    </row>
    <row r="80" spans="1:29" x14ac:dyDescent="0.3">
      <c r="A80" s="14">
        <v>79</v>
      </c>
      <c r="B80" s="15">
        <v>23</v>
      </c>
      <c r="C80" s="30">
        <v>332</v>
      </c>
      <c r="D80" s="8" t="s">
        <v>208</v>
      </c>
      <c r="E80" s="8" t="s">
        <v>211</v>
      </c>
      <c r="F80" s="244">
        <v>1568</v>
      </c>
      <c r="G80" s="15" t="s">
        <v>73</v>
      </c>
      <c r="H80" s="240" t="s">
        <v>22</v>
      </c>
      <c r="I80" s="32">
        <v>607</v>
      </c>
      <c r="J80" s="322">
        <v>13</v>
      </c>
      <c r="K80" s="322">
        <v>92</v>
      </c>
      <c r="L80" s="322">
        <v>33</v>
      </c>
      <c r="M80" s="322">
        <v>3</v>
      </c>
      <c r="N80" s="322">
        <v>5</v>
      </c>
      <c r="O80" s="322">
        <v>3</v>
      </c>
      <c r="P80" s="322">
        <v>3</v>
      </c>
      <c r="Q80" s="322">
        <v>26</v>
      </c>
      <c r="R80" s="322">
        <v>6</v>
      </c>
      <c r="S80" s="322">
        <v>216</v>
      </c>
      <c r="T80" s="322">
        <v>0</v>
      </c>
      <c r="U80" s="322">
        <v>3</v>
      </c>
      <c r="V80" s="323">
        <v>0</v>
      </c>
      <c r="W80" s="323">
        <v>0</v>
      </c>
      <c r="X80" s="323">
        <v>0</v>
      </c>
      <c r="Y80" s="322">
        <v>0</v>
      </c>
      <c r="Z80" s="322">
        <v>0</v>
      </c>
      <c r="AA80" s="10">
        <v>2</v>
      </c>
      <c r="AB80" s="10">
        <v>12</v>
      </c>
      <c r="AC80" s="10">
        <f t="shared" si="0"/>
        <v>417</v>
      </c>
    </row>
    <row r="81" spans="1:29" x14ac:dyDescent="0.3">
      <c r="A81" s="14">
        <v>80</v>
      </c>
      <c r="B81" s="15">
        <v>23</v>
      </c>
      <c r="C81" s="30">
        <v>332</v>
      </c>
      <c r="D81" s="8" t="s">
        <v>208</v>
      </c>
      <c r="E81" s="8" t="s">
        <v>212</v>
      </c>
      <c r="F81" s="244">
        <v>1569</v>
      </c>
      <c r="G81" s="15" t="s">
        <v>73</v>
      </c>
      <c r="H81" s="240" t="s">
        <v>19</v>
      </c>
      <c r="I81" s="32">
        <v>606</v>
      </c>
      <c r="J81" s="322">
        <v>5</v>
      </c>
      <c r="K81" s="322">
        <v>70</v>
      </c>
      <c r="L81" s="322">
        <v>37</v>
      </c>
      <c r="M81" s="322">
        <v>13</v>
      </c>
      <c r="N81" s="322">
        <v>14</v>
      </c>
      <c r="O81" s="322">
        <v>2</v>
      </c>
      <c r="P81" s="322">
        <v>10</v>
      </c>
      <c r="Q81" s="322">
        <v>42</v>
      </c>
      <c r="R81" s="322">
        <v>1</v>
      </c>
      <c r="S81" s="322">
        <v>148</v>
      </c>
      <c r="T81" s="322">
        <v>0</v>
      </c>
      <c r="U81" s="322">
        <v>1</v>
      </c>
      <c r="V81" s="323">
        <v>5</v>
      </c>
      <c r="W81" s="323">
        <v>3</v>
      </c>
      <c r="X81" s="323">
        <v>0</v>
      </c>
      <c r="Y81" s="322">
        <v>0</v>
      </c>
      <c r="Z81" s="322">
        <v>0</v>
      </c>
      <c r="AA81" s="10">
        <v>0</v>
      </c>
      <c r="AB81" s="10">
        <v>14</v>
      </c>
      <c r="AC81" s="10">
        <f>SUM(J81:AB81)</f>
        <v>365</v>
      </c>
    </row>
    <row r="82" spans="1:29" x14ac:dyDescent="0.3">
      <c r="A82" s="14">
        <v>81</v>
      </c>
      <c r="B82" s="15">
        <v>23</v>
      </c>
      <c r="C82" s="30">
        <v>332</v>
      </c>
      <c r="D82" s="8" t="s">
        <v>208</v>
      </c>
      <c r="E82" s="8" t="s">
        <v>212</v>
      </c>
      <c r="F82" s="244">
        <v>1569</v>
      </c>
      <c r="G82" s="15" t="s">
        <v>73</v>
      </c>
      <c r="H82" s="240" t="s">
        <v>20</v>
      </c>
      <c r="I82" s="32">
        <v>605</v>
      </c>
      <c r="J82" s="39">
        <v>3</v>
      </c>
      <c r="K82" s="39">
        <v>86</v>
      </c>
      <c r="L82" s="39">
        <v>47</v>
      </c>
      <c r="M82" s="39">
        <v>2</v>
      </c>
      <c r="N82" s="39">
        <v>11</v>
      </c>
      <c r="O82" s="39">
        <v>4</v>
      </c>
      <c r="P82" s="39">
        <v>0</v>
      </c>
      <c r="Q82" s="39">
        <v>40</v>
      </c>
      <c r="R82" s="39">
        <v>1</v>
      </c>
      <c r="S82" s="39">
        <v>164</v>
      </c>
      <c r="T82" s="39">
        <v>0</v>
      </c>
      <c r="U82" s="39">
        <v>1</v>
      </c>
      <c r="V82" s="42">
        <v>2</v>
      </c>
      <c r="W82" s="42">
        <v>2</v>
      </c>
      <c r="X82" s="42">
        <v>0</v>
      </c>
      <c r="Y82" s="39">
        <v>0</v>
      </c>
      <c r="Z82" s="39">
        <v>0</v>
      </c>
      <c r="AA82" s="10">
        <v>0</v>
      </c>
      <c r="AB82" s="10">
        <v>20</v>
      </c>
      <c r="AC82" s="10">
        <f>SUM(J82:AB82)</f>
        <v>383</v>
      </c>
    </row>
    <row r="83" spans="1:29" x14ac:dyDescent="0.3">
      <c r="A83" s="14">
        <v>82</v>
      </c>
      <c r="B83" s="15">
        <v>23</v>
      </c>
      <c r="C83" s="30">
        <v>332</v>
      </c>
      <c r="D83" s="8" t="s">
        <v>208</v>
      </c>
      <c r="E83" s="8" t="s">
        <v>212</v>
      </c>
      <c r="F83" s="244">
        <v>1569</v>
      </c>
      <c r="G83" s="15" t="s">
        <v>73</v>
      </c>
      <c r="H83" s="240" t="s">
        <v>22</v>
      </c>
      <c r="I83" s="32">
        <v>605</v>
      </c>
      <c r="J83" s="322">
        <v>1</v>
      </c>
      <c r="K83" s="322">
        <v>77</v>
      </c>
      <c r="L83" s="322">
        <v>27</v>
      </c>
      <c r="M83" s="322">
        <v>6</v>
      </c>
      <c r="N83" s="322">
        <v>9</v>
      </c>
      <c r="O83" s="322">
        <v>2</v>
      </c>
      <c r="P83" s="322">
        <v>5</v>
      </c>
      <c r="Q83" s="322">
        <v>62</v>
      </c>
      <c r="R83" s="322">
        <v>4</v>
      </c>
      <c r="S83" s="322">
        <v>120</v>
      </c>
      <c r="T83" s="322">
        <v>0</v>
      </c>
      <c r="U83" s="322">
        <v>1</v>
      </c>
      <c r="V83" s="323">
        <v>4</v>
      </c>
      <c r="W83" s="323">
        <v>3</v>
      </c>
      <c r="X83" s="323">
        <v>0</v>
      </c>
      <c r="Y83" s="322">
        <v>0</v>
      </c>
      <c r="Z83" s="322">
        <v>0</v>
      </c>
      <c r="AA83" s="10">
        <v>0</v>
      </c>
      <c r="AB83" s="10">
        <v>25</v>
      </c>
      <c r="AC83" s="10">
        <f t="shared" ref="AC83:AC146" si="2">SUM(J83:AB83)</f>
        <v>346</v>
      </c>
    </row>
    <row r="84" spans="1:29" x14ac:dyDescent="0.3">
      <c r="A84" s="14">
        <v>83</v>
      </c>
      <c r="B84" s="15">
        <v>23</v>
      </c>
      <c r="C84" s="30">
        <v>332</v>
      </c>
      <c r="D84" s="8" t="s">
        <v>208</v>
      </c>
      <c r="E84" s="8" t="s">
        <v>212</v>
      </c>
      <c r="F84" s="244">
        <v>1570</v>
      </c>
      <c r="G84" s="15" t="s">
        <v>73</v>
      </c>
      <c r="H84" s="240" t="s">
        <v>19</v>
      </c>
      <c r="I84" s="32">
        <v>648</v>
      </c>
      <c r="J84" s="322">
        <v>7</v>
      </c>
      <c r="K84" s="322">
        <v>90</v>
      </c>
      <c r="L84" s="322">
        <v>39</v>
      </c>
      <c r="M84" s="322">
        <v>7</v>
      </c>
      <c r="N84" s="322">
        <v>6</v>
      </c>
      <c r="O84" s="322">
        <v>5</v>
      </c>
      <c r="P84" s="322">
        <v>3</v>
      </c>
      <c r="Q84" s="322">
        <v>45</v>
      </c>
      <c r="R84" s="322">
        <v>7</v>
      </c>
      <c r="S84" s="322">
        <v>155</v>
      </c>
      <c r="T84" s="322">
        <v>0</v>
      </c>
      <c r="U84" s="322">
        <v>3</v>
      </c>
      <c r="V84" s="323">
        <v>0</v>
      </c>
      <c r="W84" s="323">
        <v>0</v>
      </c>
      <c r="X84" s="323">
        <v>0</v>
      </c>
      <c r="Y84" s="322">
        <v>0</v>
      </c>
      <c r="Z84" s="322">
        <v>0</v>
      </c>
      <c r="AA84" s="10">
        <v>0</v>
      </c>
      <c r="AB84" s="10">
        <v>17</v>
      </c>
      <c r="AC84" s="10">
        <f t="shared" si="2"/>
        <v>384</v>
      </c>
    </row>
    <row r="85" spans="1:29" x14ac:dyDescent="0.3">
      <c r="A85" s="14">
        <v>84</v>
      </c>
      <c r="B85" s="15">
        <v>23</v>
      </c>
      <c r="C85" s="30">
        <v>332</v>
      </c>
      <c r="D85" s="8" t="s">
        <v>208</v>
      </c>
      <c r="E85" s="8" t="s">
        <v>212</v>
      </c>
      <c r="F85" s="244">
        <v>1570</v>
      </c>
      <c r="G85" s="15" t="s">
        <v>73</v>
      </c>
      <c r="H85" s="240" t="s">
        <v>20</v>
      </c>
      <c r="I85" s="32">
        <v>648</v>
      </c>
      <c r="J85" s="322">
        <v>7</v>
      </c>
      <c r="K85" s="322">
        <v>94</v>
      </c>
      <c r="L85" s="322">
        <v>37</v>
      </c>
      <c r="M85" s="322">
        <v>4</v>
      </c>
      <c r="N85" s="322">
        <v>11</v>
      </c>
      <c r="O85" s="322">
        <v>4</v>
      </c>
      <c r="P85" s="322">
        <v>11</v>
      </c>
      <c r="Q85" s="322">
        <v>46</v>
      </c>
      <c r="R85" s="322">
        <v>4</v>
      </c>
      <c r="S85" s="322">
        <v>120</v>
      </c>
      <c r="T85" s="322">
        <v>0</v>
      </c>
      <c r="U85" s="322">
        <v>1</v>
      </c>
      <c r="V85" s="323">
        <v>0</v>
      </c>
      <c r="W85" s="323">
        <v>0</v>
      </c>
      <c r="X85" s="323">
        <v>0</v>
      </c>
      <c r="Y85" s="322">
        <v>0</v>
      </c>
      <c r="Z85" s="322">
        <v>0</v>
      </c>
      <c r="AA85" s="10">
        <v>0</v>
      </c>
      <c r="AB85" s="10">
        <v>25</v>
      </c>
      <c r="AC85" s="10">
        <f t="shared" si="2"/>
        <v>364</v>
      </c>
    </row>
    <row r="86" spans="1:29" x14ac:dyDescent="0.3">
      <c r="A86" s="14">
        <v>85</v>
      </c>
      <c r="B86" s="15">
        <v>23</v>
      </c>
      <c r="C86" s="30">
        <v>332</v>
      </c>
      <c r="D86" s="8" t="s">
        <v>208</v>
      </c>
      <c r="E86" s="8" t="s">
        <v>212</v>
      </c>
      <c r="F86" s="244">
        <v>1570</v>
      </c>
      <c r="G86" s="15" t="s">
        <v>73</v>
      </c>
      <c r="H86" s="240" t="s">
        <v>22</v>
      </c>
      <c r="I86" s="32">
        <v>648</v>
      </c>
      <c r="J86" s="322">
        <v>44</v>
      </c>
      <c r="K86" s="322">
        <v>99</v>
      </c>
      <c r="L86" s="322">
        <v>44</v>
      </c>
      <c r="M86" s="322">
        <v>99</v>
      </c>
      <c r="N86" s="322">
        <v>18</v>
      </c>
      <c r="O86" s="322">
        <v>0</v>
      </c>
      <c r="P86" s="322">
        <v>5</v>
      </c>
      <c r="Q86" s="322">
        <v>99</v>
      </c>
      <c r="R86" s="322">
        <v>4</v>
      </c>
      <c r="S86" s="322">
        <v>159</v>
      </c>
      <c r="T86" s="322">
        <v>0</v>
      </c>
      <c r="U86" s="322">
        <v>1</v>
      </c>
      <c r="V86" s="323">
        <v>0</v>
      </c>
      <c r="W86" s="323">
        <v>0</v>
      </c>
      <c r="X86" s="323">
        <v>0</v>
      </c>
      <c r="Y86" s="322">
        <v>0</v>
      </c>
      <c r="Z86" s="322">
        <v>0</v>
      </c>
      <c r="AA86" s="10">
        <v>0</v>
      </c>
      <c r="AB86" s="10">
        <v>20</v>
      </c>
      <c r="AC86" s="10">
        <f t="shared" si="2"/>
        <v>592</v>
      </c>
    </row>
    <row r="87" spans="1:29" x14ac:dyDescent="0.3">
      <c r="A87" s="14">
        <v>86</v>
      </c>
      <c r="B87" s="15">
        <v>23</v>
      </c>
      <c r="C87" s="30">
        <v>332</v>
      </c>
      <c r="D87" s="8" t="s">
        <v>208</v>
      </c>
      <c r="E87" s="8" t="s">
        <v>212</v>
      </c>
      <c r="F87" s="244">
        <v>1570</v>
      </c>
      <c r="G87" s="15" t="s">
        <v>73</v>
      </c>
      <c r="H87" s="240" t="s">
        <v>24</v>
      </c>
      <c r="I87" s="32">
        <v>647</v>
      </c>
      <c r="J87" s="322">
        <v>8</v>
      </c>
      <c r="K87" s="322">
        <v>76</v>
      </c>
      <c r="L87" s="322">
        <v>41</v>
      </c>
      <c r="M87" s="322">
        <v>10</v>
      </c>
      <c r="N87" s="322">
        <v>11</v>
      </c>
      <c r="O87" s="322">
        <v>6</v>
      </c>
      <c r="P87" s="322">
        <v>6</v>
      </c>
      <c r="Q87" s="322">
        <v>48</v>
      </c>
      <c r="R87" s="322">
        <v>5</v>
      </c>
      <c r="S87" s="322">
        <v>160</v>
      </c>
      <c r="T87" s="322">
        <v>0</v>
      </c>
      <c r="U87" s="322">
        <v>3</v>
      </c>
      <c r="V87" s="323">
        <v>1</v>
      </c>
      <c r="W87" s="323">
        <v>1</v>
      </c>
      <c r="X87" s="323">
        <v>0</v>
      </c>
      <c r="Y87" s="322">
        <v>0</v>
      </c>
      <c r="Z87" s="322">
        <v>0</v>
      </c>
      <c r="AA87" s="10">
        <v>0</v>
      </c>
      <c r="AB87" s="10">
        <v>11</v>
      </c>
      <c r="AC87" s="10">
        <f t="shared" si="2"/>
        <v>387</v>
      </c>
    </row>
    <row r="88" spans="1:29" x14ac:dyDescent="0.3">
      <c r="A88" s="14">
        <v>87</v>
      </c>
      <c r="B88" s="15">
        <v>23</v>
      </c>
      <c r="C88" s="30">
        <v>332</v>
      </c>
      <c r="D88" s="8" t="s">
        <v>208</v>
      </c>
      <c r="E88" s="8" t="s">
        <v>212</v>
      </c>
      <c r="F88" s="244">
        <v>1571</v>
      </c>
      <c r="G88" s="15" t="s">
        <v>73</v>
      </c>
      <c r="H88" s="240" t="s">
        <v>19</v>
      </c>
      <c r="I88" s="32">
        <v>492</v>
      </c>
      <c r="J88" s="322">
        <v>4</v>
      </c>
      <c r="K88" s="322">
        <v>72</v>
      </c>
      <c r="L88" s="322">
        <v>29</v>
      </c>
      <c r="M88" s="322">
        <v>6</v>
      </c>
      <c r="N88" s="322">
        <v>8</v>
      </c>
      <c r="O88" s="322">
        <v>2</v>
      </c>
      <c r="P88" s="322">
        <v>6</v>
      </c>
      <c r="Q88" s="322">
        <v>48</v>
      </c>
      <c r="R88" s="322">
        <v>2</v>
      </c>
      <c r="S88" s="322">
        <v>111</v>
      </c>
      <c r="T88" s="322">
        <v>0</v>
      </c>
      <c r="U88" s="322">
        <v>0</v>
      </c>
      <c r="V88" s="323">
        <v>2</v>
      </c>
      <c r="W88" s="323">
        <v>0</v>
      </c>
      <c r="X88" s="323">
        <v>0</v>
      </c>
      <c r="Y88" s="322">
        <v>0</v>
      </c>
      <c r="Z88" s="322">
        <v>0</v>
      </c>
      <c r="AA88" s="10">
        <v>0</v>
      </c>
      <c r="AB88" s="10">
        <v>23</v>
      </c>
      <c r="AC88" s="10">
        <f t="shared" si="2"/>
        <v>313</v>
      </c>
    </row>
    <row r="89" spans="1:29" x14ac:dyDescent="0.3">
      <c r="A89" s="14">
        <v>88</v>
      </c>
      <c r="B89" s="15">
        <v>23</v>
      </c>
      <c r="C89" s="30">
        <v>332</v>
      </c>
      <c r="D89" s="8" t="s">
        <v>208</v>
      </c>
      <c r="E89" s="8" t="s">
        <v>212</v>
      </c>
      <c r="F89" s="244">
        <v>1571</v>
      </c>
      <c r="G89" s="15" t="s">
        <v>73</v>
      </c>
      <c r="H89" s="240" t="s">
        <v>20</v>
      </c>
      <c r="I89" s="32">
        <v>491</v>
      </c>
      <c r="J89" s="322">
        <v>5</v>
      </c>
      <c r="K89" s="322">
        <v>45</v>
      </c>
      <c r="L89" s="322">
        <v>27</v>
      </c>
      <c r="M89" s="322">
        <v>8</v>
      </c>
      <c r="N89" s="322">
        <v>4</v>
      </c>
      <c r="O89" s="322">
        <v>2</v>
      </c>
      <c r="P89" s="322">
        <v>7</v>
      </c>
      <c r="Q89" s="322">
        <v>45</v>
      </c>
      <c r="R89" s="322">
        <v>0</v>
      </c>
      <c r="S89" s="322">
        <v>103</v>
      </c>
      <c r="T89" s="322">
        <v>0</v>
      </c>
      <c r="U89" s="322">
        <v>0</v>
      </c>
      <c r="V89" s="323">
        <v>0</v>
      </c>
      <c r="W89" s="323">
        <v>1</v>
      </c>
      <c r="X89" s="323">
        <v>0</v>
      </c>
      <c r="Y89" s="322">
        <v>0</v>
      </c>
      <c r="Z89" s="322">
        <v>0</v>
      </c>
      <c r="AA89" s="10">
        <v>0</v>
      </c>
      <c r="AB89" s="10">
        <v>14</v>
      </c>
      <c r="AC89" s="10">
        <f t="shared" si="2"/>
        <v>261</v>
      </c>
    </row>
    <row r="90" spans="1:29" x14ac:dyDescent="0.3">
      <c r="A90" s="14">
        <v>89</v>
      </c>
      <c r="B90" s="15">
        <v>23</v>
      </c>
      <c r="C90" s="30">
        <v>332</v>
      </c>
      <c r="D90" s="8" t="s">
        <v>208</v>
      </c>
      <c r="E90" s="8" t="s">
        <v>212</v>
      </c>
      <c r="F90" s="244">
        <v>1572</v>
      </c>
      <c r="G90" s="15" t="s">
        <v>73</v>
      </c>
      <c r="H90" s="240" t="s">
        <v>19</v>
      </c>
      <c r="I90" s="32">
        <v>597</v>
      </c>
      <c r="J90" s="322">
        <v>7</v>
      </c>
      <c r="K90" s="322">
        <v>60</v>
      </c>
      <c r="L90" s="322">
        <v>37</v>
      </c>
      <c r="M90" s="322">
        <v>4</v>
      </c>
      <c r="N90" s="322">
        <v>9</v>
      </c>
      <c r="O90" s="322">
        <v>0</v>
      </c>
      <c r="P90" s="322">
        <v>6</v>
      </c>
      <c r="Q90" s="322">
        <v>42</v>
      </c>
      <c r="R90" s="322">
        <v>2</v>
      </c>
      <c r="S90" s="322">
        <v>145</v>
      </c>
      <c r="T90" s="322">
        <v>0</v>
      </c>
      <c r="U90" s="322">
        <v>1</v>
      </c>
      <c r="V90" s="323">
        <v>3</v>
      </c>
      <c r="W90" s="323">
        <v>3</v>
      </c>
      <c r="X90" s="323">
        <v>0</v>
      </c>
      <c r="Y90" s="322">
        <v>0</v>
      </c>
      <c r="Z90" s="322">
        <v>0</v>
      </c>
      <c r="AA90" s="10">
        <v>0</v>
      </c>
      <c r="AB90" s="10">
        <v>12</v>
      </c>
      <c r="AC90" s="10">
        <f t="shared" si="2"/>
        <v>331</v>
      </c>
    </row>
    <row r="91" spans="1:29" x14ac:dyDescent="0.3">
      <c r="A91" s="14">
        <v>90</v>
      </c>
      <c r="B91" s="15">
        <v>23</v>
      </c>
      <c r="C91" s="30">
        <v>332</v>
      </c>
      <c r="D91" s="8" t="s">
        <v>208</v>
      </c>
      <c r="E91" s="8" t="s">
        <v>212</v>
      </c>
      <c r="F91" s="244">
        <v>1572</v>
      </c>
      <c r="G91" s="15" t="s">
        <v>73</v>
      </c>
      <c r="H91" s="240" t="s">
        <v>20</v>
      </c>
      <c r="I91" s="32">
        <v>597</v>
      </c>
      <c r="J91" s="322">
        <v>2</v>
      </c>
      <c r="K91" s="322">
        <v>57</v>
      </c>
      <c r="L91" s="322">
        <v>40</v>
      </c>
      <c r="M91" s="322">
        <v>3</v>
      </c>
      <c r="N91" s="322">
        <v>6</v>
      </c>
      <c r="O91" s="322">
        <v>3</v>
      </c>
      <c r="P91" s="322">
        <v>3</v>
      </c>
      <c r="Q91" s="322">
        <v>30</v>
      </c>
      <c r="R91" s="322">
        <v>2</v>
      </c>
      <c r="S91" s="322">
        <v>187</v>
      </c>
      <c r="T91" s="322">
        <v>0</v>
      </c>
      <c r="U91" s="322">
        <v>1</v>
      </c>
      <c r="V91" s="323">
        <v>0</v>
      </c>
      <c r="W91" s="323">
        <v>1</v>
      </c>
      <c r="X91" s="323">
        <v>0</v>
      </c>
      <c r="Y91" s="322">
        <v>0</v>
      </c>
      <c r="Z91" s="322">
        <v>0</v>
      </c>
      <c r="AA91" s="10">
        <v>0</v>
      </c>
      <c r="AB91" s="10">
        <v>16</v>
      </c>
      <c r="AC91" s="10">
        <f t="shared" si="2"/>
        <v>351</v>
      </c>
    </row>
    <row r="92" spans="1:29" x14ac:dyDescent="0.3">
      <c r="A92" s="14">
        <v>91</v>
      </c>
      <c r="B92" s="15">
        <v>23</v>
      </c>
      <c r="C92" s="30">
        <v>332</v>
      </c>
      <c r="D92" s="8" t="s">
        <v>208</v>
      </c>
      <c r="E92" s="8" t="s">
        <v>212</v>
      </c>
      <c r="F92" s="244">
        <v>1572</v>
      </c>
      <c r="G92" s="15" t="s">
        <v>73</v>
      </c>
      <c r="H92" s="240" t="s">
        <v>22</v>
      </c>
      <c r="I92" s="32">
        <v>596</v>
      </c>
      <c r="J92" s="322">
        <v>2</v>
      </c>
      <c r="K92" s="322">
        <v>58</v>
      </c>
      <c r="L92" s="322">
        <v>31</v>
      </c>
      <c r="M92" s="322">
        <v>6</v>
      </c>
      <c r="N92" s="322">
        <v>10</v>
      </c>
      <c r="O92" s="322">
        <v>3</v>
      </c>
      <c r="P92" s="322">
        <v>7</v>
      </c>
      <c r="Q92" s="322">
        <v>33</v>
      </c>
      <c r="R92" s="322">
        <v>3</v>
      </c>
      <c r="S92" s="322">
        <v>151</v>
      </c>
      <c r="T92" s="322">
        <v>0</v>
      </c>
      <c r="U92" s="322">
        <v>3</v>
      </c>
      <c r="V92" s="323">
        <v>0</v>
      </c>
      <c r="W92" s="323">
        <v>3</v>
      </c>
      <c r="X92" s="323">
        <v>0</v>
      </c>
      <c r="Y92" s="322">
        <v>0</v>
      </c>
      <c r="Z92" s="322">
        <v>0</v>
      </c>
      <c r="AA92" s="10">
        <v>0</v>
      </c>
      <c r="AB92" s="10">
        <v>23</v>
      </c>
      <c r="AC92" s="10">
        <f t="shared" si="2"/>
        <v>333</v>
      </c>
    </row>
    <row r="93" spans="1:29" x14ac:dyDescent="0.3">
      <c r="A93" s="14">
        <v>92</v>
      </c>
      <c r="B93" s="15">
        <v>23</v>
      </c>
      <c r="C93" s="30">
        <v>332</v>
      </c>
      <c r="D93" s="8" t="s">
        <v>208</v>
      </c>
      <c r="E93" s="8" t="s">
        <v>212</v>
      </c>
      <c r="F93" s="244">
        <v>1573</v>
      </c>
      <c r="G93" s="15" t="s">
        <v>73</v>
      </c>
      <c r="H93" s="240" t="s">
        <v>19</v>
      </c>
      <c r="I93" s="32">
        <v>681</v>
      </c>
      <c r="J93" s="322">
        <v>14</v>
      </c>
      <c r="K93" s="322">
        <v>57</v>
      </c>
      <c r="L93" s="322">
        <v>34</v>
      </c>
      <c r="M93" s="322">
        <v>11</v>
      </c>
      <c r="N93" s="322">
        <v>12</v>
      </c>
      <c r="O93" s="322">
        <v>4</v>
      </c>
      <c r="P93" s="322">
        <v>12</v>
      </c>
      <c r="Q93" s="322">
        <v>43</v>
      </c>
      <c r="R93" s="322">
        <v>1</v>
      </c>
      <c r="S93" s="322">
        <v>188</v>
      </c>
      <c r="T93" s="322">
        <v>0</v>
      </c>
      <c r="U93" s="322">
        <v>1</v>
      </c>
      <c r="V93" s="323">
        <v>1</v>
      </c>
      <c r="W93" s="323">
        <v>3</v>
      </c>
      <c r="X93" s="323">
        <v>0</v>
      </c>
      <c r="Y93" s="322">
        <v>0</v>
      </c>
      <c r="Z93" s="322">
        <v>0</v>
      </c>
      <c r="AA93" s="10">
        <v>0</v>
      </c>
      <c r="AB93" s="10">
        <v>18</v>
      </c>
      <c r="AC93" s="10">
        <f t="shared" si="2"/>
        <v>399</v>
      </c>
    </row>
    <row r="94" spans="1:29" x14ac:dyDescent="0.3">
      <c r="A94" s="14">
        <v>93</v>
      </c>
      <c r="B94" s="15">
        <v>23</v>
      </c>
      <c r="C94" s="30">
        <v>332</v>
      </c>
      <c r="D94" s="8" t="s">
        <v>208</v>
      </c>
      <c r="E94" s="8" t="s">
        <v>212</v>
      </c>
      <c r="F94" s="244">
        <v>1573</v>
      </c>
      <c r="G94" s="15" t="s">
        <v>73</v>
      </c>
      <c r="H94" s="240" t="s">
        <v>20</v>
      </c>
      <c r="I94" s="32">
        <v>681</v>
      </c>
      <c r="J94" s="322">
        <v>0</v>
      </c>
      <c r="K94" s="322">
        <v>91</v>
      </c>
      <c r="L94" s="322">
        <v>44</v>
      </c>
      <c r="M94" s="322">
        <v>0</v>
      </c>
      <c r="N94" s="322">
        <v>14</v>
      </c>
      <c r="O94" s="322">
        <v>0</v>
      </c>
      <c r="P94" s="322">
        <v>8</v>
      </c>
      <c r="Q94" s="322">
        <v>42</v>
      </c>
      <c r="R94" s="322">
        <v>2</v>
      </c>
      <c r="S94" s="322">
        <v>152</v>
      </c>
      <c r="T94" s="322">
        <v>0</v>
      </c>
      <c r="U94" s="322">
        <v>1</v>
      </c>
      <c r="V94" s="323">
        <v>0</v>
      </c>
      <c r="W94" s="323">
        <v>0</v>
      </c>
      <c r="X94" s="323">
        <v>0</v>
      </c>
      <c r="Y94" s="322">
        <v>0</v>
      </c>
      <c r="Z94" s="322">
        <v>0</v>
      </c>
      <c r="AA94" s="10">
        <v>0</v>
      </c>
      <c r="AB94" s="10">
        <v>17</v>
      </c>
      <c r="AC94" s="10">
        <f t="shared" si="2"/>
        <v>371</v>
      </c>
    </row>
    <row r="95" spans="1:29" x14ac:dyDescent="0.3">
      <c r="A95" s="14">
        <v>94</v>
      </c>
      <c r="B95" s="15">
        <v>23</v>
      </c>
      <c r="C95" s="30">
        <v>332</v>
      </c>
      <c r="D95" s="8" t="s">
        <v>208</v>
      </c>
      <c r="E95" s="8" t="s">
        <v>212</v>
      </c>
      <c r="F95" s="244">
        <v>1573</v>
      </c>
      <c r="G95" s="15" t="s">
        <v>73</v>
      </c>
      <c r="H95" s="240" t="s">
        <v>22</v>
      </c>
      <c r="I95" s="32">
        <v>681</v>
      </c>
      <c r="J95" s="322">
        <v>13</v>
      </c>
      <c r="K95" s="322">
        <v>68</v>
      </c>
      <c r="L95" s="322">
        <v>34</v>
      </c>
      <c r="M95" s="322">
        <v>12</v>
      </c>
      <c r="N95" s="322">
        <v>7</v>
      </c>
      <c r="O95" s="322">
        <v>3</v>
      </c>
      <c r="P95" s="322">
        <v>9</v>
      </c>
      <c r="Q95" s="322">
        <v>44</v>
      </c>
      <c r="R95" s="322">
        <v>3</v>
      </c>
      <c r="S95" s="322">
        <v>180</v>
      </c>
      <c r="T95" s="322">
        <v>0</v>
      </c>
      <c r="U95" s="322">
        <v>1</v>
      </c>
      <c r="V95" s="323">
        <v>1</v>
      </c>
      <c r="W95" s="323">
        <v>2</v>
      </c>
      <c r="X95" s="323">
        <v>0</v>
      </c>
      <c r="Y95" s="322">
        <v>0</v>
      </c>
      <c r="Z95" s="322">
        <v>0</v>
      </c>
      <c r="AA95" s="10">
        <v>0</v>
      </c>
      <c r="AB95" s="10">
        <v>10</v>
      </c>
      <c r="AC95" s="10">
        <f t="shared" si="2"/>
        <v>387</v>
      </c>
    </row>
    <row r="96" spans="1:29" x14ac:dyDescent="0.3">
      <c r="A96" s="14">
        <v>95</v>
      </c>
      <c r="B96" s="15">
        <v>23</v>
      </c>
      <c r="C96" s="30">
        <v>332</v>
      </c>
      <c r="D96" s="8" t="s">
        <v>208</v>
      </c>
      <c r="E96" s="8" t="s">
        <v>212</v>
      </c>
      <c r="F96" s="244">
        <v>1574</v>
      </c>
      <c r="G96" s="15" t="s">
        <v>73</v>
      </c>
      <c r="H96" s="240" t="s">
        <v>19</v>
      </c>
      <c r="I96" s="32">
        <v>579</v>
      </c>
      <c r="J96" s="322">
        <v>7</v>
      </c>
      <c r="K96" s="322">
        <v>65</v>
      </c>
      <c r="L96" s="322">
        <v>44</v>
      </c>
      <c r="M96" s="322">
        <v>10</v>
      </c>
      <c r="N96" s="322">
        <v>7</v>
      </c>
      <c r="O96" s="322">
        <v>2</v>
      </c>
      <c r="P96" s="322">
        <v>7</v>
      </c>
      <c r="Q96" s="322">
        <v>39</v>
      </c>
      <c r="R96" s="322">
        <v>1</v>
      </c>
      <c r="S96" s="322">
        <v>169</v>
      </c>
      <c r="T96" s="322">
        <v>0</v>
      </c>
      <c r="U96" s="322">
        <v>2</v>
      </c>
      <c r="V96" s="323">
        <v>0</v>
      </c>
      <c r="W96" s="323">
        <v>0</v>
      </c>
      <c r="X96" s="323">
        <v>0</v>
      </c>
      <c r="Y96" s="322">
        <v>0</v>
      </c>
      <c r="Z96" s="322">
        <v>0</v>
      </c>
      <c r="AA96" s="10">
        <v>20</v>
      </c>
      <c r="AB96" s="10">
        <v>0</v>
      </c>
      <c r="AC96" s="10">
        <f t="shared" si="2"/>
        <v>373</v>
      </c>
    </row>
    <row r="97" spans="1:29" x14ac:dyDescent="0.3">
      <c r="A97" s="14">
        <v>96</v>
      </c>
      <c r="B97" s="15">
        <v>23</v>
      </c>
      <c r="C97" s="30">
        <v>332</v>
      </c>
      <c r="D97" s="8" t="s">
        <v>208</v>
      </c>
      <c r="E97" s="8" t="s">
        <v>212</v>
      </c>
      <c r="F97" s="244">
        <v>1574</v>
      </c>
      <c r="G97" s="15" t="s">
        <v>73</v>
      </c>
      <c r="H97" s="240" t="s">
        <v>20</v>
      </c>
      <c r="I97" s="32">
        <v>579</v>
      </c>
      <c r="J97" s="322">
        <v>6</v>
      </c>
      <c r="K97" s="322">
        <v>68</v>
      </c>
      <c r="L97" s="322">
        <v>35</v>
      </c>
      <c r="M97" s="322">
        <v>3</v>
      </c>
      <c r="N97" s="322">
        <v>10</v>
      </c>
      <c r="O97" s="322">
        <v>1</v>
      </c>
      <c r="P97" s="322">
        <v>6</v>
      </c>
      <c r="Q97" s="322">
        <v>32</v>
      </c>
      <c r="R97" s="322">
        <v>3</v>
      </c>
      <c r="S97" s="322">
        <v>147</v>
      </c>
      <c r="T97" s="322">
        <v>0</v>
      </c>
      <c r="U97" s="322">
        <v>3</v>
      </c>
      <c r="V97" s="323">
        <v>0</v>
      </c>
      <c r="W97" s="323">
        <v>0</v>
      </c>
      <c r="X97" s="323">
        <v>0</v>
      </c>
      <c r="Y97" s="322">
        <v>0</v>
      </c>
      <c r="Z97" s="322">
        <v>0</v>
      </c>
      <c r="AA97" s="10">
        <v>0</v>
      </c>
      <c r="AB97" s="10">
        <v>26</v>
      </c>
      <c r="AC97" s="10">
        <f t="shared" si="2"/>
        <v>340</v>
      </c>
    </row>
    <row r="98" spans="1:29" x14ac:dyDescent="0.3">
      <c r="A98" s="14">
        <v>97</v>
      </c>
      <c r="B98" s="15">
        <v>23</v>
      </c>
      <c r="C98" s="30">
        <v>332</v>
      </c>
      <c r="D98" s="8" t="s">
        <v>208</v>
      </c>
      <c r="E98" s="8" t="s">
        <v>212</v>
      </c>
      <c r="F98" s="244">
        <v>1574</v>
      </c>
      <c r="G98" s="15" t="s">
        <v>73</v>
      </c>
      <c r="H98" s="240" t="s">
        <v>22</v>
      </c>
      <c r="I98" s="32">
        <v>578</v>
      </c>
      <c r="J98" s="322">
        <v>8</v>
      </c>
      <c r="K98" s="322">
        <v>55</v>
      </c>
      <c r="L98" s="322">
        <v>21</v>
      </c>
      <c r="M98" s="322">
        <v>7</v>
      </c>
      <c r="N98" s="322">
        <v>8</v>
      </c>
      <c r="O98" s="322">
        <v>3</v>
      </c>
      <c r="P98" s="322">
        <v>8</v>
      </c>
      <c r="Q98" s="322">
        <v>35</v>
      </c>
      <c r="R98" s="322">
        <v>3</v>
      </c>
      <c r="S98" s="322">
        <v>146</v>
      </c>
      <c r="T98" s="322">
        <v>0</v>
      </c>
      <c r="U98" s="322">
        <v>1</v>
      </c>
      <c r="V98" s="323">
        <v>3</v>
      </c>
      <c r="W98" s="323">
        <v>1</v>
      </c>
      <c r="X98" s="323">
        <v>0</v>
      </c>
      <c r="Y98" s="322">
        <v>0</v>
      </c>
      <c r="Z98" s="322">
        <v>0</v>
      </c>
      <c r="AA98" s="10">
        <v>0</v>
      </c>
      <c r="AB98" s="10">
        <v>11</v>
      </c>
      <c r="AC98" s="10">
        <f t="shared" si="2"/>
        <v>310</v>
      </c>
    </row>
    <row r="99" spans="1:29" x14ac:dyDescent="0.3">
      <c r="A99" s="14">
        <v>98</v>
      </c>
      <c r="B99" s="15">
        <v>23</v>
      </c>
      <c r="C99" s="30">
        <v>332</v>
      </c>
      <c r="D99" s="8" t="s">
        <v>208</v>
      </c>
      <c r="E99" s="8" t="s">
        <v>213</v>
      </c>
      <c r="F99" s="244">
        <v>1575</v>
      </c>
      <c r="G99" s="15" t="s">
        <v>73</v>
      </c>
      <c r="H99" s="240" t="s">
        <v>19</v>
      </c>
      <c r="I99" s="32">
        <v>640</v>
      </c>
      <c r="J99" s="322">
        <v>10</v>
      </c>
      <c r="K99" s="322">
        <v>103</v>
      </c>
      <c r="L99" s="322">
        <v>28</v>
      </c>
      <c r="M99" s="322">
        <v>2</v>
      </c>
      <c r="N99" s="322">
        <v>5</v>
      </c>
      <c r="O99" s="322">
        <v>6</v>
      </c>
      <c r="P99" s="322">
        <v>12</v>
      </c>
      <c r="Q99" s="322">
        <v>34</v>
      </c>
      <c r="R99" s="322">
        <v>4</v>
      </c>
      <c r="S99" s="322">
        <v>133</v>
      </c>
      <c r="T99" s="322">
        <v>0</v>
      </c>
      <c r="U99" s="322">
        <v>0</v>
      </c>
      <c r="V99" s="323">
        <v>2</v>
      </c>
      <c r="W99" s="323">
        <v>1</v>
      </c>
      <c r="X99" s="323">
        <v>0</v>
      </c>
      <c r="Y99" s="322">
        <v>0</v>
      </c>
      <c r="Z99" s="322">
        <v>0</v>
      </c>
      <c r="AA99" s="10">
        <v>0</v>
      </c>
      <c r="AB99" s="10">
        <v>14</v>
      </c>
      <c r="AC99" s="10">
        <f t="shared" si="2"/>
        <v>354</v>
      </c>
    </row>
    <row r="100" spans="1:29" x14ac:dyDescent="0.3">
      <c r="A100" s="14">
        <v>99</v>
      </c>
      <c r="B100" s="15">
        <v>23</v>
      </c>
      <c r="C100" s="30">
        <v>332</v>
      </c>
      <c r="D100" s="8" t="s">
        <v>208</v>
      </c>
      <c r="E100" s="8" t="s">
        <v>213</v>
      </c>
      <c r="F100" s="244">
        <v>1575</v>
      </c>
      <c r="G100" s="15" t="s">
        <v>73</v>
      </c>
      <c r="H100" s="240" t="s">
        <v>20</v>
      </c>
      <c r="I100" s="32">
        <v>640</v>
      </c>
      <c r="J100" s="322">
        <v>8</v>
      </c>
      <c r="K100" s="322">
        <v>129</v>
      </c>
      <c r="L100" s="322">
        <v>23</v>
      </c>
      <c r="M100" s="322">
        <v>2</v>
      </c>
      <c r="N100" s="322">
        <v>3</v>
      </c>
      <c r="O100" s="322">
        <v>5</v>
      </c>
      <c r="P100" s="322">
        <v>11</v>
      </c>
      <c r="Q100" s="322">
        <v>30</v>
      </c>
      <c r="R100" s="322">
        <v>2</v>
      </c>
      <c r="S100" s="322">
        <v>110</v>
      </c>
      <c r="T100" s="322">
        <v>0</v>
      </c>
      <c r="U100" s="322">
        <v>1</v>
      </c>
      <c r="V100" s="323">
        <v>0</v>
      </c>
      <c r="W100" s="323">
        <v>2</v>
      </c>
      <c r="X100" s="323">
        <v>0</v>
      </c>
      <c r="Y100" s="322">
        <v>0</v>
      </c>
      <c r="Z100" s="322">
        <v>0</v>
      </c>
      <c r="AA100" s="10">
        <v>1</v>
      </c>
      <c r="AB100" s="10">
        <v>6</v>
      </c>
      <c r="AC100" s="10">
        <f t="shared" si="2"/>
        <v>333</v>
      </c>
    </row>
    <row r="101" spans="1:29" x14ac:dyDescent="0.3">
      <c r="A101" s="14">
        <v>100</v>
      </c>
      <c r="B101" s="15">
        <v>23</v>
      </c>
      <c r="C101" s="30">
        <v>332</v>
      </c>
      <c r="D101" s="8" t="s">
        <v>208</v>
      </c>
      <c r="E101" s="8" t="s">
        <v>213</v>
      </c>
      <c r="F101" s="244">
        <v>1575</v>
      </c>
      <c r="G101" s="15" t="s">
        <v>73</v>
      </c>
      <c r="H101" s="240" t="s">
        <v>22</v>
      </c>
      <c r="I101" s="32">
        <v>640</v>
      </c>
      <c r="J101" s="322">
        <v>8</v>
      </c>
      <c r="K101" s="322">
        <v>105</v>
      </c>
      <c r="L101" s="322">
        <v>21</v>
      </c>
      <c r="M101" s="322">
        <v>2</v>
      </c>
      <c r="N101" s="322">
        <v>4</v>
      </c>
      <c r="O101" s="322">
        <v>5</v>
      </c>
      <c r="P101" s="322">
        <v>12</v>
      </c>
      <c r="Q101" s="322">
        <v>42</v>
      </c>
      <c r="R101" s="322">
        <v>2</v>
      </c>
      <c r="S101" s="322">
        <v>114</v>
      </c>
      <c r="T101" s="322">
        <v>0</v>
      </c>
      <c r="U101" s="322">
        <v>2</v>
      </c>
      <c r="V101" s="323">
        <v>0</v>
      </c>
      <c r="W101" s="323">
        <v>0</v>
      </c>
      <c r="X101" s="323">
        <v>0</v>
      </c>
      <c r="Y101" s="322">
        <v>0</v>
      </c>
      <c r="Z101" s="322">
        <v>0</v>
      </c>
      <c r="AA101" s="10">
        <v>0</v>
      </c>
      <c r="AB101" s="10">
        <v>12</v>
      </c>
      <c r="AC101" s="10">
        <f t="shared" si="2"/>
        <v>329</v>
      </c>
    </row>
    <row r="102" spans="1:29" x14ac:dyDescent="0.3">
      <c r="A102" s="14">
        <v>101</v>
      </c>
      <c r="B102" s="15">
        <v>23</v>
      </c>
      <c r="C102" s="30">
        <v>332</v>
      </c>
      <c r="D102" s="8" t="s">
        <v>208</v>
      </c>
      <c r="E102" s="8" t="s">
        <v>213</v>
      </c>
      <c r="F102" s="244">
        <v>1576</v>
      </c>
      <c r="G102" s="15" t="s">
        <v>73</v>
      </c>
      <c r="H102" s="240" t="s">
        <v>19</v>
      </c>
      <c r="I102" s="32">
        <v>622</v>
      </c>
      <c r="J102" s="322">
        <v>7</v>
      </c>
      <c r="K102" s="322">
        <v>108</v>
      </c>
      <c r="L102" s="322">
        <v>40</v>
      </c>
      <c r="M102" s="322">
        <v>7</v>
      </c>
      <c r="N102" s="322">
        <v>4</v>
      </c>
      <c r="O102" s="322">
        <v>3</v>
      </c>
      <c r="P102" s="322">
        <v>2</v>
      </c>
      <c r="Q102" s="322">
        <v>22</v>
      </c>
      <c r="R102" s="322">
        <v>3</v>
      </c>
      <c r="S102" s="322">
        <v>107</v>
      </c>
      <c r="T102" s="322">
        <v>0</v>
      </c>
      <c r="U102" s="322">
        <v>0</v>
      </c>
      <c r="V102" s="323">
        <v>1</v>
      </c>
      <c r="W102" s="323">
        <v>1</v>
      </c>
      <c r="X102" s="323">
        <v>0</v>
      </c>
      <c r="Y102" s="322">
        <v>0</v>
      </c>
      <c r="Z102" s="322">
        <v>0</v>
      </c>
      <c r="AA102" s="10">
        <v>0</v>
      </c>
      <c r="AB102" s="10">
        <v>10</v>
      </c>
      <c r="AC102" s="10">
        <f t="shared" si="2"/>
        <v>315</v>
      </c>
    </row>
    <row r="103" spans="1:29" x14ac:dyDescent="0.3">
      <c r="A103" s="14">
        <v>102</v>
      </c>
      <c r="B103" s="15">
        <v>23</v>
      </c>
      <c r="C103" s="30">
        <v>332</v>
      </c>
      <c r="D103" s="8" t="s">
        <v>208</v>
      </c>
      <c r="E103" s="8" t="s">
        <v>213</v>
      </c>
      <c r="F103" s="244">
        <v>1576</v>
      </c>
      <c r="G103" s="15" t="s">
        <v>73</v>
      </c>
      <c r="H103" s="240" t="s">
        <v>20</v>
      </c>
      <c r="I103" s="32">
        <v>621</v>
      </c>
      <c r="J103" s="322">
        <v>8</v>
      </c>
      <c r="K103" s="322">
        <v>125</v>
      </c>
      <c r="L103" s="322">
        <v>31</v>
      </c>
      <c r="M103" s="322">
        <v>5</v>
      </c>
      <c r="N103" s="322">
        <v>8</v>
      </c>
      <c r="O103" s="322">
        <v>3</v>
      </c>
      <c r="P103" s="322">
        <v>7</v>
      </c>
      <c r="Q103" s="322">
        <v>19</v>
      </c>
      <c r="R103" s="322">
        <v>3</v>
      </c>
      <c r="S103" s="322">
        <v>102</v>
      </c>
      <c r="T103" s="322">
        <v>0</v>
      </c>
      <c r="U103" s="322">
        <v>1</v>
      </c>
      <c r="V103" s="323">
        <v>2</v>
      </c>
      <c r="W103" s="323">
        <v>2</v>
      </c>
      <c r="X103" s="323">
        <v>0</v>
      </c>
      <c r="Y103" s="322">
        <v>0</v>
      </c>
      <c r="Z103" s="322">
        <v>0</v>
      </c>
      <c r="AA103" s="10">
        <v>0</v>
      </c>
      <c r="AB103" s="10">
        <v>13</v>
      </c>
      <c r="AC103" s="10">
        <f t="shared" si="2"/>
        <v>329</v>
      </c>
    </row>
    <row r="104" spans="1:29" x14ac:dyDescent="0.3">
      <c r="A104" s="14">
        <v>103</v>
      </c>
      <c r="B104" s="15">
        <v>23</v>
      </c>
      <c r="C104" s="30">
        <v>332</v>
      </c>
      <c r="D104" s="8" t="s">
        <v>208</v>
      </c>
      <c r="E104" s="8" t="s">
        <v>213</v>
      </c>
      <c r="F104" s="244">
        <v>1576</v>
      </c>
      <c r="G104" s="15" t="s">
        <v>73</v>
      </c>
      <c r="H104" s="240" t="s">
        <v>22</v>
      </c>
      <c r="I104" s="32">
        <v>621</v>
      </c>
      <c r="J104" s="322">
        <v>7</v>
      </c>
      <c r="K104" s="322">
        <v>118</v>
      </c>
      <c r="L104" s="322">
        <v>31</v>
      </c>
      <c r="M104" s="322">
        <v>3</v>
      </c>
      <c r="N104" s="322">
        <v>2</v>
      </c>
      <c r="O104" s="322">
        <v>6</v>
      </c>
      <c r="P104" s="322">
        <v>7</v>
      </c>
      <c r="Q104" s="322">
        <v>20</v>
      </c>
      <c r="R104" s="322">
        <v>3</v>
      </c>
      <c r="S104" s="322">
        <v>96</v>
      </c>
      <c r="T104" s="322">
        <v>0</v>
      </c>
      <c r="U104" s="322">
        <v>0</v>
      </c>
      <c r="V104" s="323">
        <v>1</v>
      </c>
      <c r="W104" s="323">
        <v>1</v>
      </c>
      <c r="X104" s="323">
        <v>0</v>
      </c>
      <c r="Y104" s="322">
        <v>0</v>
      </c>
      <c r="Z104" s="322">
        <v>0</v>
      </c>
      <c r="AA104" s="10">
        <v>1</v>
      </c>
      <c r="AB104" s="10">
        <v>13</v>
      </c>
      <c r="AC104" s="10">
        <f t="shared" si="2"/>
        <v>309</v>
      </c>
    </row>
    <row r="105" spans="1:29" x14ac:dyDescent="0.3">
      <c r="A105" s="14">
        <v>104</v>
      </c>
      <c r="B105" s="15">
        <v>23</v>
      </c>
      <c r="C105" s="30">
        <v>332</v>
      </c>
      <c r="D105" s="8" t="s">
        <v>208</v>
      </c>
      <c r="E105" s="8" t="s">
        <v>213</v>
      </c>
      <c r="F105" s="244">
        <v>1576</v>
      </c>
      <c r="G105" s="15" t="s">
        <v>73</v>
      </c>
      <c r="H105" s="240" t="s">
        <v>24</v>
      </c>
      <c r="I105" s="32">
        <v>621</v>
      </c>
      <c r="J105" s="322">
        <v>5</v>
      </c>
      <c r="K105" s="322">
        <v>128</v>
      </c>
      <c r="L105" s="322">
        <v>29</v>
      </c>
      <c r="M105" s="322">
        <v>6</v>
      </c>
      <c r="N105" s="322">
        <v>3</v>
      </c>
      <c r="O105" s="322">
        <v>4</v>
      </c>
      <c r="P105" s="322">
        <v>11</v>
      </c>
      <c r="Q105" s="322">
        <v>25</v>
      </c>
      <c r="R105" s="322">
        <v>1</v>
      </c>
      <c r="S105" s="322">
        <v>93</v>
      </c>
      <c r="T105" s="322">
        <v>0</v>
      </c>
      <c r="U105" s="322">
        <v>4</v>
      </c>
      <c r="V105" s="323">
        <v>4</v>
      </c>
      <c r="W105" s="323">
        <v>0</v>
      </c>
      <c r="X105" s="323">
        <v>0</v>
      </c>
      <c r="Y105" s="322">
        <v>0</v>
      </c>
      <c r="Z105" s="322">
        <v>0</v>
      </c>
      <c r="AA105" s="10">
        <v>0</v>
      </c>
      <c r="AB105" s="10">
        <v>15</v>
      </c>
      <c r="AC105" s="10">
        <f t="shared" si="2"/>
        <v>328</v>
      </c>
    </row>
    <row r="106" spans="1:29" x14ac:dyDescent="0.3">
      <c r="A106" s="14">
        <v>105</v>
      </c>
      <c r="B106" s="15">
        <v>23</v>
      </c>
      <c r="C106" s="30">
        <v>332</v>
      </c>
      <c r="D106" s="8" t="s">
        <v>208</v>
      </c>
      <c r="E106" s="8" t="s">
        <v>213</v>
      </c>
      <c r="F106" s="244">
        <v>1576</v>
      </c>
      <c r="G106" s="15" t="s">
        <v>73</v>
      </c>
      <c r="H106" s="240" t="s">
        <v>25</v>
      </c>
      <c r="I106" s="32">
        <v>621</v>
      </c>
      <c r="J106" s="322">
        <v>3</v>
      </c>
      <c r="K106" s="322">
        <v>126</v>
      </c>
      <c r="L106" s="322">
        <v>31</v>
      </c>
      <c r="M106" s="322">
        <v>6</v>
      </c>
      <c r="N106" s="322">
        <v>7</v>
      </c>
      <c r="O106" s="322">
        <v>8</v>
      </c>
      <c r="P106" s="322">
        <v>4</v>
      </c>
      <c r="Q106" s="322">
        <v>32</v>
      </c>
      <c r="R106" s="322">
        <v>2</v>
      </c>
      <c r="S106" s="322">
        <v>112</v>
      </c>
      <c r="T106" s="322">
        <v>0</v>
      </c>
      <c r="U106" s="322">
        <v>0</v>
      </c>
      <c r="V106" s="323">
        <v>2</v>
      </c>
      <c r="W106" s="323">
        <v>2</v>
      </c>
      <c r="X106" s="323">
        <v>0</v>
      </c>
      <c r="Y106" s="322">
        <v>0</v>
      </c>
      <c r="Z106" s="322">
        <v>0</v>
      </c>
      <c r="AA106" s="10">
        <v>0</v>
      </c>
      <c r="AB106" s="10">
        <v>13</v>
      </c>
      <c r="AC106" s="10">
        <f t="shared" si="2"/>
        <v>348</v>
      </c>
    </row>
    <row r="107" spans="1:29" x14ac:dyDescent="0.3">
      <c r="A107" s="14">
        <v>106</v>
      </c>
      <c r="B107" s="15">
        <v>23</v>
      </c>
      <c r="C107" s="30">
        <v>332</v>
      </c>
      <c r="D107" s="8" t="s">
        <v>208</v>
      </c>
      <c r="E107" s="8" t="s">
        <v>198</v>
      </c>
      <c r="F107" s="244">
        <v>1577</v>
      </c>
      <c r="G107" s="15" t="s">
        <v>73</v>
      </c>
      <c r="H107" s="240" t="s">
        <v>19</v>
      </c>
      <c r="I107" s="32">
        <v>628</v>
      </c>
      <c r="J107" s="322">
        <v>5</v>
      </c>
      <c r="K107" s="322">
        <v>105</v>
      </c>
      <c r="L107" s="322">
        <v>24</v>
      </c>
      <c r="M107" s="322">
        <v>6</v>
      </c>
      <c r="N107" s="322">
        <v>15</v>
      </c>
      <c r="O107" s="322">
        <v>5</v>
      </c>
      <c r="P107" s="322">
        <v>6</v>
      </c>
      <c r="Q107" s="322">
        <v>41</v>
      </c>
      <c r="R107" s="322">
        <v>3</v>
      </c>
      <c r="S107" s="322">
        <v>145</v>
      </c>
      <c r="T107" s="322">
        <v>0</v>
      </c>
      <c r="U107" s="322">
        <v>2</v>
      </c>
      <c r="V107" s="323">
        <v>1</v>
      </c>
      <c r="W107" s="323">
        <v>0</v>
      </c>
      <c r="X107" s="323">
        <v>0</v>
      </c>
      <c r="Y107" s="322">
        <v>0</v>
      </c>
      <c r="Z107" s="322">
        <v>0</v>
      </c>
      <c r="AA107" s="10">
        <v>0</v>
      </c>
      <c r="AB107" s="10">
        <v>16</v>
      </c>
      <c r="AC107" s="10">
        <f t="shared" si="2"/>
        <v>374</v>
      </c>
    </row>
    <row r="108" spans="1:29" x14ac:dyDescent="0.3">
      <c r="A108" s="14">
        <v>107</v>
      </c>
      <c r="B108" s="15">
        <v>23</v>
      </c>
      <c r="C108" s="30">
        <v>332</v>
      </c>
      <c r="D108" s="8" t="s">
        <v>208</v>
      </c>
      <c r="E108" s="8" t="s">
        <v>198</v>
      </c>
      <c r="F108" s="244">
        <v>1577</v>
      </c>
      <c r="G108" s="15" t="s">
        <v>73</v>
      </c>
      <c r="H108" s="240" t="s">
        <v>20</v>
      </c>
      <c r="I108" s="32">
        <v>627</v>
      </c>
      <c r="J108" s="322">
        <v>5</v>
      </c>
      <c r="K108" s="322">
        <v>99</v>
      </c>
      <c r="L108" s="322">
        <v>28</v>
      </c>
      <c r="M108" s="322">
        <v>4</v>
      </c>
      <c r="N108" s="322">
        <v>3</v>
      </c>
      <c r="O108" s="322">
        <v>6</v>
      </c>
      <c r="P108" s="322">
        <v>4</v>
      </c>
      <c r="Q108" s="322">
        <v>41</v>
      </c>
      <c r="R108" s="322">
        <v>3</v>
      </c>
      <c r="S108" s="322">
        <v>128</v>
      </c>
      <c r="T108" s="322">
        <v>0</v>
      </c>
      <c r="U108" s="322">
        <v>3</v>
      </c>
      <c r="V108" s="323">
        <v>2</v>
      </c>
      <c r="W108" s="323">
        <v>1</v>
      </c>
      <c r="X108" s="323">
        <v>0</v>
      </c>
      <c r="Y108" s="322">
        <v>0</v>
      </c>
      <c r="Z108" s="322">
        <v>0</v>
      </c>
      <c r="AA108" s="10">
        <v>0</v>
      </c>
      <c r="AB108" s="10">
        <v>17</v>
      </c>
      <c r="AC108" s="10">
        <f t="shared" si="2"/>
        <v>344</v>
      </c>
    </row>
    <row r="109" spans="1:29" x14ac:dyDescent="0.3">
      <c r="A109" s="14">
        <v>108</v>
      </c>
      <c r="B109" s="15">
        <v>23</v>
      </c>
      <c r="C109" s="30">
        <v>332</v>
      </c>
      <c r="D109" s="8" t="s">
        <v>208</v>
      </c>
      <c r="E109" s="8" t="s">
        <v>198</v>
      </c>
      <c r="F109" s="244">
        <v>1578</v>
      </c>
      <c r="G109" s="15" t="s">
        <v>73</v>
      </c>
      <c r="H109" s="240" t="s">
        <v>19</v>
      </c>
      <c r="I109" s="32">
        <v>624</v>
      </c>
      <c r="J109" s="322">
        <v>9</v>
      </c>
      <c r="K109" s="322">
        <v>97</v>
      </c>
      <c r="L109" s="322">
        <v>29</v>
      </c>
      <c r="M109" s="322">
        <v>4</v>
      </c>
      <c r="N109" s="322">
        <v>10</v>
      </c>
      <c r="O109" s="322">
        <v>8</v>
      </c>
      <c r="P109" s="322">
        <v>8</v>
      </c>
      <c r="Q109" s="322">
        <v>47</v>
      </c>
      <c r="R109" s="322">
        <v>1</v>
      </c>
      <c r="S109" s="322">
        <v>130</v>
      </c>
      <c r="T109" s="322">
        <v>0</v>
      </c>
      <c r="U109" s="322">
        <v>4</v>
      </c>
      <c r="V109" s="323">
        <v>0</v>
      </c>
      <c r="W109" s="323">
        <v>0</v>
      </c>
      <c r="X109" s="323">
        <v>0</v>
      </c>
      <c r="Y109" s="322">
        <v>0</v>
      </c>
      <c r="Z109" s="322">
        <v>0</v>
      </c>
      <c r="AA109" s="10">
        <v>0</v>
      </c>
      <c r="AB109" s="10">
        <v>15</v>
      </c>
      <c r="AC109" s="10">
        <f t="shared" si="2"/>
        <v>362</v>
      </c>
    </row>
    <row r="110" spans="1:29" x14ac:dyDescent="0.3">
      <c r="A110" s="14">
        <v>109</v>
      </c>
      <c r="B110" s="15">
        <v>23</v>
      </c>
      <c r="C110" s="30">
        <v>332</v>
      </c>
      <c r="D110" s="8" t="s">
        <v>208</v>
      </c>
      <c r="E110" s="8" t="s">
        <v>198</v>
      </c>
      <c r="F110" s="244">
        <v>1578</v>
      </c>
      <c r="G110" s="15" t="s">
        <v>73</v>
      </c>
      <c r="H110" s="240" t="s">
        <v>20</v>
      </c>
      <c r="I110" s="32">
        <v>623</v>
      </c>
      <c r="J110" s="322">
        <v>7</v>
      </c>
      <c r="K110" s="322">
        <v>94</v>
      </c>
      <c r="L110" s="322">
        <v>33</v>
      </c>
      <c r="M110" s="322">
        <v>4</v>
      </c>
      <c r="N110" s="322">
        <v>10</v>
      </c>
      <c r="O110" s="322">
        <v>12</v>
      </c>
      <c r="P110" s="322">
        <v>16</v>
      </c>
      <c r="Q110" s="322">
        <v>47</v>
      </c>
      <c r="R110" s="322">
        <v>7</v>
      </c>
      <c r="S110" s="322">
        <v>126</v>
      </c>
      <c r="T110" s="322">
        <v>0</v>
      </c>
      <c r="U110" s="322">
        <v>3</v>
      </c>
      <c r="V110" s="323">
        <v>0</v>
      </c>
      <c r="W110" s="323">
        <v>3</v>
      </c>
      <c r="X110" s="323">
        <v>0</v>
      </c>
      <c r="Y110" s="322">
        <v>0</v>
      </c>
      <c r="Z110" s="322">
        <v>0</v>
      </c>
      <c r="AA110" s="10">
        <v>0</v>
      </c>
      <c r="AB110" s="10">
        <v>12</v>
      </c>
      <c r="AC110" s="10">
        <f t="shared" si="2"/>
        <v>374</v>
      </c>
    </row>
    <row r="111" spans="1:29" x14ac:dyDescent="0.3">
      <c r="A111" s="14">
        <v>110</v>
      </c>
      <c r="B111" s="15">
        <v>23</v>
      </c>
      <c r="C111" s="30">
        <v>332</v>
      </c>
      <c r="D111" s="8" t="s">
        <v>208</v>
      </c>
      <c r="E111" s="8" t="s">
        <v>198</v>
      </c>
      <c r="F111" s="244">
        <v>1578</v>
      </c>
      <c r="G111" s="15" t="s">
        <v>73</v>
      </c>
      <c r="H111" s="240" t="s">
        <v>22</v>
      </c>
      <c r="I111" s="32">
        <v>623</v>
      </c>
      <c r="J111" s="322">
        <v>9</v>
      </c>
      <c r="K111" s="322">
        <v>106</v>
      </c>
      <c r="L111" s="322">
        <v>24</v>
      </c>
      <c r="M111" s="322">
        <v>6</v>
      </c>
      <c r="N111" s="322">
        <v>6</v>
      </c>
      <c r="O111" s="322">
        <v>8</v>
      </c>
      <c r="P111" s="322">
        <v>13</v>
      </c>
      <c r="Q111" s="322">
        <v>32</v>
      </c>
      <c r="R111" s="322">
        <v>3</v>
      </c>
      <c r="S111" s="322">
        <v>122</v>
      </c>
      <c r="T111" s="322">
        <v>0</v>
      </c>
      <c r="U111" s="322">
        <v>0</v>
      </c>
      <c r="V111" s="323">
        <v>0</v>
      </c>
      <c r="W111" s="323">
        <v>1</v>
      </c>
      <c r="X111" s="323">
        <v>0</v>
      </c>
      <c r="Y111" s="322">
        <v>0</v>
      </c>
      <c r="Z111" s="322">
        <v>0</v>
      </c>
      <c r="AA111" s="10">
        <v>0</v>
      </c>
      <c r="AB111" s="10">
        <v>23</v>
      </c>
      <c r="AC111" s="10">
        <f t="shared" si="2"/>
        <v>353</v>
      </c>
    </row>
    <row r="112" spans="1:29" x14ac:dyDescent="0.3">
      <c r="A112" s="14">
        <v>111</v>
      </c>
      <c r="B112" s="15">
        <v>23</v>
      </c>
      <c r="C112" s="30">
        <v>332</v>
      </c>
      <c r="D112" s="8" t="s">
        <v>208</v>
      </c>
      <c r="E112" s="8" t="s">
        <v>214</v>
      </c>
      <c r="F112" s="244">
        <v>1579</v>
      </c>
      <c r="G112" s="15" t="s">
        <v>73</v>
      </c>
      <c r="H112" s="240" t="s">
        <v>19</v>
      </c>
      <c r="I112" s="32">
        <v>656</v>
      </c>
      <c r="J112" s="322">
        <v>9</v>
      </c>
      <c r="K112" s="322">
        <v>165</v>
      </c>
      <c r="L112" s="322">
        <v>36</v>
      </c>
      <c r="M112" s="322">
        <v>6</v>
      </c>
      <c r="N112" s="322">
        <v>2</v>
      </c>
      <c r="O112" s="322">
        <v>2</v>
      </c>
      <c r="P112" s="322">
        <v>8</v>
      </c>
      <c r="Q112" s="322">
        <v>50</v>
      </c>
      <c r="R112" s="322">
        <v>5</v>
      </c>
      <c r="S112" s="322">
        <v>134</v>
      </c>
      <c r="T112" s="322">
        <v>0</v>
      </c>
      <c r="U112" s="322">
        <v>1</v>
      </c>
      <c r="V112" s="323">
        <v>0</v>
      </c>
      <c r="W112" s="323">
        <v>1</v>
      </c>
      <c r="X112" s="323">
        <v>0</v>
      </c>
      <c r="Y112" s="322">
        <v>0</v>
      </c>
      <c r="Z112" s="322">
        <v>0</v>
      </c>
      <c r="AA112" s="10">
        <v>0</v>
      </c>
      <c r="AB112" s="10">
        <v>14</v>
      </c>
      <c r="AC112" s="10">
        <f t="shared" si="2"/>
        <v>433</v>
      </c>
    </row>
    <row r="113" spans="1:29" x14ac:dyDescent="0.3">
      <c r="A113" s="14">
        <v>112</v>
      </c>
      <c r="B113" s="15">
        <v>23</v>
      </c>
      <c r="C113" s="30">
        <v>332</v>
      </c>
      <c r="D113" s="8" t="s">
        <v>208</v>
      </c>
      <c r="E113" s="8" t="s">
        <v>214</v>
      </c>
      <c r="F113" s="244">
        <v>1579</v>
      </c>
      <c r="G113" s="15" t="s">
        <v>73</v>
      </c>
      <c r="H113" s="240" t="s">
        <v>20</v>
      </c>
      <c r="I113" s="32">
        <v>656</v>
      </c>
      <c r="J113" s="322">
        <v>2</v>
      </c>
      <c r="K113" s="322">
        <v>130</v>
      </c>
      <c r="L113" s="322">
        <v>40</v>
      </c>
      <c r="M113" s="322">
        <v>4</v>
      </c>
      <c r="N113" s="322">
        <v>7</v>
      </c>
      <c r="O113" s="322">
        <v>0</v>
      </c>
      <c r="P113" s="322">
        <v>12</v>
      </c>
      <c r="Q113" s="322">
        <v>88</v>
      </c>
      <c r="R113" s="322">
        <v>5</v>
      </c>
      <c r="S113" s="322">
        <v>100</v>
      </c>
      <c r="T113" s="322">
        <v>0</v>
      </c>
      <c r="U113" s="322">
        <v>2</v>
      </c>
      <c r="V113" s="323">
        <v>0</v>
      </c>
      <c r="W113" s="323">
        <v>4</v>
      </c>
      <c r="X113" s="323">
        <v>0</v>
      </c>
      <c r="Y113" s="322">
        <v>0</v>
      </c>
      <c r="Z113" s="322">
        <v>0</v>
      </c>
      <c r="AA113" s="10">
        <v>3</v>
      </c>
      <c r="AB113" s="10">
        <v>8</v>
      </c>
      <c r="AC113" s="10">
        <f t="shared" si="2"/>
        <v>405</v>
      </c>
    </row>
    <row r="114" spans="1:29" x14ac:dyDescent="0.3">
      <c r="A114" s="14">
        <v>113</v>
      </c>
      <c r="B114" s="15">
        <v>23</v>
      </c>
      <c r="C114" s="30">
        <v>332</v>
      </c>
      <c r="D114" s="8" t="s">
        <v>208</v>
      </c>
      <c r="E114" s="8" t="s">
        <v>215</v>
      </c>
      <c r="F114" s="244">
        <v>1580</v>
      </c>
      <c r="G114" s="15" t="s">
        <v>73</v>
      </c>
      <c r="H114" s="240" t="s">
        <v>19</v>
      </c>
      <c r="I114" s="32">
        <v>420</v>
      </c>
      <c r="J114" s="322">
        <v>0</v>
      </c>
      <c r="K114" s="322">
        <v>83</v>
      </c>
      <c r="L114" s="322">
        <v>44</v>
      </c>
      <c r="M114" s="322">
        <v>0</v>
      </c>
      <c r="N114" s="322">
        <v>0</v>
      </c>
      <c r="O114" s="322">
        <v>1</v>
      </c>
      <c r="P114" s="322">
        <v>2</v>
      </c>
      <c r="Q114" s="322">
        <v>37</v>
      </c>
      <c r="R114" s="322">
        <v>1</v>
      </c>
      <c r="S114" s="322">
        <v>18</v>
      </c>
      <c r="T114" s="322">
        <v>0</v>
      </c>
      <c r="U114" s="322">
        <v>0</v>
      </c>
      <c r="V114" s="323">
        <v>44</v>
      </c>
      <c r="W114" s="323">
        <v>83</v>
      </c>
      <c r="X114" s="323">
        <v>0</v>
      </c>
      <c r="Y114" s="322">
        <v>0</v>
      </c>
      <c r="Z114" s="322">
        <v>0</v>
      </c>
      <c r="AA114" s="10">
        <v>2</v>
      </c>
      <c r="AB114" s="10">
        <v>11</v>
      </c>
      <c r="AC114" s="10">
        <f t="shared" si="2"/>
        <v>326</v>
      </c>
    </row>
    <row r="115" spans="1:29" x14ac:dyDescent="0.3">
      <c r="A115" s="14">
        <v>114</v>
      </c>
      <c r="B115" s="15">
        <v>23</v>
      </c>
      <c r="C115" s="30">
        <v>332</v>
      </c>
      <c r="D115" s="8" t="s">
        <v>208</v>
      </c>
      <c r="E115" s="8" t="s">
        <v>215</v>
      </c>
      <c r="F115" s="244">
        <v>1580</v>
      </c>
      <c r="G115" s="15" t="s">
        <v>73</v>
      </c>
      <c r="H115" s="240" t="s">
        <v>20</v>
      </c>
      <c r="I115" s="32">
        <v>420</v>
      </c>
      <c r="J115" s="322">
        <v>1</v>
      </c>
      <c r="K115" s="322">
        <v>80</v>
      </c>
      <c r="L115" s="322">
        <v>53</v>
      </c>
      <c r="M115" s="322">
        <v>2</v>
      </c>
      <c r="N115" s="322">
        <v>6</v>
      </c>
      <c r="O115" s="322">
        <v>2</v>
      </c>
      <c r="P115" s="322">
        <v>3</v>
      </c>
      <c r="Q115" s="322">
        <v>36</v>
      </c>
      <c r="R115" s="322">
        <v>0</v>
      </c>
      <c r="S115" s="322">
        <v>24</v>
      </c>
      <c r="T115" s="322">
        <v>0</v>
      </c>
      <c r="U115" s="322">
        <v>1</v>
      </c>
      <c r="V115" s="323">
        <v>0</v>
      </c>
      <c r="W115" s="323">
        <v>0</v>
      </c>
      <c r="X115" s="323">
        <v>0</v>
      </c>
      <c r="Y115" s="322">
        <v>0</v>
      </c>
      <c r="Z115" s="322">
        <v>0</v>
      </c>
      <c r="AA115" s="10">
        <v>0</v>
      </c>
      <c r="AB115" s="10">
        <v>6</v>
      </c>
      <c r="AC115" s="10">
        <f t="shared" si="2"/>
        <v>214</v>
      </c>
    </row>
    <row r="116" spans="1:29" x14ac:dyDescent="0.3">
      <c r="A116" s="14">
        <v>115</v>
      </c>
      <c r="B116" s="15">
        <v>23</v>
      </c>
      <c r="C116" s="30">
        <v>332</v>
      </c>
      <c r="D116" s="8" t="s">
        <v>208</v>
      </c>
      <c r="E116" s="8" t="s">
        <v>216</v>
      </c>
      <c r="F116" s="244">
        <v>1580</v>
      </c>
      <c r="G116" s="15" t="s">
        <v>73</v>
      </c>
      <c r="H116" s="240" t="s">
        <v>21</v>
      </c>
      <c r="I116" s="32">
        <v>425</v>
      </c>
      <c r="J116" s="322">
        <v>6</v>
      </c>
      <c r="K116" s="322">
        <v>64</v>
      </c>
      <c r="L116" s="322">
        <v>24</v>
      </c>
      <c r="M116" s="322">
        <v>7</v>
      </c>
      <c r="N116" s="322">
        <v>3</v>
      </c>
      <c r="O116" s="322">
        <v>4</v>
      </c>
      <c r="P116" s="322">
        <v>5</v>
      </c>
      <c r="Q116" s="322">
        <v>28</v>
      </c>
      <c r="R116" s="322">
        <v>5</v>
      </c>
      <c r="S116" s="322">
        <v>119</v>
      </c>
      <c r="T116" s="322">
        <v>0</v>
      </c>
      <c r="U116" s="322">
        <v>1</v>
      </c>
      <c r="V116" s="323">
        <v>0</v>
      </c>
      <c r="W116" s="323">
        <v>2</v>
      </c>
      <c r="X116" s="323">
        <v>0</v>
      </c>
      <c r="Y116" s="322">
        <v>0</v>
      </c>
      <c r="Z116" s="322">
        <v>0</v>
      </c>
      <c r="AA116" s="10">
        <v>0</v>
      </c>
      <c r="AB116" s="10">
        <v>16</v>
      </c>
      <c r="AC116" s="10">
        <f t="shared" si="2"/>
        <v>284</v>
      </c>
    </row>
    <row r="117" spans="1:29" x14ac:dyDescent="0.3">
      <c r="A117" s="14">
        <v>116</v>
      </c>
      <c r="B117" s="15">
        <v>23</v>
      </c>
      <c r="C117" s="30">
        <v>332</v>
      </c>
      <c r="D117" s="8" t="s">
        <v>208</v>
      </c>
      <c r="E117" s="8" t="s">
        <v>217</v>
      </c>
      <c r="F117" s="244">
        <v>1581</v>
      </c>
      <c r="G117" s="15" t="s">
        <v>73</v>
      </c>
      <c r="H117" s="240" t="s">
        <v>19</v>
      </c>
      <c r="I117" s="32">
        <v>692</v>
      </c>
      <c r="J117" s="322">
        <v>11</v>
      </c>
      <c r="K117" s="322">
        <v>96</v>
      </c>
      <c r="L117" s="322">
        <v>20</v>
      </c>
      <c r="M117" s="322">
        <v>9</v>
      </c>
      <c r="N117" s="322">
        <v>9</v>
      </c>
      <c r="O117" s="322">
        <v>4</v>
      </c>
      <c r="P117" s="322">
        <v>19</v>
      </c>
      <c r="Q117" s="322">
        <v>39</v>
      </c>
      <c r="R117" s="322">
        <v>3</v>
      </c>
      <c r="S117" s="322">
        <v>104</v>
      </c>
      <c r="T117" s="322">
        <v>0</v>
      </c>
      <c r="U117" s="322">
        <v>1</v>
      </c>
      <c r="V117" s="323">
        <v>3</v>
      </c>
      <c r="W117" s="323">
        <v>0</v>
      </c>
      <c r="X117" s="323">
        <v>0</v>
      </c>
      <c r="Y117" s="322">
        <v>0</v>
      </c>
      <c r="Z117" s="322">
        <v>0</v>
      </c>
      <c r="AA117" s="10">
        <v>0</v>
      </c>
      <c r="AB117" s="10">
        <v>13</v>
      </c>
      <c r="AC117" s="10">
        <f t="shared" si="2"/>
        <v>331</v>
      </c>
    </row>
    <row r="118" spans="1:29" x14ac:dyDescent="0.3">
      <c r="A118" s="14">
        <v>117</v>
      </c>
      <c r="B118" s="15">
        <v>23</v>
      </c>
      <c r="C118" s="30">
        <v>332</v>
      </c>
      <c r="D118" s="8" t="s">
        <v>208</v>
      </c>
      <c r="E118" s="8" t="s">
        <v>217</v>
      </c>
      <c r="F118" s="244">
        <v>1581</v>
      </c>
      <c r="G118" s="15" t="s">
        <v>73</v>
      </c>
      <c r="H118" s="240" t="s">
        <v>20</v>
      </c>
      <c r="I118" s="32">
        <v>692</v>
      </c>
      <c r="J118" s="322">
        <v>7</v>
      </c>
      <c r="K118" s="322">
        <v>95</v>
      </c>
      <c r="L118" s="322">
        <v>20</v>
      </c>
      <c r="M118" s="322">
        <v>8</v>
      </c>
      <c r="N118" s="322">
        <v>10</v>
      </c>
      <c r="O118" s="322">
        <v>1</v>
      </c>
      <c r="P118" s="322">
        <v>10</v>
      </c>
      <c r="Q118" s="322">
        <v>31</v>
      </c>
      <c r="R118" s="322">
        <v>3</v>
      </c>
      <c r="S118" s="322">
        <v>78</v>
      </c>
      <c r="T118" s="322">
        <v>0</v>
      </c>
      <c r="U118" s="322">
        <v>0</v>
      </c>
      <c r="V118" s="323">
        <v>2</v>
      </c>
      <c r="W118" s="323">
        <v>0</v>
      </c>
      <c r="X118" s="323">
        <v>0</v>
      </c>
      <c r="Y118" s="322">
        <v>0</v>
      </c>
      <c r="Z118" s="322">
        <v>0</v>
      </c>
      <c r="AA118" s="10">
        <v>0</v>
      </c>
      <c r="AB118" s="10">
        <v>26</v>
      </c>
      <c r="AC118" s="10">
        <f t="shared" si="2"/>
        <v>291</v>
      </c>
    </row>
    <row r="119" spans="1:29" x14ac:dyDescent="0.3">
      <c r="A119" s="14">
        <v>118</v>
      </c>
      <c r="B119" s="15">
        <v>23</v>
      </c>
      <c r="C119" s="30">
        <v>332</v>
      </c>
      <c r="D119" s="8" t="s">
        <v>208</v>
      </c>
      <c r="E119" s="8" t="s">
        <v>218</v>
      </c>
      <c r="F119" s="244">
        <v>1582</v>
      </c>
      <c r="G119" s="15" t="s">
        <v>73</v>
      </c>
      <c r="H119" s="240" t="s">
        <v>19</v>
      </c>
      <c r="I119" s="32">
        <v>408</v>
      </c>
      <c r="J119" s="322">
        <v>3</v>
      </c>
      <c r="K119" s="322">
        <v>108</v>
      </c>
      <c r="L119" s="322">
        <v>27</v>
      </c>
      <c r="M119" s="322">
        <v>4</v>
      </c>
      <c r="N119" s="322">
        <v>3</v>
      </c>
      <c r="O119" s="322">
        <v>6</v>
      </c>
      <c r="P119" s="322">
        <v>14</v>
      </c>
      <c r="Q119" s="322">
        <v>27</v>
      </c>
      <c r="R119" s="322">
        <v>2</v>
      </c>
      <c r="S119" s="322">
        <v>43</v>
      </c>
      <c r="T119" s="322">
        <v>0</v>
      </c>
      <c r="U119" s="322">
        <v>1</v>
      </c>
      <c r="V119" s="323">
        <v>1</v>
      </c>
      <c r="W119" s="323">
        <v>5</v>
      </c>
      <c r="X119" s="323">
        <v>0</v>
      </c>
      <c r="Y119" s="322">
        <v>0</v>
      </c>
      <c r="Z119" s="322">
        <v>0</v>
      </c>
      <c r="AA119" s="10">
        <v>0</v>
      </c>
      <c r="AB119" s="10">
        <v>19</v>
      </c>
      <c r="AC119" s="10">
        <f t="shared" si="2"/>
        <v>263</v>
      </c>
    </row>
    <row r="120" spans="1:29" x14ac:dyDescent="0.3">
      <c r="A120" s="14">
        <v>119</v>
      </c>
      <c r="B120" s="15">
        <v>23</v>
      </c>
      <c r="C120" s="30">
        <v>332</v>
      </c>
      <c r="D120" s="8" t="s">
        <v>208</v>
      </c>
      <c r="E120" s="8" t="s">
        <v>218</v>
      </c>
      <c r="F120" s="244">
        <v>1582</v>
      </c>
      <c r="G120" s="15" t="s">
        <v>73</v>
      </c>
      <c r="H120" s="240" t="s">
        <v>20</v>
      </c>
      <c r="I120" s="32">
        <v>408</v>
      </c>
      <c r="J120" s="322">
        <v>3</v>
      </c>
      <c r="K120" s="322">
        <v>120</v>
      </c>
      <c r="L120" s="322">
        <v>22</v>
      </c>
      <c r="M120" s="322">
        <v>6</v>
      </c>
      <c r="N120" s="322">
        <v>1</v>
      </c>
      <c r="O120" s="322">
        <v>3</v>
      </c>
      <c r="P120" s="322">
        <v>11</v>
      </c>
      <c r="Q120" s="322">
        <v>29</v>
      </c>
      <c r="R120" s="322">
        <v>3</v>
      </c>
      <c r="S120" s="322">
        <v>56</v>
      </c>
      <c r="T120" s="322">
        <v>0</v>
      </c>
      <c r="U120" s="322">
        <v>0</v>
      </c>
      <c r="V120" s="323">
        <v>1</v>
      </c>
      <c r="W120" s="323">
        <v>3</v>
      </c>
      <c r="X120" s="323">
        <v>0</v>
      </c>
      <c r="Y120" s="322">
        <v>0</v>
      </c>
      <c r="Z120" s="322">
        <v>0</v>
      </c>
      <c r="AA120" s="10">
        <v>0</v>
      </c>
      <c r="AB120" s="10">
        <v>10</v>
      </c>
      <c r="AC120" s="10">
        <f t="shared" si="2"/>
        <v>268</v>
      </c>
    </row>
    <row r="121" spans="1:29" x14ac:dyDescent="0.3">
      <c r="A121" s="14">
        <v>120</v>
      </c>
      <c r="B121" s="15">
        <v>23</v>
      </c>
      <c r="C121" s="30">
        <v>332</v>
      </c>
      <c r="D121" s="8" t="s">
        <v>208</v>
      </c>
      <c r="E121" s="8" t="s">
        <v>219</v>
      </c>
      <c r="F121" s="244">
        <v>1583</v>
      </c>
      <c r="G121" s="15" t="s">
        <v>73</v>
      </c>
      <c r="H121" s="240" t="s">
        <v>19</v>
      </c>
      <c r="I121" s="32">
        <v>672</v>
      </c>
      <c r="J121" s="322">
        <v>10</v>
      </c>
      <c r="K121" s="322">
        <v>136</v>
      </c>
      <c r="L121" s="322">
        <v>41</v>
      </c>
      <c r="M121" s="322">
        <v>4</v>
      </c>
      <c r="N121" s="322">
        <v>4</v>
      </c>
      <c r="O121" s="322">
        <v>4</v>
      </c>
      <c r="P121" s="322">
        <v>34</v>
      </c>
      <c r="Q121" s="322">
        <v>36</v>
      </c>
      <c r="R121" s="322">
        <v>2</v>
      </c>
      <c r="S121" s="322">
        <v>100</v>
      </c>
      <c r="T121" s="322">
        <v>0</v>
      </c>
      <c r="U121" s="322">
        <v>2</v>
      </c>
      <c r="V121" s="323">
        <v>1</v>
      </c>
      <c r="W121" s="323">
        <v>3</v>
      </c>
      <c r="X121" s="323">
        <v>0</v>
      </c>
      <c r="Y121" s="322">
        <v>0</v>
      </c>
      <c r="Z121" s="322">
        <v>0</v>
      </c>
      <c r="AA121" s="10">
        <v>0</v>
      </c>
      <c r="AB121" s="10">
        <v>12</v>
      </c>
      <c r="AC121" s="10">
        <f t="shared" si="2"/>
        <v>389</v>
      </c>
    </row>
    <row r="122" spans="1:29" x14ac:dyDescent="0.3">
      <c r="A122" s="14">
        <v>121</v>
      </c>
      <c r="B122" s="15">
        <v>23</v>
      </c>
      <c r="C122" s="30">
        <v>332</v>
      </c>
      <c r="D122" s="8" t="s">
        <v>208</v>
      </c>
      <c r="E122" s="8" t="s">
        <v>219</v>
      </c>
      <c r="F122" s="244">
        <v>1583</v>
      </c>
      <c r="G122" s="15" t="s">
        <v>73</v>
      </c>
      <c r="H122" s="240" t="s">
        <v>20</v>
      </c>
      <c r="I122" s="32">
        <v>671</v>
      </c>
      <c r="J122" s="322">
        <v>7</v>
      </c>
      <c r="K122" s="322">
        <v>124</v>
      </c>
      <c r="L122" s="322">
        <v>38</v>
      </c>
      <c r="M122" s="322">
        <v>6</v>
      </c>
      <c r="N122" s="322">
        <v>9</v>
      </c>
      <c r="O122" s="322">
        <v>5</v>
      </c>
      <c r="P122" s="322">
        <v>33</v>
      </c>
      <c r="Q122" s="322">
        <v>23</v>
      </c>
      <c r="R122" s="322">
        <v>3</v>
      </c>
      <c r="S122" s="322">
        <v>93</v>
      </c>
      <c r="T122" s="322">
        <v>0</v>
      </c>
      <c r="U122" s="322">
        <v>1</v>
      </c>
      <c r="V122" s="323">
        <v>0</v>
      </c>
      <c r="W122" s="323">
        <v>2</v>
      </c>
      <c r="X122" s="323">
        <v>0</v>
      </c>
      <c r="Y122" s="322">
        <v>0</v>
      </c>
      <c r="Z122" s="322">
        <v>0</v>
      </c>
      <c r="AA122" s="10">
        <v>0</v>
      </c>
      <c r="AB122" s="10">
        <v>21</v>
      </c>
      <c r="AC122" s="10">
        <f t="shared" si="2"/>
        <v>365</v>
      </c>
    </row>
    <row r="123" spans="1:29" x14ac:dyDescent="0.3">
      <c r="A123" s="14">
        <v>122</v>
      </c>
      <c r="B123" s="15">
        <v>23</v>
      </c>
      <c r="C123" s="30">
        <v>332</v>
      </c>
      <c r="D123" s="8" t="s">
        <v>208</v>
      </c>
      <c r="E123" s="8" t="s">
        <v>220</v>
      </c>
      <c r="F123" s="244">
        <v>1584</v>
      </c>
      <c r="G123" s="15" t="s">
        <v>73</v>
      </c>
      <c r="H123" s="240" t="s">
        <v>19</v>
      </c>
      <c r="I123" s="32">
        <v>557</v>
      </c>
      <c r="J123" s="322">
        <v>32</v>
      </c>
      <c r="K123" s="322">
        <v>65</v>
      </c>
      <c r="L123" s="322">
        <v>94</v>
      </c>
      <c r="M123" s="322">
        <v>4</v>
      </c>
      <c r="N123" s="322">
        <v>10</v>
      </c>
      <c r="O123" s="322">
        <v>5</v>
      </c>
      <c r="P123" s="322">
        <v>9</v>
      </c>
      <c r="Q123" s="322">
        <v>23</v>
      </c>
      <c r="R123" s="322">
        <v>3</v>
      </c>
      <c r="S123" s="322">
        <v>98</v>
      </c>
      <c r="T123" s="322">
        <v>0</v>
      </c>
      <c r="U123" s="322">
        <v>6</v>
      </c>
      <c r="V123" s="323">
        <v>8</v>
      </c>
      <c r="W123" s="323">
        <v>3</v>
      </c>
      <c r="X123" s="323">
        <v>0</v>
      </c>
      <c r="Y123" s="322">
        <v>0</v>
      </c>
      <c r="Z123" s="322">
        <v>0</v>
      </c>
      <c r="AA123" s="10">
        <v>0</v>
      </c>
      <c r="AB123" s="10">
        <v>14</v>
      </c>
      <c r="AC123" s="10">
        <f t="shared" si="2"/>
        <v>374</v>
      </c>
    </row>
    <row r="124" spans="1:29" x14ac:dyDescent="0.3">
      <c r="A124" s="14">
        <v>123</v>
      </c>
      <c r="B124" s="15">
        <v>23</v>
      </c>
      <c r="C124" s="30">
        <v>332</v>
      </c>
      <c r="D124" s="8" t="s">
        <v>208</v>
      </c>
      <c r="E124" s="8" t="s">
        <v>220</v>
      </c>
      <c r="F124" s="244">
        <v>1584</v>
      </c>
      <c r="G124" s="15" t="s">
        <v>73</v>
      </c>
      <c r="H124" s="240" t="s">
        <v>20</v>
      </c>
      <c r="I124" s="32">
        <v>556</v>
      </c>
      <c r="J124" s="322">
        <v>20</v>
      </c>
      <c r="K124" s="322">
        <v>44</v>
      </c>
      <c r="L124" s="322">
        <v>97</v>
      </c>
      <c r="M124" s="322">
        <v>3</v>
      </c>
      <c r="N124" s="322">
        <v>6</v>
      </c>
      <c r="O124" s="322">
        <v>7</v>
      </c>
      <c r="P124" s="322">
        <v>6</v>
      </c>
      <c r="Q124" s="322">
        <v>15</v>
      </c>
      <c r="R124" s="322">
        <v>2</v>
      </c>
      <c r="S124" s="322">
        <v>96</v>
      </c>
      <c r="T124" s="322">
        <v>0</v>
      </c>
      <c r="U124" s="322">
        <v>1</v>
      </c>
      <c r="V124" s="323">
        <v>12</v>
      </c>
      <c r="W124" s="323">
        <v>0</v>
      </c>
      <c r="X124" s="323">
        <v>0</v>
      </c>
      <c r="Y124" s="322">
        <v>0</v>
      </c>
      <c r="Z124" s="322">
        <v>0</v>
      </c>
      <c r="AA124" s="10">
        <v>0</v>
      </c>
      <c r="AB124" s="10">
        <v>18</v>
      </c>
      <c r="AC124" s="10">
        <f t="shared" si="2"/>
        <v>327</v>
      </c>
    </row>
    <row r="125" spans="1:29" x14ac:dyDescent="0.3">
      <c r="A125" s="14">
        <v>124</v>
      </c>
      <c r="B125" s="15">
        <v>23</v>
      </c>
      <c r="C125" s="30">
        <v>364</v>
      </c>
      <c r="D125" s="8" t="s">
        <v>221</v>
      </c>
      <c r="E125" s="8" t="s">
        <v>221</v>
      </c>
      <c r="F125" s="244">
        <v>1658</v>
      </c>
      <c r="G125" s="15" t="s">
        <v>73</v>
      </c>
      <c r="H125" s="240" t="s">
        <v>19</v>
      </c>
      <c r="I125" s="32">
        <v>681</v>
      </c>
      <c r="J125" s="322">
        <v>86</v>
      </c>
      <c r="K125" s="322">
        <v>133</v>
      </c>
      <c r="L125" s="322">
        <v>50</v>
      </c>
      <c r="M125" s="322">
        <v>5</v>
      </c>
      <c r="N125" s="322">
        <v>124</v>
      </c>
      <c r="O125" s="322">
        <v>5</v>
      </c>
      <c r="P125" s="322">
        <v>1</v>
      </c>
      <c r="Q125" s="322">
        <v>4</v>
      </c>
      <c r="R125" s="322">
        <v>1</v>
      </c>
      <c r="S125" s="322">
        <v>97</v>
      </c>
      <c r="T125" s="322">
        <v>0</v>
      </c>
      <c r="U125" s="322">
        <v>0</v>
      </c>
      <c r="V125" s="323">
        <v>5</v>
      </c>
      <c r="W125" s="323">
        <v>3</v>
      </c>
      <c r="X125" s="323">
        <v>0</v>
      </c>
      <c r="Y125" s="322">
        <v>0</v>
      </c>
      <c r="Z125" s="322">
        <v>0</v>
      </c>
      <c r="AA125" s="10">
        <v>0</v>
      </c>
      <c r="AB125" s="10">
        <v>15</v>
      </c>
      <c r="AC125" s="10">
        <f t="shared" si="2"/>
        <v>529</v>
      </c>
    </row>
    <row r="126" spans="1:29" x14ac:dyDescent="0.3">
      <c r="A126" s="14">
        <v>125</v>
      </c>
      <c r="B126" s="15">
        <v>23</v>
      </c>
      <c r="C126" s="30">
        <v>364</v>
      </c>
      <c r="D126" s="8" t="s">
        <v>221</v>
      </c>
      <c r="E126" s="8" t="s">
        <v>221</v>
      </c>
      <c r="F126" s="244">
        <v>1658</v>
      </c>
      <c r="G126" s="15" t="s">
        <v>73</v>
      </c>
      <c r="H126" s="240" t="s">
        <v>20</v>
      </c>
      <c r="I126" s="32">
        <v>681</v>
      </c>
      <c r="J126" s="322">
        <v>63</v>
      </c>
      <c r="K126" s="322">
        <v>169</v>
      </c>
      <c r="L126" s="322">
        <v>64</v>
      </c>
      <c r="M126" s="322">
        <v>3</v>
      </c>
      <c r="N126" s="322">
        <v>83</v>
      </c>
      <c r="O126" s="322">
        <v>7</v>
      </c>
      <c r="P126" s="322">
        <v>1</v>
      </c>
      <c r="Q126" s="322">
        <v>7</v>
      </c>
      <c r="R126" s="322">
        <v>3</v>
      </c>
      <c r="S126" s="322">
        <v>103</v>
      </c>
      <c r="T126" s="322">
        <v>0</v>
      </c>
      <c r="U126" s="322">
        <v>0</v>
      </c>
      <c r="V126" s="323">
        <v>0</v>
      </c>
      <c r="W126" s="323">
        <v>0</v>
      </c>
      <c r="X126" s="323">
        <v>0</v>
      </c>
      <c r="Y126" s="322">
        <v>0</v>
      </c>
      <c r="Z126" s="322">
        <v>0</v>
      </c>
      <c r="AA126" s="10">
        <v>0</v>
      </c>
      <c r="AB126" s="10">
        <v>12</v>
      </c>
      <c r="AC126" s="10">
        <f t="shared" si="2"/>
        <v>515</v>
      </c>
    </row>
    <row r="127" spans="1:29" x14ac:dyDescent="0.3">
      <c r="A127" s="14">
        <v>126</v>
      </c>
      <c r="B127" s="15">
        <v>23</v>
      </c>
      <c r="C127" s="30">
        <v>364</v>
      </c>
      <c r="D127" s="8" t="s">
        <v>221</v>
      </c>
      <c r="E127" s="8" t="s">
        <v>221</v>
      </c>
      <c r="F127" s="244">
        <v>1658</v>
      </c>
      <c r="G127" s="15" t="s">
        <v>73</v>
      </c>
      <c r="H127" s="240" t="s">
        <v>22</v>
      </c>
      <c r="I127" s="32">
        <v>681</v>
      </c>
      <c r="J127" s="322">
        <v>66</v>
      </c>
      <c r="K127" s="322">
        <v>145</v>
      </c>
      <c r="L127" s="322">
        <v>62</v>
      </c>
      <c r="M127" s="322">
        <v>9</v>
      </c>
      <c r="N127" s="322">
        <v>121</v>
      </c>
      <c r="O127" s="322">
        <v>10</v>
      </c>
      <c r="P127" s="322">
        <v>0</v>
      </c>
      <c r="Q127" s="322">
        <v>4</v>
      </c>
      <c r="R127" s="322">
        <v>3</v>
      </c>
      <c r="S127" s="322">
        <v>75</v>
      </c>
      <c r="T127" s="322">
        <v>0</v>
      </c>
      <c r="U127" s="322">
        <v>0</v>
      </c>
      <c r="V127" s="323">
        <v>2</v>
      </c>
      <c r="W127" s="323">
        <v>4</v>
      </c>
      <c r="X127" s="323">
        <v>0</v>
      </c>
      <c r="Y127" s="322">
        <v>0</v>
      </c>
      <c r="Z127" s="322">
        <v>0</v>
      </c>
      <c r="AA127" s="10">
        <v>0</v>
      </c>
      <c r="AB127" s="10">
        <v>23</v>
      </c>
      <c r="AC127" s="10">
        <f t="shared" si="2"/>
        <v>524</v>
      </c>
    </row>
    <row r="128" spans="1:29" x14ac:dyDescent="0.3">
      <c r="A128" s="14">
        <v>127</v>
      </c>
      <c r="B128" s="15">
        <v>23</v>
      </c>
      <c r="C128" s="30">
        <v>364</v>
      </c>
      <c r="D128" s="8" t="s">
        <v>221</v>
      </c>
      <c r="E128" s="8" t="s">
        <v>221</v>
      </c>
      <c r="F128" s="244">
        <v>1658</v>
      </c>
      <c r="G128" s="15" t="s">
        <v>73</v>
      </c>
      <c r="H128" s="240" t="s">
        <v>27</v>
      </c>
      <c r="I128" s="32"/>
      <c r="J128" s="322">
        <v>28</v>
      </c>
      <c r="K128" s="322">
        <v>43</v>
      </c>
      <c r="L128" s="322">
        <v>9</v>
      </c>
      <c r="M128" s="322">
        <v>1</v>
      </c>
      <c r="N128" s="322">
        <v>44</v>
      </c>
      <c r="O128" s="322">
        <v>2</v>
      </c>
      <c r="P128" s="322">
        <v>1</v>
      </c>
      <c r="Q128" s="322">
        <v>3</v>
      </c>
      <c r="R128" s="322">
        <v>1</v>
      </c>
      <c r="S128" s="322">
        <v>45</v>
      </c>
      <c r="T128" s="322">
        <v>0</v>
      </c>
      <c r="U128" s="322">
        <v>0</v>
      </c>
      <c r="V128" s="323">
        <v>1</v>
      </c>
      <c r="W128" s="323">
        <v>0</v>
      </c>
      <c r="X128" s="323">
        <v>0</v>
      </c>
      <c r="Y128" s="322">
        <v>0</v>
      </c>
      <c r="Z128" s="322">
        <v>0</v>
      </c>
      <c r="AA128" s="10">
        <v>0</v>
      </c>
      <c r="AB128" s="10">
        <v>7</v>
      </c>
      <c r="AC128" s="10">
        <f t="shared" si="2"/>
        <v>185</v>
      </c>
    </row>
    <row r="129" spans="1:29" x14ac:dyDescent="0.3">
      <c r="A129" s="14">
        <v>128</v>
      </c>
      <c r="B129" s="15">
        <v>23</v>
      </c>
      <c r="C129" s="30">
        <v>364</v>
      </c>
      <c r="D129" s="8" t="s">
        <v>221</v>
      </c>
      <c r="E129" s="8" t="s">
        <v>221</v>
      </c>
      <c r="F129" s="244">
        <v>1659</v>
      </c>
      <c r="G129" s="15" t="s">
        <v>73</v>
      </c>
      <c r="H129" s="240" t="s">
        <v>19</v>
      </c>
      <c r="I129" s="32">
        <v>725</v>
      </c>
      <c r="J129" s="322">
        <v>59</v>
      </c>
      <c r="K129" s="322">
        <v>140</v>
      </c>
      <c r="L129" s="322">
        <v>51</v>
      </c>
      <c r="M129" s="322">
        <v>5</v>
      </c>
      <c r="N129" s="322">
        <v>162</v>
      </c>
      <c r="O129" s="322">
        <v>20</v>
      </c>
      <c r="P129" s="322">
        <v>2</v>
      </c>
      <c r="Q129" s="322">
        <v>5</v>
      </c>
      <c r="R129" s="322">
        <v>0</v>
      </c>
      <c r="S129" s="322">
        <v>81</v>
      </c>
      <c r="T129" s="322">
        <v>0</v>
      </c>
      <c r="U129" s="322">
        <v>0</v>
      </c>
      <c r="V129" s="323">
        <v>4</v>
      </c>
      <c r="W129" s="323">
        <v>5</v>
      </c>
      <c r="X129" s="323">
        <v>0</v>
      </c>
      <c r="Y129" s="322">
        <v>0</v>
      </c>
      <c r="Z129" s="322">
        <v>0</v>
      </c>
      <c r="AA129" s="10">
        <v>0</v>
      </c>
      <c r="AB129" s="10">
        <v>23</v>
      </c>
      <c r="AC129" s="10">
        <f t="shared" si="2"/>
        <v>557</v>
      </c>
    </row>
    <row r="130" spans="1:29" x14ac:dyDescent="0.3">
      <c r="A130" s="14">
        <v>129</v>
      </c>
      <c r="B130" s="15">
        <v>23</v>
      </c>
      <c r="C130" s="30">
        <v>364</v>
      </c>
      <c r="D130" s="8" t="s">
        <v>221</v>
      </c>
      <c r="E130" s="8" t="s">
        <v>221</v>
      </c>
      <c r="F130" s="244">
        <v>1659</v>
      </c>
      <c r="G130" s="15" t="s">
        <v>73</v>
      </c>
      <c r="H130" s="240" t="s">
        <v>20</v>
      </c>
      <c r="I130" s="32">
        <v>724</v>
      </c>
      <c r="J130" s="322">
        <v>67</v>
      </c>
      <c r="K130" s="322">
        <v>114</v>
      </c>
      <c r="L130" s="322">
        <v>71</v>
      </c>
      <c r="M130" s="322">
        <v>4</v>
      </c>
      <c r="N130" s="322">
        <v>174</v>
      </c>
      <c r="O130" s="322">
        <v>10</v>
      </c>
      <c r="P130" s="322">
        <v>0</v>
      </c>
      <c r="Q130" s="322">
        <v>4</v>
      </c>
      <c r="R130" s="322">
        <v>3</v>
      </c>
      <c r="S130" s="322">
        <v>61</v>
      </c>
      <c r="T130" s="322">
        <v>0</v>
      </c>
      <c r="U130" s="322">
        <v>0</v>
      </c>
      <c r="V130" s="323">
        <v>4</v>
      </c>
      <c r="W130" s="323">
        <v>2</v>
      </c>
      <c r="X130" s="323">
        <v>0</v>
      </c>
      <c r="Y130" s="322">
        <v>0</v>
      </c>
      <c r="Z130" s="322">
        <v>0</v>
      </c>
      <c r="AA130" s="10">
        <v>0</v>
      </c>
      <c r="AB130" s="10">
        <v>31</v>
      </c>
      <c r="AC130" s="10">
        <f t="shared" si="2"/>
        <v>545</v>
      </c>
    </row>
    <row r="131" spans="1:29" x14ac:dyDescent="0.3">
      <c r="A131" s="14">
        <v>130</v>
      </c>
      <c r="B131" s="15">
        <v>23</v>
      </c>
      <c r="C131" s="30">
        <v>364</v>
      </c>
      <c r="D131" s="8" t="s">
        <v>221</v>
      </c>
      <c r="E131" s="8" t="s">
        <v>221</v>
      </c>
      <c r="F131" s="244">
        <v>1659</v>
      </c>
      <c r="G131" s="15" t="s">
        <v>73</v>
      </c>
      <c r="H131" s="240" t="s">
        <v>22</v>
      </c>
      <c r="I131" s="32">
        <v>724</v>
      </c>
      <c r="J131" s="322">
        <v>55</v>
      </c>
      <c r="K131" s="322">
        <v>166</v>
      </c>
      <c r="L131" s="322">
        <v>51</v>
      </c>
      <c r="M131" s="322">
        <v>4</v>
      </c>
      <c r="N131" s="322">
        <v>131</v>
      </c>
      <c r="O131" s="322">
        <v>13</v>
      </c>
      <c r="P131" s="322">
        <v>2</v>
      </c>
      <c r="Q131" s="322">
        <v>4</v>
      </c>
      <c r="R131" s="322">
        <v>5</v>
      </c>
      <c r="S131" s="322">
        <v>85</v>
      </c>
      <c r="T131" s="322">
        <v>0</v>
      </c>
      <c r="U131" s="322">
        <v>1</v>
      </c>
      <c r="V131" s="323">
        <v>1</v>
      </c>
      <c r="W131" s="323">
        <v>8</v>
      </c>
      <c r="X131" s="323">
        <v>0</v>
      </c>
      <c r="Y131" s="322">
        <v>0</v>
      </c>
      <c r="Z131" s="322">
        <v>0</v>
      </c>
      <c r="AA131" s="10">
        <v>0</v>
      </c>
      <c r="AB131" s="10">
        <v>22</v>
      </c>
      <c r="AC131" s="10">
        <f t="shared" si="2"/>
        <v>548</v>
      </c>
    </row>
    <row r="132" spans="1:29" x14ac:dyDescent="0.3">
      <c r="A132" s="14">
        <v>131</v>
      </c>
      <c r="B132" s="15">
        <v>23</v>
      </c>
      <c r="C132" s="30">
        <v>364</v>
      </c>
      <c r="D132" s="8" t="s">
        <v>221</v>
      </c>
      <c r="E132" s="8" t="s">
        <v>221</v>
      </c>
      <c r="F132" s="244">
        <v>1659</v>
      </c>
      <c r="G132" s="15" t="s">
        <v>73</v>
      </c>
      <c r="H132" s="240" t="s">
        <v>24</v>
      </c>
      <c r="I132" s="32">
        <v>724</v>
      </c>
      <c r="J132" s="322">
        <v>49</v>
      </c>
      <c r="K132" s="322">
        <v>149</v>
      </c>
      <c r="L132" s="322">
        <v>57</v>
      </c>
      <c r="M132" s="322">
        <v>9</v>
      </c>
      <c r="N132" s="322">
        <v>140</v>
      </c>
      <c r="O132" s="322">
        <v>18</v>
      </c>
      <c r="P132" s="322">
        <v>4</v>
      </c>
      <c r="Q132" s="322">
        <v>4</v>
      </c>
      <c r="R132" s="322">
        <v>1</v>
      </c>
      <c r="S132" s="322">
        <v>92</v>
      </c>
      <c r="T132" s="322">
        <v>0</v>
      </c>
      <c r="U132" s="322">
        <v>1</v>
      </c>
      <c r="V132" s="323">
        <v>7</v>
      </c>
      <c r="W132" s="323">
        <v>3</v>
      </c>
      <c r="X132" s="323">
        <v>0</v>
      </c>
      <c r="Y132" s="322">
        <v>0</v>
      </c>
      <c r="Z132" s="322">
        <v>0</v>
      </c>
      <c r="AA132" s="10">
        <v>0</v>
      </c>
      <c r="AB132" s="10">
        <v>17</v>
      </c>
      <c r="AC132" s="10">
        <f t="shared" si="2"/>
        <v>551</v>
      </c>
    </row>
    <row r="133" spans="1:29" x14ac:dyDescent="0.3">
      <c r="A133" s="14">
        <v>132</v>
      </c>
      <c r="B133" s="15">
        <v>23</v>
      </c>
      <c r="C133" s="30">
        <v>364</v>
      </c>
      <c r="D133" s="8" t="s">
        <v>221</v>
      </c>
      <c r="E133" s="8" t="s">
        <v>221</v>
      </c>
      <c r="F133" s="244">
        <v>1659</v>
      </c>
      <c r="G133" s="15" t="s">
        <v>73</v>
      </c>
      <c r="H133" s="240" t="s">
        <v>25</v>
      </c>
      <c r="I133" s="32">
        <v>724</v>
      </c>
      <c r="J133" s="322">
        <v>46</v>
      </c>
      <c r="K133" s="322">
        <v>161</v>
      </c>
      <c r="L133" s="322">
        <v>60</v>
      </c>
      <c r="M133" s="322">
        <v>15</v>
      </c>
      <c r="N133" s="322">
        <v>151</v>
      </c>
      <c r="O133" s="322">
        <v>21</v>
      </c>
      <c r="P133" s="322">
        <v>1</v>
      </c>
      <c r="Q133" s="322">
        <v>3</v>
      </c>
      <c r="R133" s="322">
        <v>3</v>
      </c>
      <c r="S133" s="322">
        <v>67</v>
      </c>
      <c r="T133" s="322">
        <v>0</v>
      </c>
      <c r="U133" s="322">
        <v>1</v>
      </c>
      <c r="V133" s="323">
        <v>1</v>
      </c>
      <c r="W133" s="323">
        <v>2</v>
      </c>
      <c r="X133" s="323">
        <v>0</v>
      </c>
      <c r="Y133" s="322">
        <v>0</v>
      </c>
      <c r="Z133" s="322">
        <v>0</v>
      </c>
      <c r="AA133" s="10">
        <v>0</v>
      </c>
      <c r="AB133" s="10">
        <v>19</v>
      </c>
      <c r="AC133" s="10">
        <f t="shared" si="2"/>
        <v>551</v>
      </c>
    </row>
    <row r="134" spans="1:29" x14ac:dyDescent="0.3">
      <c r="A134" s="14">
        <v>133</v>
      </c>
      <c r="B134" s="15">
        <v>23</v>
      </c>
      <c r="C134" s="30">
        <v>364</v>
      </c>
      <c r="D134" s="8" t="s">
        <v>221</v>
      </c>
      <c r="E134" s="8" t="s">
        <v>221</v>
      </c>
      <c r="F134" s="244">
        <v>1660</v>
      </c>
      <c r="G134" s="15" t="s">
        <v>73</v>
      </c>
      <c r="H134" s="240" t="s">
        <v>19</v>
      </c>
      <c r="I134" s="32">
        <v>499</v>
      </c>
      <c r="J134" s="322">
        <v>6</v>
      </c>
      <c r="K134" s="322">
        <v>20</v>
      </c>
      <c r="L134" s="322">
        <v>11</v>
      </c>
      <c r="M134" s="322">
        <v>0</v>
      </c>
      <c r="N134" s="322">
        <v>84</v>
      </c>
      <c r="O134" s="322">
        <v>2</v>
      </c>
      <c r="P134" s="322">
        <v>1</v>
      </c>
      <c r="Q134" s="322">
        <v>2</v>
      </c>
      <c r="R134" s="322">
        <v>2</v>
      </c>
      <c r="S134" s="322">
        <v>215</v>
      </c>
      <c r="T134" s="322">
        <v>0</v>
      </c>
      <c r="U134" s="322">
        <v>4</v>
      </c>
      <c r="V134" s="323">
        <v>0</v>
      </c>
      <c r="W134" s="323">
        <v>0</v>
      </c>
      <c r="X134" s="323">
        <v>0</v>
      </c>
      <c r="Y134" s="322">
        <v>0</v>
      </c>
      <c r="Z134" s="322">
        <v>0</v>
      </c>
      <c r="AA134" s="10">
        <v>0</v>
      </c>
      <c r="AB134" s="10">
        <v>7</v>
      </c>
      <c r="AC134" s="10">
        <f t="shared" si="2"/>
        <v>354</v>
      </c>
    </row>
    <row r="135" spans="1:29" x14ac:dyDescent="0.3">
      <c r="A135" s="14">
        <v>134</v>
      </c>
      <c r="B135" s="15">
        <v>23</v>
      </c>
      <c r="C135" s="30">
        <v>364</v>
      </c>
      <c r="D135" s="8" t="s">
        <v>221</v>
      </c>
      <c r="E135" s="8" t="s">
        <v>221</v>
      </c>
      <c r="F135" s="244">
        <v>1660</v>
      </c>
      <c r="G135" s="15" t="s">
        <v>73</v>
      </c>
      <c r="H135" s="240" t="s">
        <v>20</v>
      </c>
      <c r="I135" s="32">
        <v>499</v>
      </c>
      <c r="J135" s="322">
        <v>3</v>
      </c>
      <c r="K135" s="322">
        <v>26</v>
      </c>
      <c r="L135" s="322">
        <v>13</v>
      </c>
      <c r="M135" s="322">
        <v>3</v>
      </c>
      <c r="N135" s="322">
        <v>80</v>
      </c>
      <c r="O135" s="322">
        <v>4</v>
      </c>
      <c r="P135" s="322">
        <v>3</v>
      </c>
      <c r="Q135" s="322">
        <v>5</v>
      </c>
      <c r="R135" s="322">
        <v>8</v>
      </c>
      <c r="S135" s="322">
        <v>178</v>
      </c>
      <c r="T135" s="322">
        <v>0</v>
      </c>
      <c r="U135" s="322">
        <v>1</v>
      </c>
      <c r="V135" s="323">
        <v>0</v>
      </c>
      <c r="W135" s="323">
        <v>0</v>
      </c>
      <c r="X135" s="323">
        <v>0</v>
      </c>
      <c r="Y135" s="322">
        <v>0</v>
      </c>
      <c r="Z135" s="322">
        <v>0</v>
      </c>
      <c r="AA135" s="10">
        <v>1</v>
      </c>
      <c r="AB135" s="10">
        <v>0</v>
      </c>
      <c r="AC135" s="10">
        <f t="shared" si="2"/>
        <v>325</v>
      </c>
    </row>
    <row r="136" spans="1:29" x14ac:dyDescent="0.3">
      <c r="A136" s="14">
        <v>135</v>
      </c>
      <c r="B136" s="15">
        <v>23</v>
      </c>
      <c r="C136" s="30">
        <v>364</v>
      </c>
      <c r="D136" s="8" t="s">
        <v>221</v>
      </c>
      <c r="E136" s="8" t="s">
        <v>221</v>
      </c>
      <c r="F136" s="244">
        <v>1660</v>
      </c>
      <c r="G136" s="15" t="s">
        <v>73</v>
      </c>
      <c r="H136" s="240" t="s">
        <v>21</v>
      </c>
      <c r="I136" s="32">
        <v>374</v>
      </c>
      <c r="J136" s="322">
        <v>3</v>
      </c>
      <c r="K136" s="322">
        <v>33</v>
      </c>
      <c r="L136" s="322">
        <v>7</v>
      </c>
      <c r="M136" s="322">
        <v>2</v>
      </c>
      <c r="N136" s="322">
        <v>108</v>
      </c>
      <c r="O136" s="322">
        <v>3</v>
      </c>
      <c r="P136" s="322">
        <v>1</v>
      </c>
      <c r="Q136" s="322">
        <v>3</v>
      </c>
      <c r="R136" s="322">
        <v>2</v>
      </c>
      <c r="S136" s="322">
        <v>38</v>
      </c>
      <c r="T136" s="322">
        <v>0</v>
      </c>
      <c r="U136" s="322">
        <v>0</v>
      </c>
      <c r="V136" s="323">
        <v>1</v>
      </c>
      <c r="W136" s="323">
        <v>1</v>
      </c>
      <c r="X136" s="323">
        <v>0</v>
      </c>
      <c r="Y136" s="322">
        <v>0</v>
      </c>
      <c r="Z136" s="322">
        <v>0</v>
      </c>
      <c r="AA136" s="10">
        <v>0</v>
      </c>
      <c r="AB136" s="10">
        <v>10</v>
      </c>
      <c r="AC136" s="10">
        <f t="shared" si="2"/>
        <v>212</v>
      </c>
    </row>
    <row r="137" spans="1:29" x14ac:dyDescent="0.3">
      <c r="A137" s="14">
        <v>136</v>
      </c>
      <c r="B137" s="15">
        <v>23</v>
      </c>
      <c r="C137" s="30">
        <v>364</v>
      </c>
      <c r="D137" s="8" t="s">
        <v>221</v>
      </c>
      <c r="E137" s="8" t="s">
        <v>222</v>
      </c>
      <c r="F137" s="244">
        <v>1661</v>
      </c>
      <c r="G137" s="15" t="s">
        <v>73</v>
      </c>
      <c r="H137" s="240" t="s">
        <v>19</v>
      </c>
      <c r="I137" s="32">
        <v>568</v>
      </c>
      <c r="J137" s="322">
        <v>10</v>
      </c>
      <c r="K137" s="322">
        <v>115</v>
      </c>
      <c r="L137" s="322">
        <v>17</v>
      </c>
      <c r="M137" s="322">
        <v>13</v>
      </c>
      <c r="N137" s="322">
        <v>97</v>
      </c>
      <c r="O137" s="322">
        <v>3</v>
      </c>
      <c r="P137" s="322">
        <v>1</v>
      </c>
      <c r="Q137" s="322">
        <v>7</v>
      </c>
      <c r="R137" s="322">
        <v>3</v>
      </c>
      <c r="S137" s="322">
        <v>84</v>
      </c>
      <c r="T137" s="322">
        <v>0</v>
      </c>
      <c r="U137" s="322">
        <v>0</v>
      </c>
      <c r="V137" s="323">
        <v>0</v>
      </c>
      <c r="W137" s="323">
        <v>13</v>
      </c>
      <c r="X137" s="323">
        <v>0</v>
      </c>
      <c r="Y137" s="322">
        <v>0</v>
      </c>
      <c r="Z137" s="322">
        <v>0</v>
      </c>
      <c r="AA137" s="10">
        <v>0</v>
      </c>
      <c r="AB137" s="10">
        <v>31</v>
      </c>
      <c r="AC137" s="10">
        <f t="shared" si="2"/>
        <v>394</v>
      </c>
    </row>
    <row r="138" spans="1:29" x14ac:dyDescent="0.3">
      <c r="A138" s="14">
        <v>137</v>
      </c>
      <c r="B138" s="15">
        <v>23</v>
      </c>
      <c r="C138" s="30">
        <v>364</v>
      </c>
      <c r="D138" s="8" t="s">
        <v>221</v>
      </c>
      <c r="E138" s="8" t="s">
        <v>222</v>
      </c>
      <c r="F138" s="244">
        <v>1661</v>
      </c>
      <c r="G138" s="15" t="s">
        <v>73</v>
      </c>
      <c r="H138" s="240" t="s">
        <v>20</v>
      </c>
      <c r="I138" s="32">
        <v>568</v>
      </c>
      <c r="J138" s="322">
        <v>11</v>
      </c>
      <c r="K138" s="322">
        <v>141</v>
      </c>
      <c r="L138" s="322">
        <v>27</v>
      </c>
      <c r="M138" s="322">
        <v>13</v>
      </c>
      <c r="N138" s="322">
        <v>83</v>
      </c>
      <c r="O138" s="322">
        <v>5</v>
      </c>
      <c r="P138" s="322">
        <v>3</v>
      </c>
      <c r="Q138" s="322">
        <v>0</v>
      </c>
      <c r="R138" s="322">
        <v>6</v>
      </c>
      <c r="S138" s="322">
        <v>79</v>
      </c>
      <c r="T138" s="322">
        <v>0</v>
      </c>
      <c r="U138" s="322">
        <v>0</v>
      </c>
      <c r="V138" s="323">
        <v>0</v>
      </c>
      <c r="W138" s="323">
        <v>8</v>
      </c>
      <c r="X138" s="323">
        <v>0</v>
      </c>
      <c r="Y138" s="322">
        <v>0</v>
      </c>
      <c r="Z138" s="322">
        <v>0</v>
      </c>
      <c r="AA138" s="10">
        <v>0</v>
      </c>
      <c r="AB138" s="10">
        <v>16</v>
      </c>
      <c r="AC138" s="10">
        <f t="shared" si="2"/>
        <v>392</v>
      </c>
    </row>
    <row r="139" spans="1:29" x14ac:dyDescent="0.3">
      <c r="A139" s="14">
        <v>138</v>
      </c>
      <c r="B139" s="15">
        <v>23</v>
      </c>
      <c r="C139" s="30">
        <v>364</v>
      </c>
      <c r="D139" s="8" t="s">
        <v>221</v>
      </c>
      <c r="E139" s="8" t="s">
        <v>223</v>
      </c>
      <c r="F139" s="244">
        <v>1662</v>
      </c>
      <c r="G139" s="15" t="s">
        <v>73</v>
      </c>
      <c r="H139" s="240" t="s">
        <v>19</v>
      </c>
      <c r="I139" s="32">
        <v>472</v>
      </c>
      <c r="J139" s="322">
        <v>5</v>
      </c>
      <c r="K139" s="322">
        <v>47</v>
      </c>
      <c r="L139" s="322">
        <v>13</v>
      </c>
      <c r="M139" s="322">
        <v>50</v>
      </c>
      <c r="N139" s="322">
        <v>96</v>
      </c>
      <c r="O139" s="322">
        <v>6</v>
      </c>
      <c r="P139" s="322">
        <v>1</v>
      </c>
      <c r="Q139" s="322">
        <v>1</v>
      </c>
      <c r="R139" s="322">
        <v>10</v>
      </c>
      <c r="S139" s="322">
        <v>89</v>
      </c>
      <c r="T139" s="322">
        <v>0</v>
      </c>
      <c r="U139" s="322">
        <v>1</v>
      </c>
      <c r="V139" s="323">
        <v>0</v>
      </c>
      <c r="W139" s="323">
        <v>3</v>
      </c>
      <c r="X139" s="323">
        <v>0</v>
      </c>
      <c r="Y139" s="322">
        <v>0</v>
      </c>
      <c r="Z139" s="322">
        <v>0</v>
      </c>
      <c r="AA139" s="10">
        <v>0</v>
      </c>
      <c r="AB139" s="10">
        <v>17</v>
      </c>
      <c r="AC139" s="10">
        <f t="shared" si="2"/>
        <v>339</v>
      </c>
    </row>
    <row r="140" spans="1:29" x14ac:dyDescent="0.3">
      <c r="A140" s="14">
        <v>139</v>
      </c>
      <c r="B140" s="15">
        <v>23</v>
      </c>
      <c r="C140" s="30">
        <v>364</v>
      </c>
      <c r="D140" s="8" t="s">
        <v>221</v>
      </c>
      <c r="E140" s="8" t="s">
        <v>223</v>
      </c>
      <c r="F140" s="244">
        <v>1662</v>
      </c>
      <c r="G140" s="15" t="s">
        <v>73</v>
      </c>
      <c r="H140" s="240" t="s">
        <v>20</v>
      </c>
      <c r="I140" s="32">
        <v>471</v>
      </c>
      <c r="J140" s="322">
        <v>6</v>
      </c>
      <c r="K140" s="322">
        <v>54</v>
      </c>
      <c r="L140" s="322">
        <v>12</v>
      </c>
      <c r="M140" s="322">
        <v>63</v>
      </c>
      <c r="N140" s="322">
        <v>80</v>
      </c>
      <c r="O140" s="322">
        <v>5</v>
      </c>
      <c r="P140" s="322">
        <v>3</v>
      </c>
      <c r="Q140" s="322">
        <v>1</v>
      </c>
      <c r="R140" s="322">
        <v>5</v>
      </c>
      <c r="S140" s="322">
        <v>105</v>
      </c>
      <c r="T140" s="322">
        <v>0</v>
      </c>
      <c r="U140" s="322">
        <v>1</v>
      </c>
      <c r="V140" s="323">
        <v>0</v>
      </c>
      <c r="W140" s="323">
        <v>9</v>
      </c>
      <c r="X140" s="323">
        <v>0</v>
      </c>
      <c r="Y140" s="322">
        <v>0</v>
      </c>
      <c r="Z140" s="322">
        <v>0</v>
      </c>
      <c r="AA140" s="10">
        <v>0</v>
      </c>
      <c r="AB140" s="10">
        <v>10</v>
      </c>
      <c r="AC140" s="10">
        <f t="shared" si="2"/>
        <v>354</v>
      </c>
    </row>
    <row r="141" spans="1:29" x14ac:dyDescent="0.3">
      <c r="A141" s="14">
        <v>140</v>
      </c>
      <c r="B141" s="15">
        <v>23</v>
      </c>
      <c r="C141" s="30">
        <v>364</v>
      </c>
      <c r="D141" s="8" t="s">
        <v>221</v>
      </c>
      <c r="E141" s="8" t="s">
        <v>224</v>
      </c>
      <c r="F141" s="244">
        <v>1662</v>
      </c>
      <c r="G141" s="15" t="s">
        <v>73</v>
      </c>
      <c r="H141" s="240" t="s">
        <v>21</v>
      </c>
      <c r="I141" s="32">
        <v>221</v>
      </c>
      <c r="J141" s="322">
        <v>7</v>
      </c>
      <c r="K141" s="322">
        <v>67</v>
      </c>
      <c r="L141" s="322">
        <v>8</v>
      </c>
      <c r="M141" s="322">
        <v>3</v>
      </c>
      <c r="N141" s="322">
        <v>52</v>
      </c>
      <c r="O141" s="322">
        <v>11</v>
      </c>
      <c r="P141" s="322">
        <v>1</v>
      </c>
      <c r="Q141" s="322">
        <v>0</v>
      </c>
      <c r="R141" s="322">
        <v>1</v>
      </c>
      <c r="S141" s="322">
        <v>3</v>
      </c>
      <c r="T141" s="322">
        <v>0</v>
      </c>
      <c r="U141" s="322">
        <v>0</v>
      </c>
      <c r="V141" s="323">
        <v>2</v>
      </c>
      <c r="W141" s="323">
        <v>1</v>
      </c>
      <c r="X141" s="323">
        <v>0</v>
      </c>
      <c r="Y141" s="322">
        <v>0</v>
      </c>
      <c r="Z141" s="322">
        <v>0</v>
      </c>
      <c r="AA141" s="10">
        <v>0</v>
      </c>
      <c r="AB141" s="10">
        <v>4</v>
      </c>
      <c r="AC141" s="10">
        <f t="shared" si="2"/>
        <v>160</v>
      </c>
    </row>
    <row r="142" spans="1:29" x14ac:dyDescent="0.3">
      <c r="A142" s="14">
        <v>141</v>
      </c>
      <c r="B142" s="15">
        <v>23</v>
      </c>
      <c r="C142" s="30">
        <v>364</v>
      </c>
      <c r="D142" s="8" t="s">
        <v>221</v>
      </c>
      <c r="E142" s="8" t="s">
        <v>225</v>
      </c>
      <c r="F142" s="244">
        <v>1663</v>
      </c>
      <c r="G142" s="15" t="s">
        <v>73</v>
      </c>
      <c r="H142" s="240" t="s">
        <v>19</v>
      </c>
      <c r="I142" s="32">
        <v>429</v>
      </c>
      <c r="J142" s="322">
        <v>13</v>
      </c>
      <c r="K142" s="322">
        <v>86</v>
      </c>
      <c r="L142" s="322">
        <v>11</v>
      </c>
      <c r="M142" s="322">
        <v>5</v>
      </c>
      <c r="N142" s="322">
        <v>137</v>
      </c>
      <c r="O142" s="322">
        <v>4</v>
      </c>
      <c r="P142" s="322">
        <v>2</v>
      </c>
      <c r="Q142" s="322">
        <v>1</v>
      </c>
      <c r="R142" s="322">
        <v>1</v>
      </c>
      <c r="S142" s="322">
        <v>27</v>
      </c>
      <c r="T142" s="322">
        <v>0</v>
      </c>
      <c r="U142" s="322">
        <v>1</v>
      </c>
      <c r="V142" s="323">
        <v>1</v>
      </c>
      <c r="W142" s="323">
        <v>2</v>
      </c>
      <c r="X142" s="323">
        <v>0</v>
      </c>
      <c r="Y142" s="322">
        <v>0</v>
      </c>
      <c r="Z142" s="322">
        <v>0</v>
      </c>
      <c r="AA142" s="10">
        <v>0</v>
      </c>
      <c r="AB142" s="10">
        <v>15</v>
      </c>
      <c r="AC142" s="10">
        <f t="shared" si="2"/>
        <v>306</v>
      </c>
    </row>
    <row r="143" spans="1:29" x14ac:dyDescent="0.3">
      <c r="A143" s="14">
        <v>142</v>
      </c>
      <c r="B143" s="15">
        <v>23</v>
      </c>
      <c r="C143" s="30">
        <v>364</v>
      </c>
      <c r="D143" s="8" t="s">
        <v>221</v>
      </c>
      <c r="E143" s="8" t="s">
        <v>225</v>
      </c>
      <c r="F143" s="244">
        <v>1663</v>
      </c>
      <c r="G143" s="15" t="s">
        <v>73</v>
      </c>
      <c r="H143" s="240" t="s">
        <v>20</v>
      </c>
      <c r="I143" s="32">
        <v>429</v>
      </c>
      <c r="J143" s="322">
        <v>17</v>
      </c>
      <c r="K143" s="322">
        <v>100</v>
      </c>
      <c r="L143" s="322">
        <v>10</v>
      </c>
      <c r="M143" s="322">
        <v>1</v>
      </c>
      <c r="N143" s="322">
        <v>105</v>
      </c>
      <c r="O143" s="322">
        <v>5</v>
      </c>
      <c r="P143" s="322">
        <v>1</v>
      </c>
      <c r="Q143" s="322">
        <v>1</v>
      </c>
      <c r="R143" s="322">
        <v>0</v>
      </c>
      <c r="S143" s="322">
        <v>56</v>
      </c>
      <c r="T143" s="322">
        <v>0</v>
      </c>
      <c r="U143" s="322">
        <v>0</v>
      </c>
      <c r="V143" s="323">
        <v>0</v>
      </c>
      <c r="W143" s="323">
        <v>5</v>
      </c>
      <c r="X143" s="323">
        <v>0</v>
      </c>
      <c r="Y143" s="322">
        <v>0</v>
      </c>
      <c r="Z143" s="322">
        <v>0</v>
      </c>
      <c r="AA143" s="10">
        <v>0</v>
      </c>
      <c r="AB143" s="10">
        <v>11</v>
      </c>
      <c r="AC143" s="10">
        <f t="shared" si="2"/>
        <v>312</v>
      </c>
    </row>
    <row r="144" spans="1:29" x14ac:dyDescent="0.3">
      <c r="A144" s="14">
        <v>143</v>
      </c>
      <c r="B144" s="15">
        <v>23</v>
      </c>
      <c r="C144" s="30">
        <v>364</v>
      </c>
      <c r="D144" s="8" t="s">
        <v>221</v>
      </c>
      <c r="E144" s="8" t="s">
        <v>226</v>
      </c>
      <c r="F144" s="244">
        <v>1663</v>
      </c>
      <c r="G144" s="15" t="s">
        <v>73</v>
      </c>
      <c r="H144" s="240" t="s">
        <v>21</v>
      </c>
      <c r="I144" s="32">
        <v>96</v>
      </c>
      <c r="J144" s="322">
        <v>13</v>
      </c>
      <c r="K144" s="322">
        <v>32</v>
      </c>
      <c r="L144" s="322">
        <v>5</v>
      </c>
      <c r="M144" s="322">
        <v>1</v>
      </c>
      <c r="N144" s="322">
        <v>14</v>
      </c>
      <c r="O144" s="322">
        <v>3</v>
      </c>
      <c r="P144" s="322">
        <v>0</v>
      </c>
      <c r="Q144" s="322">
        <v>1</v>
      </c>
      <c r="R144" s="322">
        <v>1</v>
      </c>
      <c r="S144" s="322">
        <v>2</v>
      </c>
      <c r="T144" s="322">
        <v>0</v>
      </c>
      <c r="U144" s="322">
        <v>0</v>
      </c>
      <c r="V144" s="323">
        <v>1</v>
      </c>
      <c r="W144" s="323">
        <v>2</v>
      </c>
      <c r="X144" s="323">
        <v>0</v>
      </c>
      <c r="Y144" s="322">
        <v>0</v>
      </c>
      <c r="Z144" s="322">
        <v>0</v>
      </c>
      <c r="AA144" s="10">
        <v>0</v>
      </c>
      <c r="AB144" s="10">
        <v>4</v>
      </c>
      <c r="AC144" s="10">
        <f t="shared" si="2"/>
        <v>79</v>
      </c>
    </row>
    <row r="145" spans="1:29" x14ac:dyDescent="0.3">
      <c r="A145" s="14">
        <v>144</v>
      </c>
      <c r="B145" s="15">
        <v>23</v>
      </c>
      <c r="C145" s="30">
        <v>364</v>
      </c>
      <c r="D145" s="8" t="s">
        <v>221</v>
      </c>
      <c r="E145" s="8" t="s">
        <v>227</v>
      </c>
      <c r="F145" s="244">
        <v>1664</v>
      </c>
      <c r="G145" s="15" t="s">
        <v>73</v>
      </c>
      <c r="H145" s="240" t="s">
        <v>19</v>
      </c>
      <c r="I145" s="32">
        <v>502</v>
      </c>
      <c r="J145" s="322">
        <v>16</v>
      </c>
      <c r="K145" s="322">
        <v>98</v>
      </c>
      <c r="L145" s="322">
        <v>15</v>
      </c>
      <c r="M145" s="322">
        <v>14</v>
      </c>
      <c r="N145" s="322">
        <v>120</v>
      </c>
      <c r="O145" s="322">
        <v>12</v>
      </c>
      <c r="P145" s="322">
        <v>0</v>
      </c>
      <c r="Q145" s="322">
        <v>2</v>
      </c>
      <c r="R145" s="322">
        <v>2</v>
      </c>
      <c r="S145" s="322">
        <v>68</v>
      </c>
      <c r="T145" s="322">
        <v>0</v>
      </c>
      <c r="U145" s="322">
        <v>0</v>
      </c>
      <c r="V145" s="323">
        <v>1</v>
      </c>
      <c r="W145" s="323">
        <v>3</v>
      </c>
      <c r="X145" s="323">
        <v>0</v>
      </c>
      <c r="Y145" s="322">
        <v>0</v>
      </c>
      <c r="Z145" s="322">
        <v>0</v>
      </c>
      <c r="AA145" s="10">
        <v>0</v>
      </c>
      <c r="AB145" s="10">
        <v>17</v>
      </c>
      <c r="AC145" s="10">
        <f t="shared" si="2"/>
        <v>368</v>
      </c>
    </row>
    <row r="146" spans="1:29" x14ac:dyDescent="0.3">
      <c r="A146" s="14">
        <v>145</v>
      </c>
      <c r="B146" s="15">
        <v>23</v>
      </c>
      <c r="C146" s="30">
        <v>364</v>
      </c>
      <c r="D146" s="8" t="s">
        <v>221</v>
      </c>
      <c r="E146" s="8" t="s">
        <v>228</v>
      </c>
      <c r="F146" s="244">
        <v>1664</v>
      </c>
      <c r="G146" s="15" t="s">
        <v>73</v>
      </c>
      <c r="H146" s="240" t="s">
        <v>21</v>
      </c>
      <c r="I146" s="32">
        <v>132</v>
      </c>
      <c r="J146" s="322">
        <v>3</v>
      </c>
      <c r="K146" s="322">
        <v>32</v>
      </c>
      <c r="L146" s="322">
        <v>4</v>
      </c>
      <c r="M146" s="322">
        <v>1</v>
      </c>
      <c r="N146" s="322">
        <v>33</v>
      </c>
      <c r="O146" s="322">
        <v>14</v>
      </c>
      <c r="P146" s="322">
        <v>0</v>
      </c>
      <c r="Q146" s="322">
        <v>1</v>
      </c>
      <c r="R146" s="322">
        <v>2</v>
      </c>
      <c r="S146" s="322">
        <v>12</v>
      </c>
      <c r="T146" s="322">
        <v>0</v>
      </c>
      <c r="U146" s="322">
        <v>2</v>
      </c>
      <c r="V146" s="323">
        <v>0</v>
      </c>
      <c r="W146" s="323">
        <v>2</v>
      </c>
      <c r="X146" s="323">
        <v>0</v>
      </c>
      <c r="Y146" s="322">
        <v>0</v>
      </c>
      <c r="Z146" s="322">
        <v>0</v>
      </c>
      <c r="AA146" s="10">
        <v>1</v>
      </c>
      <c r="AB146" s="10">
        <v>2</v>
      </c>
      <c r="AC146" s="10">
        <f t="shared" si="2"/>
        <v>109</v>
      </c>
    </row>
    <row r="147" spans="1:29" x14ac:dyDescent="0.3">
      <c r="A147" s="14">
        <v>146</v>
      </c>
      <c r="B147" s="15">
        <v>23</v>
      </c>
      <c r="C147" s="30">
        <v>434</v>
      </c>
      <c r="D147" s="8" t="s">
        <v>229</v>
      </c>
      <c r="E147" s="8" t="s">
        <v>229</v>
      </c>
      <c r="F147" s="244">
        <v>1908</v>
      </c>
      <c r="G147" s="15" t="s">
        <v>73</v>
      </c>
      <c r="H147" s="240" t="s">
        <v>19</v>
      </c>
      <c r="I147" s="32">
        <v>518</v>
      </c>
      <c r="J147" s="322">
        <v>1</v>
      </c>
      <c r="K147" s="322">
        <v>100</v>
      </c>
      <c r="L147" s="322">
        <v>7</v>
      </c>
      <c r="M147" s="322">
        <v>2</v>
      </c>
      <c r="N147" s="322">
        <v>3</v>
      </c>
      <c r="O147" s="322">
        <v>1</v>
      </c>
      <c r="P147" s="322">
        <v>2</v>
      </c>
      <c r="Q147" s="322">
        <v>4</v>
      </c>
      <c r="R147" s="322">
        <v>8</v>
      </c>
      <c r="S147" s="322">
        <v>77</v>
      </c>
      <c r="T147" s="322">
        <v>0</v>
      </c>
      <c r="U147" s="322">
        <v>0</v>
      </c>
      <c r="V147" s="323">
        <v>0</v>
      </c>
      <c r="W147" s="323">
        <v>1</v>
      </c>
      <c r="X147" s="323">
        <v>0</v>
      </c>
      <c r="Y147" s="322">
        <v>0</v>
      </c>
      <c r="Z147" s="322">
        <v>0</v>
      </c>
      <c r="AA147" s="10">
        <v>0</v>
      </c>
      <c r="AB147" s="10">
        <v>15</v>
      </c>
      <c r="AC147" s="10">
        <f t="shared" ref="AC147:AC187" si="3">SUM(J147:AB147)</f>
        <v>221</v>
      </c>
    </row>
    <row r="148" spans="1:29" x14ac:dyDescent="0.3">
      <c r="A148" s="14">
        <v>147</v>
      </c>
      <c r="B148" s="15">
        <v>23</v>
      </c>
      <c r="C148" s="30">
        <v>434</v>
      </c>
      <c r="D148" s="8" t="s">
        <v>229</v>
      </c>
      <c r="E148" s="8" t="s">
        <v>229</v>
      </c>
      <c r="F148" s="244">
        <v>1908</v>
      </c>
      <c r="G148" s="15" t="s">
        <v>73</v>
      </c>
      <c r="H148" s="240" t="s">
        <v>20</v>
      </c>
      <c r="I148" s="32">
        <v>517</v>
      </c>
      <c r="J148" s="322">
        <v>3</v>
      </c>
      <c r="K148" s="322">
        <v>79</v>
      </c>
      <c r="L148" s="322">
        <v>13</v>
      </c>
      <c r="M148" s="322">
        <v>3</v>
      </c>
      <c r="N148" s="322">
        <v>1</v>
      </c>
      <c r="O148" s="322">
        <v>1</v>
      </c>
      <c r="P148" s="322">
        <v>1</v>
      </c>
      <c r="Q148" s="322">
        <v>4</v>
      </c>
      <c r="R148" s="322">
        <v>7</v>
      </c>
      <c r="S148" s="322">
        <v>62</v>
      </c>
      <c r="T148" s="322">
        <v>0</v>
      </c>
      <c r="U148" s="322">
        <v>3</v>
      </c>
      <c r="V148" s="323">
        <v>0</v>
      </c>
      <c r="W148" s="323">
        <v>2</v>
      </c>
      <c r="X148" s="323">
        <v>0</v>
      </c>
      <c r="Y148" s="322">
        <v>0</v>
      </c>
      <c r="Z148" s="322">
        <v>0</v>
      </c>
      <c r="AA148" s="10">
        <v>0</v>
      </c>
      <c r="AB148" s="10">
        <v>10</v>
      </c>
      <c r="AC148" s="10">
        <f t="shared" si="3"/>
        <v>189</v>
      </c>
    </row>
    <row r="149" spans="1:29" x14ac:dyDescent="0.3">
      <c r="A149" s="14">
        <v>148</v>
      </c>
      <c r="B149" s="15">
        <v>23</v>
      </c>
      <c r="C149" s="30">
        <v>434</v>
      </c>
      <c r="D149" s="8" t="s">
        <v>229</v>
      </c>
      <c r="E149" s="8" t="s">
        <v>230</v>
      </c>
      <c r="F149" s="244">
        <v>1908</v>
      </c>
      <c r="G149" s="15" t="s">
        <v>73</v>
      </c>
      <c r="H149" s="240" t="s">
        <v>21</v>
      </c>
      <c r="I149" s="32">
        <v>600</v>
      </c>
      <c r="J149" s="322">
        <v>5</v>
      </c>
      <c r="K149" s="322">
        <v>182</v>
      </c>
      <c r="L149" s="322">
        <v>16</v>
      </c>
      <c r="M149" s="322">
        <v>3</v>
      </c>
      <c r="N149" s="322">
        <v>2</v>
      </c>
      <c r="O149" s="322">
        <v>4</v>
      </c>
      <c r="P149" s="322">
        <v>1</v>
      </c>
      <c r="Q149" s="322">
        <v>1</v>
      </c>
      <c r="R149" s="322">
        <v>4</v>
      </c>
      <c r="S149" s="322">
        <v>38</v>
      </c>
      <c r="T149" s="322">
        <v>0</v>
      </c>
      <c r="U149" s="322">
        <v>0</v>
      </c>
      <c r="V149" s="323">
        <v>1</v>
      </c>
      <c r="W149" s="323">
        <v>6</v>
      </c>
      <c r="X149" s="323">
        <v>0</v>
      </c>
      <c r="Y149" s="322">
        <v>0</v>
      </c>
      <c r="Z149" s="322">
        <v>0</v>
      </c>
      <c r="AA149" s="10">
        <v>0</v>
      </c>
      <c r="AB149" s="10">
        <v>18</v>
      </c>
      <c r="AC149" s="10">
        <f t="shared" si="3"/>
        <v>281</v>
      </c>
    </row>
    <row r="150" spans="1:29" x14ac:dyDescent="0.3">
      <c r="A150" s="14">
        <v>149</v>
      </c>
      <c r="B150" s="15">
        <v>23</v>
      </c>
      <c r="C150" s="30">
        <v>490</v>
      </c>
      <c r="D150" s="8" t="s">
        <v>231</v>
      </c>
      <c r="E150" s="8" t="s">
        <v>231</v>
      </c>
      <c r="F150" s="244">
        <v>2128</v>
      </c>
      <c r="G150" s="15" t="s">
        <v>73</v>
      </c>
      <c r="H150" s="240" t="s">
        <v>19</v>
      </c>
      <c r="I150" s="32">
        <v>599</v>
      </c>
      <c r="J150" s="322">
        <v>107</v>
      </c>
      <c r="K150" s="322">
        <v>168</v>
      </c>
      <c r="L150" s="322">
        <v>0</v>
      </c>
      <c r="M150" s="322">
        <v>0</v>
      </c>
      <c r="N150" s="322">
        <v>88</v>
      </c>
      <c r="O150" s="322">
        <v>1</v>
      </c>
      <c r="P150" s="322">
        <v>4</v>
      </c>
      <c r="Q150" s="322">
        <v>1</v>
      </c>
      <c r="R150" s="322">
        <v>2</v>
      </c>
      <c r="S150" s="322">
        <v>75</v>
      </c>
      <c r="T150" s="322">
        <v>0</v>
      </c>
      <c r="U150" s="322">
        <v>1</v>
      </c>
      <c r="V150" s="323">
        <v>0</v>
      </c>
      <c r="W150" s="323">
        <v>0</v>
      </c>
      <c r="X150" s="323">
        <v>0</v>
      </c>
      <c r="Y150" s="322">
        <v>0</v>
      </c>
      <c r="Z150" s="322">
        <v>0</v>
      </c>
      <c r="AA150" s="10">
        <v>0</v>
      </c>
      <c r="AB150" s="10">
        <v>18</v>
      </c>
      <c r="AC150" s="10">
        <f t="shared" si="3"/>
        <v>465</v>
      </c>
    </row>
    <row r="151" spans="1:29" x14ac:dyDescent="0.3">
      <c r="A151" s="14">
        <v>150</v>
      </c>
      <c r="B151" s="15">
        <v>23</v>
      </c>
      <c r="C151" s="30">
        <v>490</v>
      </c>
      <c r="D151" s="8" t="s">
        <v>231</v>
      </c>
      <c r="E151" s="8" t="s">
        <v>231</v>
      </c>
      <c r="F151" s="244">
        <v>2128</v>
      </c>
      <c r="G151" s="15" t="s">
        <v>73</v>
      </c>
      <c r="H151" s="240" t="s">
        <v>20</v>
      </c>
      <c r="I151" s="32">
        <v>598</v>
      </c>
      <c r="J151" s="322">
        <v>108</v>
      </c>
      <c r="K151" s="322">
        <v>161</v>
      </c>
      <c r="L151" s="322">
        <v>5</v>
      </c>
      <c r="M151" s="322">
        <v>5</v>
      </c>
      <c r="N151" s="322">
        <v>86</v>
      </c>
      <c r="O151" s="322">
        <v>3</v>
      </c>
      <c r="P151" s="322">
        <v>0</v>
      </c>
      <c r="Q151" s="322">
        <v>4</v>
      </c>
      <c r="R151" s="322">
        <v>2</v>
      </c>
      <c r="S151" s="322">
        <v>87</v>
      </c>
      <c r="T151" s="322">
        <v>0</v>
      </c>
      <c r="U151" s="322">
        <v>1</v>
      </c>
      <c r="V151" s="323">
        <v>0</v>
      </c>
      <c r="W151" s="323">
        <v>0</v>
      </c>
      <c r="X151" s="323">
        <v>0</v>
      </c>
      <c r="Y151" s="322">
        <v>0</v>
      </c>
      <c r="Z151" s="322">
        <v>0</v>
      </c>
      <c r="AA151" s="10">
        <v>0</v>
      </c>
      <c r="AB151" s="10">
        <v>23</v>
      </c>
      <c r="AC151" s="10">
        <f t="shared" si="3"/>
        <v>485</v>
      </c>
    </row>
    <row r="152" spans="1:29" x14ac:dyDescent="0.3">
      <c r="A152" s="14">
        <v>151</v>
      </c>
      <c r="B152" s="15">
        <v>23</v>
      </c>
      <c r="C152" s="30">
        <v>490</v>
      </c>
      <c r="D152" s="8" t="s">
        <v>231</v>
      </c>
      <c r="E152" s="8" t="s">
        <v>232</v>
      </c>
      <c r="F152" s="244">
        <v>2129</v>
      </c>
      <c r="G152" s="15" t="s">
        <v>73</v>
      </c>
      <c r="H152" s="240" t="s">
        <v>19</v>
      </c>
      <c r="I152" s="32">
        <v>395</v>
      </c>
      <c r="J152" s="322">
        <v>38</v>
      </c>
      <c r="K152" s="322">
        <v>60</v>
      </c>
      <c r="L152" s="322">
        <v>12</v>
      </c>
      <c r="M152" s="322">
        <v>6</v>
      </c>
      <c r="N152" s="322">
        <v>102</v>
      </c>
      <c r="O152" s="322">
        <v>0</v>
      </c>
      <c r="P152" s="322">
        <v>0</v>
      </c>
      <c r="Q152" s="322">
        <v>1</v>
      </c>
      <c r="R152" s="322">
        <v>0</v>
      </c>
      <c r="S152" s="322">
        <v>43</v>
      </c>
      <c r="T152" s="322">
        <v>0</v>
      </c>
      <c r="U152" s="322">
        <v>0</v>
      </c>
      <c r="V152" s="323">
        <v>0</v>
      </c>
      <c r="W152" s="323">
        <v>1</v>
      </c>
      <c r="X152" s="323">
        <v>0</v>
      </c>
      <c r="Y152" s="322">
        <v>0</v>
      </c>
      <c r="Z152" s="322">
        <v>0</v>
      </c>
      <c r="AA152" s="10">
        <v>0</v>
      </c>
      <c r="AB152" s="10">
        <v>14</v>
      </c>
      <c r="AC152" s="10">
        <f t="shared" si="3"/>
        <v>277</v>
      </c>
    </row>
    <row r="153" spans="1:29" x14ac:dyDescent="0.3">
      <c r="A153" s="14">
        <v>152</v>
      </c>
      <c r="B153" s="15">
        <v>23</v>
      </c>
      <c r="C153" s="30">
        <v>490</v>
      </c>
      <c r="D153" s="8" t="s">
        <v>231</v>
      </c>
      <c r="E153" s="8" t="s">
        <v>232</v>
      </c>
      <c r="F153" s="244">
        <v>2129</v>
      </c>
      <c r="G153" s="15" t="s">
        <v>73</v>
      </c>
      <c r="H153" s="240" t="s">
        <v>20</v>
      </c>
      <c r="I153" s="32">
        <v>394</v>
      </c>
      <c r="J153" s="322">
        <v>40</v>
      </c>
      <c r="K153" s="322">
        <v>54</v>
      </c>
      <c r="L153" s="322">
        <v>0</v>
      </c>
      <c r="M153" s="322">
        <v>0</v>
      </c>
      <c r="N153" s="322">
        <v>128</v>
      </c>
      <c r="O153" s="322">
        <v>0</v>
      </c>
      <c r="P153" s="322">
        <v>0</v>
      </c>
      <c r="Q153" s="322">
        <v>0</v>
      </c>
      <c r="R153" s="322">
        <v>0</v>
      </c>
      <c r="S153" s="322">
        <v>31</v>
      </c>
      <c r="T153" s="322">
        <v>0</v>
      </c>
      <c r="U153" s="322">
        <v>0</v>
      </c>
      <c r="V153" s="323">
        <v>0</v>
      </c>
      <c r="W153" s="323">
        <v>0</v>
      </c>
      <c r="X153" s="323">
        <v>0</v>
      </c>
      <c r="Y153" s="322">
        <v>0</v>
      </c>
      <c r="Z153" s="322">
        <v>0</v>
      </c>
      <c r="AA153" s="10">
        <v>0</v>
      </c>
      <c r="AB153" s="10">
        <v>22</v>
      </c>
      <c r="AC153" s="10">
        <f t="shared" si="3"/>
        <v>275</v>
      </c>
    </row>
    <row r="154" spans="1:29" x14ac:dyDescent="0.3">
      <c r="A154" s="14">
        <v>153</v>
      </c>
      <c r="B154" s="15">
        <v>23</v>
      </c>
      <c r="C154" s="30">
        <v>490</v>
      </c>
      <c r="D154" s="8" t="s">
        <v>231</v>
      </c>
      <c r="E154" s="8" t="s">
        <v>233</v>
      </c>
      <c r="F154" s="244">
        <v>2129</v>
      </c>
      <c r="G154" s="15" t="s">
        <v>73</v>
      </c>
      <c r="H154" s="240" t="s">
        <v>21</v>
      </c>
      <c r="I154" s="32">
        <v>437</v>
      </c>
      <c r="J154" s="322">
        <v>78</v>
      </c>
      <c r="K154" s="322">
        <v>53</v>
      </c>
      <c r="L154" s="322">
        <v>19</v>
      </c>
      <c r="M154" s="322">
        <v>7</v>
      </c>
      <c r="N154" s="322">
        <v>106</v>
      </c>
      <c r="O154" s="322">
        <v>0</v>
      </c>
      <c r="P154" s="322">
        <v>0</v>
      </c>
      <c r="Q154" s="322">
        <v>6</v>
      </c>
      <c r="R154" s="322">
        <v>1</v>
      </c>
      <c r="S154" s="322">
        <v>27</v>
      </c>
      <c r="T154" s="322">
        <v>0</v>
      </c>
      <c r="U154" s="322">
        <v>0</v>
      </c>
      <c r="V154" s="323">
        <v>7</v>
      </c>
      <c r="W154" s="323">
        <v>0</v>
      </c>
      <c r="X154" s="323">
        <v>0</v>
      </c>
      <c r="Y154" s="322">
        <v>0</v>
      </c>
      <c r="Z154" s="322">
        <v>0</v>
      </c>
      <c r="AA154" s="10">
        <v>0</v>
      </c>
      <c r="AB154" s="10">
        <v>18</v>
      </c>
      <c r="AC154" s="10">
        <f t="shared" si="3"/>
        <v>322</v>
      </c>
    </row>
    <row r="155" spans="1:29" x14ac:dyDescent="0.3">
      <c r="A155" s="14">
        <v>154</v>
      </c>
      <c r="B155" s="15">
        <v>23</v>
      </c>
      <c r="C155" s="30">
        <v>490</v>
      </c>
      <c r="D155" s="8" t="s">
        <v>231</v>
      </c>
      <c r="E155" s="8" t="s">
        <v>234</v>
      </c>
      <c r="F155" s="244">
        <v>2130</v>
      </c>
      <c r="G155" s="15" t="s">
        <v>73</v>
      </c>
      <c r="H155" s="240" t="s">
        <v>19</v>
      </c>
      <c r="I155" s="32">
        <v>331</v>
      </c>
      <c r="J155" s="322">
        <v>63</v>
      </c>
      <c r="K155" s="322">
        <v>46</v>
      </c>
      <c r="L155" s="322">
        <v>2</v>
      </c>
      <c r="M155" s="322">
        <v>4</v>
      </c>
      <c r="N155" s="322">
        <v>73</v>
      </c>
      <c r="O155" s="322">
        <v>0</v>
      </c>
      <c r="P155" s="322">
        <v>1</v>
      </c>
      <c r="Q155" s="322">
        <v>4</v>
      </c>
      <c r="R155" s="322">
        <v>0</v>
      </c>
      <c r="S155" s="322">
        <v>45</v>
      </c>
      <c r="T155" s="322">
        <v>0</v>
      </c>
      <c r="U155" s="322">
        <v>0</v>
      </c>
      <c r="V155" s="323">
        <v>2</v>
      </c>
      <c r="W155" s="323">
        <v>1</v>
      </c>
      <c r="X155" s="323">
        <v>0</v>
      </c>
      <c r="Y155" s="322">
        <v>0</v>
      </c>
      <c r="Z155" s="322">
        <v>0</v>
      </c>
      <c r="AA155" s="10">
        <v>0</v>
      </c>
      <c r="AB155" s="10">
        <v>5</v>
      </c>
      <c r="AC155" s="10">
        <f t="shared" si="3"/>
        <v>246</v>
      </c>
    </row>
    <row r="156" spans="1:29" x14ac:dyDescent="0.3">
      <c r="A156" s="14">
        <v>155</v>
      </c>
      <c r="B156" s="15">
        <v>23</v>
      </c>
      <c r="C156" s="30">
        <v>490</v>
      </c>
      <c r="D156" s="8" t="s">
        <v>231</v>
      </c>
      <c r="E156" s="8" t="s">
        <v>235</v>
      </c>
      <c r="F156" s="244">
        <v>2130</v>
      </c>
      <c r="G156" s="15" t="s">
        <v>73</v>
      </c>
      <c r="H156" s="240" t="s">
        <v>21</v>
      </c>
      <c r="I156" s="32">
        <v>351</v>
      </c>
      <c r="J156" s="322">
        <v>55</v>
      </c>
      <c r="K156" s="322">
        <v>29</v>
      </c>
      <c r="L156" s="322">
        <v>9</v>
      </c>
      <c r="M156" s="322">
        <v>0</v>
      </c>
      <c r="N156" s="322">
        <v>186</v>
      </c>
      <c r="O156" s="322">
        <v>0</v>
      </c>
      <c r="P156" s="322">
        <v>0</v>
      </c>
      <c r="Q156" s="322">
        <v>1</v>
      </c>
      <c r="R156" s="322">
        <v>0</v>
      </c>
      <c r="S156" s="322">
        <v>8</v>
      </c>
      <c r="T156" s="322">
        <v>0</v>
      </c>
      <c r="U156" s="322">
        <v>0</v>
      </c>
      <c r="V156" s="323">
        <v>1</v>
      </c>
      <c r="W156" s="323">
        <v>2</v>
      </c>
      <c r="X156" s="323">
        <v>0</v>
      </c>
      <c r="Y156" s="322">
        <v>0</v>
      </c>
      <c r="Z156" s="322">
        <v>0</v>
      </c>
      <c r="AA156" s="10">
        <v>0</v>
      </c>
      <c r="AB156" s="10">
        <v>2</v>
      </c>
      <c r="AC156" s="10">
        <f t="shared" si="3"/>
        <v>293</v>
      </c>
    </row>
    <row r="157" spans="1:29" x14ac:dyDescent="0.3">
      <c r="A157" s="14">
        <v>156</v>
      </c>
      <c r="B157" s="15">
        <v>23</v>
      </c>
      <c r="C157" s="30">
        <v>490</v>
      </c>
      <c r="D157" s="8" t="s">
        <v>231</v>
      </c>
      <c r="E157" s="8" t="s">
        <v>197</v>
      </c>
      <c r="F157" s="244">
        <v>2130</v>
      </c>
      <c r="G157" s="15" t="s">
        <v>73</v>
      </c>
      <c r="H157" s="240" t="s">
        <v>236</v>
      </c>
      <c r="I157" s="32">
        <v>179</v>
      </c>
      <c r="J157" s="322">
        <v>25</v>
      </c>
      <c r="K157" s="322">
        <v>13</v>
      </c>
      <c r="L157" s="322">
        <v>4</v>
      </c>
      <c r="M157" s="322">
        <v>0</v>
      </c>
      <c r="N157" s="322">
        <v>78</v>
      </c>
      <c r="O157" s="322">
        <v>0</v>
      </c>
      <c r="P157" s="322">
        <v>1</v>
      </c>
      <c r="Q157" s="322">
        <v>1</v>
      </c>
      <c r="R157" s="322">
        <v>1</v>
      </c>
      <c r="S157" s="322">
        <v>15</v>
      </c>
      <c r="T157" s="322">
        <v>0</v>
      </c>
      <c r="U157" s="322">
        <v>0</v>
      </c>
      <c r="V157" s="323">
        <v>1</v>
      </c>
      <c r="W157" s="323">
        <v>0</v>
      </c>
      <c r="X157" s="323">
        <v>0</v>
      </c>
      <c r="Y157" s="322">
        <v>0</v>
      </c>
      <c r="Z157" s="322">
        <v>0</v>
      </c>
      <c r="AA157" s="10">
        <v>0</v>
      </c>
      <c r="AB157" s="10">
        <v>4</v>
      </c>
      <c r="AC157" s="10">
        <f t="shared" si="3"/>
        <v>143</v>
      </c>
    </row>
    <row r="158" spans="1:29" x14ac:dyDescent="0.3">
      <c r="A158" s="14">
        <v>157</v>
      </c>
      <c r="B158" s="15">
        <v>23</v>
      </c>
      <c r="C158" s="30">
        <v>498</v>
      </c>
      <c r="D158" s="8" t="s">
        <v>237</v>
      </c>
      <c r="E158" s="8" t="s">
        <v>237</v>
      </c>
      <c r="F158" s="244">
        <v>2150</v>
      </c>
      <c r="G158" s="15" t="s">
        <v>73</v>
      </c>
      <c r="H158" s="240" t="s">
        <v>19</v>
      </c>
      <c r="I158" s="32">
        <v>655</v>
      </c>
      <c r="J158" s="322">
        <v>7</v>
      </c>
      <c r="K158" s="322">
        <v>162</v>
      </c>
      <c r="L158" s="322">
        <v>51</v>
      </c>
      <c r="M158" s="322">
        <v>17</v>
      </c>
      <c r="N158" s="322">
        <v>15</v>
      </c>
      <c r="O158" s="322">
        <v>2</v>
      </c>
      <c r="P158" s="322">
        <v>28</v>
      </c>
      <c r="Q158" s="322">
        <v>0</v>
      </c>
      <c r="R158" s="322">
        <v>4</v>
      </c>
      <c r="S158" s="322">
        <v>100</v>
      </c>
      <c r="T158" s="322">
        <v>0</v>
      </c>
      <c r="U158" s="322">
        <v>1</v>
      </c>
      <c r="V158" s="323">
        <v>3</v>
      </c>
      <c r="W158" s="323">
        <v>2</v>
      </c>
      <c r="X158" s="323">
        <v>0</v>
      </c>
      <c r="Y158" s="322">
        <v>0</v>
      </c>
      <c r="Z158" s="322">
        <v>0</v>
      </c>
      <c r="AA158" s="10">
        <v>0</v>
      </c>
      <c r="AB158" s="10">
        <v>11</v>
      </c>
      <c r="AC158" s="10">
        <f t="shared" si="3"/>
        <v>403</v>
      </c>
    </row>
    <row r="159" spans="1:29" x14ac:dyDescent="0.3">
      <c r="A159" s="14">
        <v>158</v>
      </c>
      <c r="B159" s="15">
        <v>23</v>
      </c>
      <c r="C159" s="30">
        <v>498</v>
      </c>
      <c r="D159" s="8" t="s">
        <v>237</v>
      </c>
      <c r="E159" s="8" t="s">
        <v>237</v>
      </c>
      <c r="F159" s="244">
        <v>2150</v>
      </c>
      <c r="G159" s="15" t="s">
        <v>73</v>
      </c>
      <c r="H159" s="240" t="s">
        <v>20</v>
      </c>
      <c r="I159" s="32">
        <v>655</v>
      </c>
      <c r="J159" s="322">
        <v>5</v>
      </c>
      <c r="K159" s="322">
        <v>152</v>
      </c>
      <c r="L159" s="322">
        <v>62</v>
      </c>
      <c r="M159" s="322">
        <v>16</v>
      </c>
      <c r="N159" s="322">
        <v>28</v>
      </c>
      <c r="O159" s="322">
        <v>2</v>
      </c>
      <c r="P159" s="322">
        <v>29</v>
      </c>
      <c r="Q159" s="322">
        <v>5</v>
      </c>
      <c r="R159" s="322">
        <v>3</v>
      </c>
      <c r="S159" s="322">
        <v>99</v>
      </c>
      <c r="T159" s="322">
        <v>0</v>
      </c>
      <c r="U159" s="322">
        <v>3</v>
      </c>
      <c r="V159" s="323">
        <v>0</v>
      </c>
      <c r="W159" s="323">
        <v>3</v>
      </c>
      <c r="X159" s="323">
        <v>0</v>
      </c>
      <c r="Y159" s="322">
        <v>0</v>
      </c>
      <c r="Z159" s="322">
        <v>0</v>
      </c>
      <c r="AA159" s="10">
        <v>0</v>
      </c>
      <c r="AB159" s="10">
        <v>11</v>
      </c>
      <c r="AC159" s="10">
        <f t="shared" si="3"/>
        <v>418</v>
      </c>
    </row>
    <row r="160" spans="1:29" x14ac:dyDescent="0.3">
      <c r="A160" s="14">
        <v>159</v>
      </c>
      <c r="B160" s="15">
        <v>23</v>
      </c>
      <c r="C160" s="30">
        <v>498</v>
      </c>
      <c r="D160" s="8" t="s">
        <v>237</v>
      </c>
      <c r="E160" s="8" t="s">
        <v>237</v>
      </c>
      <c r="F160" s="244">
        <v>2150</v>
      </c>
      <c r="G160" s="15" t="s">
        <v>73</v>
      </c>
      <c r="H160" s="240" t="s">
        <v>22</v>
      </c>
      <c r="I160" s="32">
        <v>655</v>
      </c>
      <c r="J160" s="322">
        <v>11</v>
      </c>
      <c r="K160" s="322">
        <v>164</v>
      </c>
      <c r="L160" s="322">
        <v>49</v>
      </c>
      <c r="M160" s="322">
        <v>23</v>
      </c>
      <c r="N160" s="322">
        <v>15</v>
      </c>
      <c r="O160" s="322">
        <v>0</v>
      </c>
      <c r="P160" s="322">
        <v>12</v>
      </c>
      <c r="Q160" s="322">
        <v>2</v>
      </c>
      <c r="R160" s="322">
        <v>6</v>
      </c>
      <c r="S160" s="322">
        <v>121</v>
      </c>
      <c r="T160" s="322">
        <v>0</v>
      </c>
      <c r="U160" s="322">
        <v>2</v>
      </c>
      <c r="V160" s="323">
        <v>0</v>
      </c>
      <c r="W160" s="323">
        <v>4</v>
      </c>
      <c r="X160" s="323">
        <v>0</v>
      </c>
      <c r="Y160" s="322">
        <v>0</v>
      </c>
      <c r="Z160" s="322">
        <v>0</v>
      </c>
      <c r="AA160" s="10">
        <v>0</v>
      </c>
      <c r="AB160" s="10">
        <v>18</v>
      </c>
      <c r="AC160" s="10">
        <f t="shared" si="3"/>
        <v>427</v>
      </c>
    </row>
    <row r="161" spans="1:29" x14ac:dyDescent="0.3">
      <c r="A161" s="14">
        <v>160</v>
      </c>
      <c r="B161" s="15">
        <v>23</v>
      </c>
      <c r="C161" s="30">
        <v>498</v>
      </c>
      <c r="D161" s="8" t="s">
        <v>237</v>
      </c>
      <c r="E161" s="8" t="s">
        <v>237</v>
      </c>
      <c r="F161" s="244">
        <v>2150</v>
      </c>
      <c r="G161" s="15" t="s">
        <v>73</v>
      </c>
      <c r="H161" s="240" t="s">
        <v>24</v>
      </c>
      <c r="I161" s="32">
        <v>654</v>
      </c>
      <c r="J161" s="322">
        <v>10</v>
      </c>
      <c r="K161" s="322">
        <v>162</v>
      </c>
      <c r="L161" s="322">
        <v>46</v>
      </c>
      <c r="M161" s="322">
        <v>16</v>
      </c>
      <c r="N161" s="322">
        <v>23</v>
      </c>
      <c r="O161" s="322">
        <v>1</v>
      </c>
      <c r="P161" s="322">
        <v>29</v>
      </c>
      <c r="Q161" s="322">
        <v>6</v>
      </c>
      <c r="R161" s="322">
        <v>8</v>
      </c>
      <c r="S161" s="322">
        <v>89</v>
      </c>
      <c r="T161" s="322">
        <v>0</v>
      </c>
      <c r="U161" s="322">
        <v>3</v>
      </c>
      <c r="V161" s="323">
        <v>1</v>
      </c>
      <c r="W161" s="323">
        <v>3</v>
      </c>
      <c r="X161" s="323">
        <v>0</v>
      </c>
      <c r="Y161" s="322">
        <v>0</v>
      </c>
      <c r="Z161" s="322">
        <v>0</v>
      </c>
      <c r="AA161" s="10">
        <v>0</v>
      </c>
      <c r="AB161" s="10">
        <v>21</v>
      </c>
      <c r="AC161" s="10">
        <f t="shared" si="3"/>
        <v>418</v>
      </c>
    </row>
    <row r="162" spans="1:29" x14ac:dyDescent="0.3">
      <c r="A162" s="14">
        <v>161</v>
      </c>
      <c r="B162" s="15">
        <v>23</v>
      </c>
      <c r="C162" s="30">
        <v>530</v>
      </c>
      <c r="D162" s="8" t="s">
        <v>238</v>
      </c>
      <c r="E162" s="8" t="s">
        <v>238</v>
      </c>
      <c r="F162" s="244">
        <v>2265</v>
      </c>
      <c r="G162" s="15" t="s">
        <v>73</v>
      </c>
      <c r="H162" s="240" t="s">
        <v>19</v>
      </c>
      <c r="I162" s="32">
        <v>667</v>
      </c>
      <c r="J162" s="322">
        <v>2</v>
      </c>
      <c r="K162" s="322">
        <v>216</v>
      </c>
      <c r="L162" s="322">
        <v>11</v>
      </c>
      <c r="M162" s="322">
        <v>5</v>
      </c>
      <c r="N162" s="322">
        <v>8</v>
      </c>
      <c r="O162" s="322">
        <v>1</v>
      </c>
      <c r="P162" s="322">
        <v>2</v>
      </c>
      <c r="Q162" s="322">
        <v>2</v>
      </c>
      <c r="R162" s="322">
        <v>4</v>
      </c>
      <c r="S162" s="322">
        <v>151</v>
      </c>
      <c r="T162" s="322">
        <v>0</v>
      </c>
      <c r="U162" s="322">
        <v>0</v>
      </c>
      <c r="V162" s="323">
        <v>0</v>
      </c>
      <c r="W162" s="323">
        <v>4</v>
      </c>
      <c r="X162" s="323">
        <v>0</v>
      </c>
      <c r="Y162" s="322">
        <v>0</v>
      </c>
      <c r="Z162" s="322">
        <v>0</v>
      </c>
      <c r="AA162" s="10">
        <v>1</v>
      </c>
      <c r="AB162" s="10">
        <v>10</v>
      </c>
      <c r="AC162" s="10">
        <f t="shared" si="3"/>
        <v>417</v>
      </c>
    </row>
    <row r="163" spans="1:29" x14ac:dyDescent="0.3">
      <c r="A163" s="14">
        <v>162</v>
      </c>
      <c r="B163" s="15">
        <v>23</v>
      </c>
      <c r="C163" s="30">
        <v>530</v>
      </c>
      <c r="D163" s="8" t="s">
        <v>238</v>
      </c>
      <c r="E163" s="8" t="s">
        <v>238</v>
      </c>
      <c r="F163" s="244">
        <v>2265</v>
      </c>
      <c r="G163" s="15" t="s">
        <v>73</v>
      </c>
      <c r="H163" s="240" t="s">
        <v>20</v>
      </c>
      <c r="I163" s="32">
        <v>667</v>
      </c>
      <c r="J163" s="322">
        <v>6</v>
      </c>
      <c r="K163" s="322">
        <v>198</v>
      </c>
      <c r="L163" s="322">
        <v>21</v>
      </c>
      <c r="M163" s="322">
        <v>3</v>
      </c>
      <c r="N163" s="322">
        <v>13</v>
      </c>
      <c r="O163" s="322">
        <v>1</v>
      </c>
      <c r="P163" s="322">
        <v>1</v>
      </c>
      <c r="Q163" s="322">
        <v>2</v>
      </c>
      <c r="R163" s="322">
        <v>1</v>
      </c>
      <c r="S163" s="322">
        <v>165</v>
      </c>
      <c r="T163" s="322">
        <v>0</v>
      </c>
      <c r="U163" s="322">
        <v>1</v>
      </c>
      <c r="V163" s="323">
        <v>4</v>
      </c>
      <c r="W163" s="323">
        <v>5</v>
      </c>
      <c r="X163" s="323">
        <v>0</v>
      </c>
      <c r="Y163" s="322">
        <v>0</v>
      </c>
      <c r="Z163" s="322">
        <v>0</v>
      </c>
      <c r="AA163" s="10">
        <v>0</v>
      </c>
      <c r="AB163" s="10">
        <v>12</v>
      </c>
      <c r="AC163" s="10">
        <f t="shared" si="3"/>
        <v>433</v>
      </c>
    </row>
    <row r="164" spans="1:29" x14ac:dyDescent="0.3">
      <c r="A164" s="14">
        <v>163</v>
      </c>
      <c r="B164" s="15">
        <v>23</v>
      </c>
      <c r="C164" s="30">
        <v>530</v>
      </c>
      <c r="D164" s="8" t="s">
        <v>238</v>
      </c>
      <c r="E164" s="8" t="s">
        <v>238</v>
      </c>
      <c r="F164" s="244">
        <v>2265</v>
      </c>
      <c r="G164" s="15" t="s">
        <v>73</v>
      </c>
      <c r="H164" s="240" t="s">
        <v>22</v>
      </c>
      <c r="I164" s="32">
        <v>667</v>
      </c>
      <c r="J164" s="322">
        <v>7</v>
      </c>
      <c r="K164" s="322">
        <v>185</v>
      </c>
      <c r="L164" s="322">
        <v>16</v>
      </c>
      <c r="M164" s="322">
        <v>3</v>
      </c>
      <c r="N164" s="322">
        <v>8</v>
      </c>
      <c r="O164" s="322">
        <v>0</v>
      </c>
      <c r="P164" s="322">
        <v>0</v>
      </c>
      <c r="Q164" s="322">
        <v>6</v>
      </c>
      <c r="R164" s="322">
        <v>6</v>
      </c>
      <c r="S164" s="322">
        <v>168</v>
      </c>
      <c r="T164" s="322">
        <v>0</v>
      </c>
      <c r="U164" s="322">
        <v>4</v>
      </c>
      <c r="V164" s="323">
        <v>1</v>
      </c>
      <c r="W164" s="323">
        <v>8</v>
      </c>
      <c r="X164" s="323">
        <v>0</v>
      </c>
      <c r="Y164" s="322">
        <v>0</v>
      </c>
      <c r="Z164" s="322">
        <v>0</v>
      </c>
      <c r="AA164" s="10">
        <v>0</v>
      </c>
      <c r="AB164" s="10">
        <v>16</v>
      </c>
      <c r="AC164" s="10">
        <f t="shared" si="3"/>
        <v>428</v>
      </c>
    </row>
    <row r="165" spans="1:29" x14ac:dyDescent="0.3">
      <c r="A165" s="14">
        <v>164</v>
      </c>
      <c r="B165" s="15">
        <v>23</v>
      </c>
      <c r="C165" s="30">
        <v>530</v>
      </c>
      <c r="D165" s="8" t="s">
        <v>238</v>
      </c>
      <c r="E165" s="8" t="s">
        <v>238</v>
      </c>
      <c r="F165" s="244">
        <v>2266</v>
      </c>
      <c r="G165" s="15" t="s">
        <v>73</v>
      </c>
      <c r="H165" s="240" t="s">
        <v>19</v>
      </c>
      <c r="I165" s="32">
        <v>663</v>
      </c>
      <c r="J165" s="322">
        <v>8</v>
      </c>
      <c r="K165" s="322">
        <v>174</v>
      </c>
      <c r="L165" s="322">
        <v>21</v>
      </c>
      <c r="M165" s="322">
        <v>3</v>
      </c>
      <c r="N165" s="322">
        <v>9</v>
      </c>
      <c r="O165" s="322">
        <v>1</v>
      </c>
      <c r="P165" s="322">
        <v>3</v>
      </c>
      <c r="Q165" s="322">
        <v>5</v>
      </c>
      <c r="R165" s="322">
        <v>7</v>
      </c>
      <c r="S165" s="322">
        <v>175</v>
      </c>
      <c r="T165" s="322">
        <v>0</v>
      </c>
      <c r="U165" s="322">
        <v>4</v>
      </c>
      <c r="V165" s="323">
        <v>2</v>
      </c>
      <c r="W165" s="323">
        <v>3</v>
      </c>
      <c r="X165" s="323">
        <v>0</v>
      </c>
      <c r="Y165" s="322">
        <v>0</v>
      </c>
      <c r="Z165" s="322">
        <v>0</v>
      </c>
      <c r="AA165" s="10">
        <v>0</v>
      </c>
      <c r="AB165" s="10">
        <v>9</v>
      </c>
      <c r="AC165" s="10">
        <f t="shared" si="3"/>
        <v>424</v>
      </c>
    </row>
    <row r="166" spans="1:29" x14ac:dyDescent="0.3">
      <c r="A166" s="14">
        <v>165</v>
      </c>
      <c r="B166" s="15">
        <v>23</v>
      </c>
      <c r="C166" s="30">
        <v>530</v>
      </c>
      <c r="D166" s="8" t="s">
        <v>238</v>
      </c>
      <c r="E166" s="8" t="s">
        <v>238</v>
      </c>
      <c r="F166" s="244">
        <v>2266</v>
      </c>
      <c r="G166" s="15" t="s">
        <v>73</v>
      </c>
      <c r="H166" s="240" t="s">
        <v>20</v>
      </c>
      <c r="I166" s="32">
        <v>662</v>
      </c>
      <c r="J166" s="322">
        <v>5</v>
      </c>
      <c r="K166" s="322">
        <v>194</v>
      </c>
      <c r="L166" s="322">
        <v>34</v>
      </c>
      <c r="M166" s="322">
        <v>3</v>
      </c>
      <c r="N166" s="322">
        <v>10</v>
      </c>
      <c r="O166" s="322">
        <v>2</v>
      </c>
      <c r="P166" s="322">
        <v>3</v>
      </c>
      <c r="Q166" s="322">
        <v>1</v>
      </c>
      <c r="R166" s="322">
        <v>8</v>
      </c>
      <c r="S166" s="322">
        <v>163</v>
      </c>
      <c r="T166" s="322">
        <v>0</v>
      </c>
      <c r="U166" s="322">
        <v>1</v>
      </c>
      <c r="V166" s="323">
        <v>1</v>
      </c>
      <c r="W166" s="323">
        <v>5</v>
      </c>
      <c r="X166" s="323">
        <v>0</v>
      </c>
      <c r="Y166" s="322">
        <v>0</v>
      </c>
      <c r="Z166" s="322">
        <v>0</v>
      </c>
      <c r="AA166" s="10">
        <v>0</v>
      </c>
      <c r="AB166" s="10">
        <v>8</v>
      </c>
      <c r="AC166" s="10">
        <f t="shared" si="3"/>
        <v>438</v>
      </c>
    </row>
    <row r="167" spans="1:29" x14ac:dyDescent="0.3">
      <c r="A167" s="14">
        <v>166</v>
      </c>
      <c r="B167" s="15">
        <v>23</v>
      </c>
      <c r="C167" s="30">
        <v>530</v>
      </c>
      <c r="D167" s="8" t="s">
        <v>238</v>
      </c>
      <c r="E167" s="8" t="s">
        <v>238</v>
      </c>
      <c r="F167" s="244">
        <v>2267</v>
      </c>
      <c r="G167" s="15" t="s">
        <v>73</v>
      </c>
      <c r="H167" s="240" t="s">
        <v>19</v>
      </c>
      <c r="I167" s="32">
        <v>503</v>
      </c>
      <c r="J167" s="322">
        <v>11</v>
      </c>
      <c r="K167" s="322">
        <v>104</v>
      </c>
      <c r="L167" s="322">
        <v>13</v>
      </c>
      <c r="M167" s="322">
        <v>2</v>
      </c>
      <c r="N167" s="322">
        <v>8</v>
      </c>
      <c r="O167" s="322">
        <v>1</v>
      </c>
      <c r="P167" s="322">
        <v>0</v>
      </c>
      <c r="Q167" s="322">
        <v>1</v>
      </c>
      <c r="R167" s="322">
        <v>1</v>
      </c>
      <c r="S167" s="322">
        <v>156</v>
      </c>
      <c r="T167" s="322">
        <v>0</v>
      </c>
      <c r="U167" s="322">
        <v>2</v>
      </c>
      <c r="V167" s="323">
        <v>0</v>
      </c>
      <c r="W167" s="323">
        <v>1</v>
      </c>
      <c r="X167" s="323">
        <v>0</v>
      </c>
      <c r="Y167" s="322">
        <v>0</v>
      </c>
      <c r="Z167" s="322">
        <v>0</v>
      </c>
      <c r="AA167" s="10">
        <v>0</v>
      </c>
      <c r="AB167" s="10">
        <v>11</v>
      </c>
      <c r="AC167" s="10">
        <f t="shared" si="3"/>
        <v>311</v>
      </c>
    </row>
    <row r="168" spans="1:29" x14ac:dyDescent="0.3">
      <c r="A168" s="14">
        <v>167</v>
      </c>
      <c r="B168" s="15">
        <v>23</v>
      </c>
      <c r="C168" s="30">
        <v>530</v>
      </c>
      <c r="D168" s="8" t="s">
        <v>238</v>
      </c>
      <c r="E168" s="8" t="s">
        <v>238</v>
      </c>
      <c r="F168" s="244">
        <v>2267</v>
      </c>
      <c r="G168" s="15" t="s">
        <v>73</v>
      </c>
      <c r="H168" s="240" t="s">
        <v>20</v>
      </c>
      <c r="I168" s="32">
        <v>503</v>
      </c>
      <c r="J168" s="322">
        <v>10</v>
      </c>
      <c r="K168" s="322">
        <v>107</v>
      </c>
      <c r="L168" s="322">
        <v>9</v>
      </c>
      <c r="M168" s="322">
        <v>4</v>
      </c>
      <c r="N168" s="322">
        <v>10</v>
      </c>
      <c r="O168" s="322">
        <v>3</v>
      </c>
      <c r="P168" s="322">
        <v>0</v>
      </c>
      <c r="Q168" s="322">
        <v>3</v>
      </c>
      <c r="R168" s="322">
        <v>4</v>
      </c>
      <c r="S168" s="322">
        <v>174</v>
      </c>
      <c r="T168" s="322">
        <v>0</v>
      </c>
      <c r="U168" s="322">
        <v>1</v>
      </c>
      <c r="V168" s="323">
        <v>2</v>
      </c>
      <c r="W168" s="323">
        <v>1</v>
      </c>
      <c r="X168" s="323">
        <v>0</v>
      </c>
      <c r="Y168" s="322">
        <v>0</v>
      </c>
      <c r="Z168" s="322">
        <v>0</v>
      </c>
      <c r="AA168" s="10">
        <v>0</v>
      </c>
      <c r="AB168" s="10">
        <v>12</v>
      </c>
      <c r="AC168" s="10">
        <f t="shared" si="3"/>
        <v>340</v>
      </c>
    </row>
    <row r="169" spans="1:29" x14ac:dyDescent="0.3">
      <c r="A169" s="14">
        <v>168</v>
      </c>
      <c r="B169" s="15">
        <v>23</v>
      </c>
      <c r="C169" s="30">
        <v>530</v>
      </c>
      <c r="D169" s="8" t="s">
        <v>238</v>
      </c>
      <c r="E169" s="8" t="s">
        <v>239</v>
      </c>
      <c r="F169" s="244">
        <v>2268</v>
      </c>
      <c r="G169" s="15" t="s">
        <v>73</v>
      </c>
      <c r="H169" s="240" t="s">
        <v>19</v>
      </c>
      <c r="I169" s="32">
        <v>565</v>
      </c>
      <c r="J169" s="322">
        <v>8</v>
      </c>
      <c r="K169" s="322">
        <v>161</v>
      </c>
      <c r="L169" s="322">
        <v>16</v>
      </c>
      <c r="M169" s="322">
        <v>5</v>
      </c>
      <c r="N169" s="322">
        <v>6</v>
      </c>
      <c r="O169" s="322">
        <v>1</v>
      </c>
      <c r="P169" s="322">
        <v>4</v>
      </c>
      <c r="Q169" s="322">
        <v>2</v>
      </c>
      <c r="R169" s="322">
        <v>9</v>
      </c>
      <c r="S169" s="322">
        <v>53</v>
      </c>
      <c r="T169" s="322">
        <v>0</v>
      </c>
      <c r="U169" s="322">
        <v>1</v>
      </c>
      <c r="V169" s="323">
        <v>2</v>
      </c>
      <c r="W169" s="323">
        <v>2</v>
      </c>
      <c r="X169" s="323">
        <v>0</v>
      </c>
      <c r="Y169" s="322">
        <v>0</v>
      </c>
      <c r="Z169" s="322">
        <v>0</v>
      </c>
      <c r="AA169" s="10">
        <v>0</v>
      </c>
      <c r="AB169" s="10">
        <v>32</v>
      </c>
      <c r="AC169" s="10">
        <f t="shared" si="3"/>
        <v>302</v>
      </c>
    </row>
    <row r="170" spans="1:29" x14ac:dyDescent="0.3">
      <c r="A170" s="14">
        <v>169</v>
      </c>
      <c r="B170" s="15">
        <v>23</v>
      </c>
      <c r="C170" s="30">
        <v>530</v>
      </c>
      <c r="D170" s="8" t="s">
        <v>238</v>
      </c>
      <c r="E170" s="8" t="s">
        <v>239</v>
      </c>
      <c r="F170" s="244">
        <v>2268</v>
      </c>
      <c r="G170" s="15" t="s">
        <v>73</v>
      </c>
      <c r="H170" s="240" t="s">
        <v>20</v>
      </c>
      <c r="I170" s="32">
        <v>565</v>
      </c>
      <c r="J170" s="322">
        <v>3</v>
      </c>
      <c r="K170" s="322">
        <v>218</v>
      </c>
      <c r="L170" s="322">
        <v>18</v>
      </c>
      <c r="M170" s="322">
        <v>13</v>
      </c>
      <c r="N170" s="322">
        <v>8</v>
      </c>
      <c r="O170" s="322">
        <v>0</v>
      </c>
      <c r="P170" s="322">
        <v>2</v>
      </c>
      <c r="Q170" s="322">
        <v>4</v>
      </c>
      <c r="R170" s="322">
        <v>2</v>
      </c>
      <c r="S170" s="322">
        <v>39</v>
      </c>
      <c r="T170" s="322">
        <v>0</v>
      </c>
      <c r="U170" s="322">
        <v>2</v>
      </c>
      <c r="V170" s="323">
        <v>0</v>
      </c>
      <c r="W170" s="323">
        <v>8</v>
      </c>
      <c r="X170" s="323">
        <v>0</v>
      </c>
      <c r="Y170" s="322">
        <v>0</v>
      </c>
      <c r="Z170" s="322">
        <v>0</v>
      </c>
      <c r="AA170" s="10">
        <v>0</v>
      </c>
      <c r="AB170" s="10">
        <v>13</v>
      </c>
      <c r="AC170" s="10">
        <f t="shared" si="3"/>
        <v>330</v>
      </c>
    </row>
    <row r="171" spans="1:29" x14ac:dyDescent="0.3">
      <c r="A171" s="14">
        <v>170</v>
      </c>
      <c r="B171" s="15">
        <v>23</v>
      </c>
      <c r="C171" s="30">
        <v>530</v>
      </c>
      <c r="D171" s="8" t="s">
        <v>238</v>
      </c>
      <c r="E171" s="8" t="s">
        <v>239</v>
      </c>
      <c r="F171" s="244">
        <v>2268</v>
      </c>
      <c r="G171" s="15" t="s">
        <v>73</v>
      </c>
      <c r="H171" s="240" t="s">
        <v>22</v>
      </c>
      <c r="I171" s="32">
        <v>565</v>
      </c>
      <c r="J171" s="322">
        <v>7</v>
      </c>
      <c r="K171" s="322">
        <v>126</v>
      </c>
      <c r="L171" s="322">
        <v>25</v>
      </c>
      <c r="M171" s="322">
        <v>11</v>
      </c>
      <c r="N171" s="322">
        <v>6</v>
      </c>
      <c r="O171" s="322">
        <v>1</v>
      </c>
      <c r="P171" s="322">
        <v>3</v>
      </c>
      <c r="Q171" s="322">
        <v>3</v>
      </c>
      <c r="R171" s="322">
        <v>9</v>
      </c>
      <c r="S171" s="322">
        <v>66</v>
      </c>
      <c r="T171" s="322">
        <v>0</v>
      </c>
      <c r="U171" s="322">
        <v>1</v>
      </c>
      <c r="V171" s="323">
        <v>2</v>
      </c>
      <c r="W171" s="323">
        <v>5</v>
      </c>
      <c r="X171" s="323">
        <v>0</v>
      </c>
      <c r="Y171" s="322">
        <v>0</v>
      </c>
      <c r="Z171" s="322">
        <v>0</v>
      </c>
      <c r="AA171" s="10">
        <v>0</v>
      </c>
      <c r="AB171" s="10">
        <v>15</v>
      </c>
      <c r="AC171" s="10">
        <f t="shared" si="3"/>
        <v>280</v>
      </c>
    </row>
    <row r="172" spans="1:29" x14ac:dyDescent="0.3">
      <c r="A172" s="14">
        <v>171</v>
      </c>
      <c r="B172" s="15">
        <v>23</v>
      </c>
      <c r="C172" s="30">
        <v>530</v>
      </c>
      <c r="D172" s="8" t="s">
        <v>238</v>
      </c>
      <c r="E172" s="8" t="s">
        <v>240</v>
      </c>
      <c r="F172" s="244">
        <v>2268</v>
      </c>
      <c r="G172" s="15" t="s">
        <v>73</v>
      </c>
      <c r="H172" s="240" t="s">
        <v>21</v>
      </c>
      <c r="I172" s="32">
        <v>128</v>
      </c>
      <c r="J172" s="322">
        <v>0</v>
      </c>
      <c r="K172" s="322">
        <v>39</v>
      </c>
      <c r="L172" s="322">
        <v>8</v>
      </c>
      <c r="M172" s="322">
        <v>0</v>
      </c>
      <c r="N172" s="322">
        <v>2</v>
      </c>
      <c r="O172" s="322">
        <v>0</v>
      </c>
      <c r="P172" s="322">
        <v>0</v>
      </c>
      <c r="Q172" s="322">
        <v>0</v>
      </c>
      <c r="R172" s="322">
        <v>0</v>
      </c>
      <c r="S172" s="322">
        <v>9</v>
      </c>
      <c r="T172" s="322">
        <v>0</v>
      </c>
      <c r="U172" s="322">
        <v>0</v>
      </c>
      <c r="V172" s="323">
        <v>0</v>
      </c>
      <c r="W172" s="323">
        <v>0</v>
      </c>
      <c r="X172" s="323">
        <v>0</v>
      </c>
      <c r="Y172" s="322">
        <v>0</v>
      </c>
      <c r="Z172" s="322">
        <v>0</v>
      </c>
      <c r="AA172" s="10">
        <v>0</v>
      </c>
      <c r="AB172" s="10">
        <v>3</v>
      </c>
      <c r="AC172" s="10">
        <f t="shared" si="3"/>
        <v>61</v>
      </c>
    </row>
    <row r="173" spans="1:29" x14ac:dyDescent="0.3">
      <c r="A173" s="14">
        <v>172</v>
      </c>
      <c r="B173" s="15">
        <v>23</v>
      </c>
      <c r="C173" s="30">
        <v>530</v>
      </c>
      <c r="D173" s="8" t="s">
        <v>238</v>
      </c>
      <c r="E173" s="8" t="s">
        <v>241</v>
      </c>
      <c r="F173" s="244">
        <v>2269</v>
      </c>
      <c r="G173" s="15" t="s">
        <v>73</v>
      </c>
      <c r="H173" s="240" t="s">
        <v>19</v>
      </c>
      <c r="I173" s="32">
        <v>700</v>
      </c>
      <c r="J173" s="322">
        <v>6</v>
      </c>
      <c r="K173" s="322">
        <v>142</v>
      </c>
      <c r="L173" s="322">
        <v>46</v>
      </c>
      <c r="M173" s="322">
        <v>8</v>
      </c>
      <c r="N173" s="322">
        <v>20</v>
      </c>
      <c r="O173" s="322">
        <v>1</v>
      </c>
      <c r="P173" s="322">
        <v>3</v>
      </c>
      <c r="Q173" s="322">
        <v>6</v>
      </c>
      <c r="R173" s="322">
        <v>6</v>
      </c>
      <c r="S173" s="322">
        <v>81</v>
      </c>
      <c r="T173" s="322">
        <v>0</v>
      </c>
      <c r="U173" s="322">
        <v>4</v>
      </c>
      <c r="V173" s="323">
        <v>1</v>
      </c>
      <c r="W173" s="323">
        <v>1</v>
      </c>
      <c r="X173" s="323">
        <v>0</v>
      </c>
      <c r="Y173" s="322">
        <v>0</v>
      </c>
      <c r="Z173" s="322">
        <v>0</v>
      </c>
      <c r="AA173" s="10">
        <v>0</v>
      </c>
      <c r="AB173" s="10">
        <v>16</v>
      </c>
      <c r="AC173" s="10">
        <f t="shared" si="3"/>
        <v>341</v>
      </c>
    </row>
    <row r="174" spans="1:29" x14ac:dyDescent="0.3">
      <c r="A174" s="14">
        <v>173</v>
      </c>
      <c r="B174" s="15">
        <v>23</v>
      </c>
      <c r="C174" s="30">
        <v>530</v>
      </c>
      <c r="D174" s="8" t="s">
        <v>238</v>
      </c>
      <c r="E174" s="8" t="s">
        <v>241</v>
      </c>
      <c r="F174" s="244">
        <v>2269</v>
      </c>
      <c r="G174" s="15" t="s">
        <v>73</v>
      </c>
      <c r="H174" s="240" t="s">
        <v>20</v>
      </c>
      <c r="I174" s="32">
        <v>699</v>
      </c>
      <c r="J174" s="322">
        <v>6</v>
      </c>
      <c r="K174" s="322">
        <v>146</v>
      </c>
      <c r="L174" s="322">
        <v>53</v>
      </c>
      <c r="M174" s="322">
        <v>7</v>
      </c>
      <c r="N174" s="322">
        <v>19</v>
      </c>
      <c r="O174" s="322">
        <v>1</v>
      </c>
      <c r="P174" s="322">
        <v>3</v>
      </c>
      <c r="Q174" s="322">
        <v>4</v>
      </c>
      <c r="R174" s="322">
        <v>10</v>
      </c>
      <c r="S174" s="322">
        <v>74</v>
      </c>
      <c r="T174" s="322">
        <v>0</v>
      </c>
      <c r="U174" s="322">
        <v>3</v>
      </c>
      <c r="V174" s="323">
        <v>0</v>
      </c>
      <c r="W174" s="323">
        <v>2</v>
      </c>
      <c r="X174" s="323">
        <v>0</v>
      </c>
      <c r="Y174" s="322">
        <v>0</v>
      </c>
      <c r="Z174" s="322">
        <v>0</v>
      </c>
      <c r="AA174" s="10">
        <v>0</v>
      </c>
      <c r="AB174" s="10">
        <v>13</v>
      </c>
      <c r="AC174" s="10">
        <f t="shared" si="3"/>
        <v>341</v>
      </c>
    </row>
    <row r="175" spans="1:29" x14ac:dyDescent="0.3">
      <c r="A175" s="14">
        <v>174</v>
      </c>
      <c r="B175" s="15">
        <v>23</v>
      </c>
      <c r="C175" s="30">
        <v>530</v>
      </c>
      <c r="D175" s="8" t="s">
        <v>238</v>
      </c>
      <c r="E175" s="8" t="s">
        <v>241</v>
      </c>
      <c r="F175" s="244">
        <v>2269</v>
      </c>
      <c r="G175" s="15" t="s">
        <v>73</v>
      </c>
      <c r="H175" s="240" t="s">
        <v>22</v>
      </c>
      <c r="I175" s="32">
        <v>699</v>
      </c>
      <c r="J175" s="322">
        <v>4</v>
      </c>
      <c r="K175" s="322">
        <v>159</v>
      </c>
      <c r="L175" s="322">
        <v>54</v>
      </c>
      <c r="M175" s="322">
        <v>6</v>
      </c>
      <c r="N175" s="322">
        <v>15</v>
      </c>
      <c r="O175" s="322">
        <v>0</v>
      </c>
      <c r="P175" s="322">
        <v>3</v>
      </c>
      <c r="Q175" s="322">
        <v>3</v>
      </c>
      <c r="R175" s="322">
        <v>7</v>
      </c>
      <c r="S175" s="322">
        <v>106</v>
      </c>
      <c r="T175" s="322">
        <v>0</v>
      </c>
      <c r="U175" s="322">
        <v>1</v>
      </c>
      <c r="V175" s="323">
        <v>2</v>
      </c>
      <c r="W175" s="323">
        <v>2</v>
      </c>
      <c r="X175" s="323">
        <v>0</v>
      </c>
      <c r="Y175" s="322">
        <v>0</v>
      </c>
      <c r="Z175" s="322">
        <v>0</v>
      </c>
      <c r="AA175" s="10">
        <v>0</v>
      </c>
      <c r="AB175" s="10">
        <v>15</v>
      </c>
      <c r="AC175" s="10">
        <f t="shared" si="3"/>
        <v>377</v>
      </c>
    </row>
    <row r="176" spans="1:29" x14ac:dyDescent="0.3">
      <c r="A176" s="14">
        <v>175</v>
      </c>
      <c r="B176" s="15">
        <v>23</v>
      </c>
      <c r="C176" s="30">
        <v>530</v>
      </c>
      <c r="D176" s="8" t="s">
        <v>238</v>
      </c>
      <c r="E176" s="8" t="s">
        <v>242</v>
      </c>
      <c r="F176" s="244">
        <v>2270</v>
      </c>
      <c r="G176" s="15" t="s">
        <v>73</v>
      </c>
      <c r="H176" s="240" t="s">
        <v>19</v>
      </c>
      <c r="I176" s="32">
        <v>536</v>
      </c>
      <c r="J176" s="322">
        <v>2</v>
      </c>
      <c r="K176" s="322">
        <v>122</v>
      </c>
      <c r="L176" s="322">
        <v>11</v>
      </c>
      <c r="M176" s="322">
        <v>6</v>
      </c>
      <c r="N176" s="322">
        <v>13</v>
      </c>
      <c r="O176" s="322">
        <v>0</v>
      </c>
      <c r="P176" s="322">
        <v>1</v>
      </c>
      <c r="Q176" s="322">
        <v>8</v>
      </c>
      <c r="R176" s="322">
        <v>11</v>
      </c>
      <c r="S176" s="322">
        <v>169</v>
      </c>
      <c r="T176" s="322">
        <v>0</v>
      </c>
      <c r="U176" s="322">
        <v>2</v>
      </c>
      <c r="V176" s="323">
        <v>0</v>
      </c>
      <c r="W176" s="323">
        <v>1</v>
      </c>
      <c r="X176" s="323">
        <v>0</v>
      </c>
      <c r="Y176" s="322">
        <v>0</v>
      </c>
      <c r="Z176" s="322">
        <v>0</v>
      </c>
      <c r="AA176" s="10">
        <v>0</v>
      </c>
      <c r="AB176" s="10">
        <v>12</v>
      </c>
      <c r="AC176" s="10">
        <f t="shared" si="3"/>
        <v>358</v>
      </c>
    </row>
    <row r="177" spans="1:29" x14ac:dyDescent="0.3">
      <c r="A177" s="14">
        <v>176</v>
      </c>
      <c r="B177" s="15">
        <v>23</v>
      </c>
      <c r="C177" s="30">
        <v>530</v>
      </c>
      <c r="D177" s="8" t="s">
        <v>238</v>
      </c>
      <c r="E177" s="8" t="s">
        <v>242</v>
      </c>
      <c r="F177" s="244">
        <v>2270</v>
      </c>
      <c r="G177" s="15" t="s">
        <v>73</v>
      </c>
      <c r="H177" s="240" t="s">
        <v>20</v>
      </c>
      <c r="I177" s="32">
        <v>535</v>
      </c>
      <c r="J177" s="322">
        <v>3</v>
      </c>
      <c r="K177" s="322">
        <v>136</v>
      </c>
      <c r="L177" s="322">
        <v>10</v>
      </c>
      <c r="M177" s="322">
        <v>3</v>
      </c>
      <c r="N177" s="322">
        <v>5</v>
      </c>
      <c r="O177" s="322">
        <v>0</v>
      </c>
      <c r="P177" s="322">
        <v>0</v>
      </c>
      <c r="Q177" s="322">
        <v>3</v>
      </c>
      <c r="R177" s="322">
        <v>3</v>
      </c>
      <c r="S177" s="322">
        <v>156</v>
      </c>
      <c r="T177" s="322">
        <v>0</v>
      </c>
      <c r="U177" s="322">
        <v>4</v>
      </c>
      <c r="V177" s="323">
        <v>1</v>
      </c>
      <c r="W177" s="323">
        <v>4</v>
      </c>
      <c r="X177" s="323">
        <v>0</v>
      </c>
      <c r="Y177" s="322">
        <v>0</v>
      </c>
      <c r="Z177" s="322">
        <v>0</v>
      </c>
      <c r="AA177" s="10">
        <v>1</v>
      </c>
      <c r="AB177" s="10">
        <v>12</v>
      </c>
      <c r="AC177" s="10">
        <f t="shared" si="3"/>
        <v>341</v>
      </c>
    </row>
    <row r="178" spans="1:29" x14ac:dyDescent="0.3">
      <c r="A178" s="14">
        <v>177</v>
      </c>
      <c r="B178" s="15">
        <v>23</v>
      </c>
      <c r="C178" s="30">
        <v>530</v>
      </c>
      <c r="D178" s="8" t="s">
        <v>238</v>
      </c>
      <c r="E178" s="8" t="s">
        <v>243</v>
      </c>
      <c r="F178" s="244">
        <v>2270</v>
      </c>
      <c r="G178" s="15" t="s">
        <v>73</v>
      </c>
      <c r="H178" s="240" t="s">
        <v>21</v>
      </c>
      <c r="I178" s="32">
        <v>391</v>
      </c>
      <c r="J178" s="322">
        <v>4</v>
      </c>
      <c r="K178" s="322">
        <v>134</v>
      </c>
      <c r="L178" s="322">
        <v>19</v>
      </c>
      <c r="M178" s="322">
        <v>2</v>
      </c>
      <c r="N178" s="322">
        <v>10</v>
      </c>
      <c r="O178" s="322">
        <v>0</v>
      </c>
      <c r="P178" s="322">
        <v>1</v>
      </c>
      <c r="Q178" s="322">
        <v>3</v>
      </c>
      <c r="R178" s="322">
        <v>2</v>
      </c>
      <c r="S178" s="322">
        <v>113</v>
      </c>
      <c r="T178" s="322">
        <v>0</v>
      </c>
      <c r="U178" s="322">
        <v>1</v>
      </c>
      <c r="V178" s="323">
        <v>0</v>
      </c>
      <c r="W178" s="323">
        <v>6</v>
      </c>
      <c r="X178" s="323">
        <v>0</v>
      </c>
      <c r="Y178" s="322">
        <v>0</v>
      </c>
      <c r="Z178" s="322">
        <v>0</v>
      </c>
      <c r="AA178" s="10">
        <v>0</v>
      </c>
      <c r="AB178" s="10">
        <v>5</v>
      </c>
      <c r="AC178" s="10">
        <f t="shared" si="3"/>
        <v>300</v>
      </c>
    </row>
    <row r="179" spans="1:29" x14ac:dyDescent="0.3">
      <c r="A179" s="14">
        <v>178</v>
      </c>
      <c r="B179" s="15">
        <v>23</v>
      </c>
      <c r="C179" s="30">
        <v>530</v>
      </c>
      <c r="D179" s="8" t="s">
        <v>238</v>
      </c>
      <c r="E179" s="8" t="s">
        <v>244</v>
      </c>
      <c r="F179" s="244">
        <v>2271</v>
      </c>
      <c r="G179" s="15" t="s">
        <v>73</v>
      </c>
      <c r="H179" s="240" t="s">
        <v>19</v>
      </c>
      <c r="I179" s="32">
        <v>556</v>
      </c>
      <c r="J179" s="322">
        <v>9</v>
      </c>
      <c r="K179" s="322">
        <v>173</v>
      </c>
      <c r="L179" s="322">
        <v>25</v>
      </c>
      <c r="M179" s="322">
        <v>3</v>
      </c>
      <c r="N179" s="322">
        <v>9</v>
      </c>
      <c r="O179" s="322">
        <v>1</v>
      </c>
      <c r="P179" s="322">
        <v>2</v>
      </c>
      <c r="Q179" s="322">
        <v>5</v>
      </c>
      <c r="R179" s="322">
        <v>7</v>
      </c>
      <c r="S179" s="322">
        <v>138</v>
      </c>
      <c r="T179" s="322">
        <v>0</v>
      </c>
      <c r="U179" s="322">
        <v>1</v>
      </c>
      <c r="V179" s="323">
        <v>1</v>
      </c>
      <c r="W179" s="323">
        <v>1</v>
      </c>
      <c r="X179" s="323">
        <v>0</v>
      </c>
      <c r="Y179" s="322">
        <v>0</v>
      </c>
      <c r="Z179" s="322">
        <v>0</v>
      </c>
      <c r="AA179" s="10">
        <v>0</v>
      </c>
      <c r="AB179" s="10">
        <v>6</v>
      </c>
      <c r="AC179" s="10">
        <f t="shared" si="3"/>
        <v>381</v>
      </c>
    </row>
    <row r="180" spans="1:29" x14ac:dyDescent="0.3">
      <c r="A180" s="14">
        <v>179</v>
      </c>
      <c r="B180" s="15">
        <v>23</v>
      </c>
      <c r="C180" s="30">
        <v>530</v>
      </c>
      <c r="D180" s="8" t="s">
        <v>238</v>
      </c>
      <c r="E180" s="8" t="s">
        <v>244</v>
      </c>
      <c r="F180" s="244">
        <v>2271</v>
      </c>
      <c r="G180" s="15" t="s">
        <v>73</v>
      </c>
      <c r="H180" s="240" t="s">
        <v>20</v>
      </c>
      <c r="I180" s="32">
        <v>556</v>
      </c>
      <c r="J180" s="322">
        <v>0</v>
      </c>
      <c r="K180" s="322">
        <v>156</v>
      </c>
      <c r="L180" s="322">
        <v>15</v>
      </c>
      <c r="M180" s="322">
        <v>2</v>
      </c>
      <c r="N180" s="322">
        <v>16</v>
      </c>
      <c r="O180" s="322">
        <v>0</v>
      </c>
      <c r="P180" s="322">
        <v>0</v>
      </c>
      <c r="Q180" s="322">
        <v>3</v>
      </c>
      <c r="R180" s="322">
        <v>10</v>
      </c>
      <c r="S180" s="322">
        <v>151</v>
      </c>
      <c r="T180" s="322">
        <v>0</v>
      </c>
      <c r="U180" s="322">
        <v>1</v>
      </c>
      <c r="V180" s="323">
        <v>0</v>
      </c>
      <c r="W180" s="323">
        <v>2</v>
      </c>
      <c r="X180" s="323">
        <v>0</v>
      </c>
      <c r="Y180" s="322">
        <v>0</v>
      </c>
      <c r="Z180" s="322">
        <v>0</v>
      </c>
      <c r="AA180" s="10">
        <v>0</v>
      </c>
      <c r="AB180" s="10">
        <v>8</v>
      </c>
      <c r="AC180" s="10">
        <f t="shared" si="3"/>
        <v>364</v>
      </c>
    </row>
    <row r="181" spans="1:29" x14ac:dyDescent="0.3">
      <c r="A181" s="14">
        <v>180</v>
      </c>
      <c r="B181" s="15">
        <v>23</v>
      </c>
      <c r="C181" s="30">
        <v>530</v>
      </c>
      <c r="D181" s="8" t="s">
        <v>238</v>
      </c>
      <c r="E181" s="8" t="s">
        <v>244</v>
      </c>
      <c r="F181" s="244">
        <v>2271</v>
      </c>
      <c r="G181" s="15" t="s">
        <v>73</v>
      </c>
      <c r="H181" s="240" t="s">
        <v>22</v>
      </c>
      <c r="I181" s="32">
        <v>556</v>
      </c>
      <c r="J181" s="322">
        <v>3</v>
      </c>
      <c r="K181" s="322">
        <v>163</v>
      </c>
      <c r="L181" s="322">
        <v>15</v>
      </c>
      <c r="M181" s="322">
        <v>1</v>
      </c>
      <c r="N181" s="322">
        <v>9</v>
      </c>
      <c r="O181" s="322">
        <v>1</v>
      </c>
      <c r="P181" s="322">
        <v>1</v>
      </c>
      <c r="Q181" s="322">
        <v>2</v>
      </c>
      <c r="R181" s="322">
        <v>14</v>
      </c>
      <c r="S181" s="322">
        <v>161</v>
      </c>
      <c r="T181" s="322">
        <v>0</v>
      </c>
      <c r="U181" s="322">
        <v>4</v>
      </c>
      <c r="V181" s="323">
        <v>0</v>
      </c>
      <c r="W181" s="323">
        <v>1</v>
      </c>
      <c r="X181" s="323">
        <v>0</v>
      </c>
      <c r="Y181" s="322">
        <v>0</v>
      </c>
      <c r="Z181" s="322">
        <v>0</v>
      </c>
      <c r="AA181" s="10">
        <v>0</v>
      </c>
      <c r="AB181" s="10">
        <v>13</v>
      </c>
      <c r="AC181" s="10">
        <f t="shared" si="3"/>
        <v>388</v>
      </c>
    </row>
    <row r="182" spans="1:29" x14ac:dyDescent="0.3">
      <c r="A182" s="14">
        <v>181</v>
      </c>
      <c r="B182" s="15">
        <v>23</v>
      </c>
      <c r="C182" s="30">
        <v>542</v>
      </c>
      <c r="D182" s="8" t="s">
        <v>245</v>
      </c>
      <c r="E182" s="8" t="s">
        <v>245</v>
      </c>
      <c r="F182" s="244">
        <v>2318</v>
      </c>
      <c r="G182" s="15" t="s">
        <v>73</v>
      </c>
      <c r="H182" s="240" t="s">
        <v>19</v>
      </c>
      <c r="I182" s="32">
        <v>697</v>
      </c>
      <c r="J182" s="322">
        <v>17</v>
      </c>
      <c r="K182" s="322">
        <v>63</v>
      </c>
      <c r="L182" s="322">
        <v>21</v>
      </c>
      <c r="M182" s="322">
        <v>24</v>
      </c>
      <c r="N182" s="322">
        <v>9</v>
      </c>
      <c r="O182" s="322">
        <v>4</v>
      </c>
      <c r="P182" s="322">
        <v>0</v>
      </c>
      <c r="Q182" s="322">
        <v>4</v>
      </c>
      <c r="R182" s="322">
        <v>6</v>
      </c>
      <c r="S182" s="322">
        <v>105</v>
      </c>
      <c r="T182" s="322">
        <v>0</v>
      </c>
      <c r="U182" s="322">
        <v>1</v>
      </c>
      <c r="V182" s="323">
        <v>8</v>
      </c>
      <c r="W182" s="323">
        <v>4</v>
      </c>
      <c r="X182" s="323">
        <v>0</v>
      </c>
      <c r="Y182" s="322">
        <v>0</v>
      </c>
      <c r="Z182" s="322">
        <v>0</v>
      </c>
      <c r="AA182" s="10">
        <v>0</v>
      </c>
      <c r="AB182" s="10">
        <v>10</v>
      </c>
      <c r="AC182" s="10">
        <f t="shared" si="3"/>
        <v>276</v>
      </c>
    </row>
    <row r="183" spans="1:29" x14ac:dyDescent="0.3">
      <c r="A183" s="14">
        <v>182</v>
      </c>
      <c r="B183" s="15">
        <v>23</v>
      </c>
      <c r="C183" s="30">
        <v>542</v>
      </c>
      <c r="D183" s="8" t="s">
        <v>245</v>
      </c>
      <c r="E183" s="8" t="s">
        <v>245</v>
      </c>
      <c r="F183" s="244">
        <v>2318</v>
      </c>
      <c r="G183" s="15" t="s">
        <v>73</v>
      </c>
      <c r="H183" s="240" t="s">
        <v>20</v>
      </c>
      <c r="I183" s="32">
        <v>697</v>
      </c>
      <c r="J183" s="322">
        <v>22</v>
      </c>
      <c r="K183" s="322">
        <v>77</v>
      </c>
      <c r="L183" s="322">
        <v>29</v>
      </c>
      <c r="M183" s="322">
        <v>28</v>
      </c>
      <c r="N183" s="322">
        <v>9</v>
      </c>
      <c r="O183" s="322">
        <v>5</v>
      </c>
      <c r="P183" s="322">
        <v>1</v>
      </c>
      <c r="Q183" s="322">
        <v>13</v>
      </c>
      <c r="R183" s="322">
        <v>6</v>
      </c>
      <c r="S183" s="322">
        <v>83</v>
      </c>
      <c r="T183" s="322">
        <v>0</v>
      </c>
      <c r="U183" s="322">
        <v>1</v>
      </c>
      <c r="V183" s="323">
        <v>3</v>
      </c>
      <c r="W183" s="323">
        <v>3</v>
      </c>
      <c r="X183" s="323">
        <v>0</v>
      </c>
      <c r="Y183" s="322">
        <v>0</v>
      </c>
      <c r="Z183" s="322">
        <v>0</v>
      </c>
      <c r="AA183" s="10">
        <v>0</v>
      </c>
      <c r="AB183" s="10">
        <v>5</v>
      </c>
      <c r="AC183" s="10">
        <f t="shared" si="3"/>
        <v>285</v>
      </c>
    </row>
    <row r="184" spans="1:29" x14ac:dyDescent="0.3">
      <c r="A184" s="14">
        <v>183</v>
      </c>
      <c r="B184" s="15">
        <v>23</v>
      </c>
      <c r="C184" s="30">
        <v>542</v>
      </c>
      <c r="D184" s="8" t="s">
        <v>245</v>
      </c>
      <c r="E184" s="8" t="s">
        <v>245</v>
      </c>
      <c r="F184" s="244">
        <v>2319</v>
      </c>
      <c r="G184" s="15" t="s">
        <v>73</v>
      </c>
      <c r="H184" s="240" t="s">
        <v>19</v>
      </c>
      <c r="I184" s="32">
        <v>739</v>
      </c>
      <c r="J184" s="322">
        <v>14</v>
      </c>
      <c r="K184" s="322">
        <v>84</v>
      </c>
      <c r="L184" s="322">
        <v>28</v>
      </c>
      <c r="M184" s="322">
        <v>40</v>
      </c>
      <c r="N184" s="322">
        <v>7</v>
      </c>
      <c r="O184" s="322">
        <v>2</v>
      </c>
      <c r="P184" s="322">
        <v>3</v>
      </c>
      <c r="Q184" s="322">
        <v>3</v>
      </c>
      <c r="R184" s="322">
        <v>6</v>
      </c>
      <c r="S184" s="322">
        <v>146</v>
      </c>
      <c r="T184" s="322">
        <v>0</v>
      </c>
      <c r="U184" s="322">
        <v>2</v>
      </c>
      <c r="V184" s="323">
        <v>4</v>
      </c>
      <c r="W184" s="323">
        <v>1</v>
      </c>
      <c r="X184" s="323">
        <v>0</v>
      </c>
      <c r="Y184" s="322">
        <v>0</v>
      </c>
      <c r="Z184" s="322">
        <v>0</v>
      </c>
      <c r="AA184" s="10">
        <v>6</v>
      </c>
      <c r="AB184" s="10">
        <v>20</v>
      </c>
      <c r="AC184" s="10">
        <f t="shared" si="3"/>
        <v>366</v>
      </c>
    </row>
    <row r="185" spans="1:29" x14ac:dyDescent="0.3">
      <c r="A185" s="14">
        <v>184</v>
      </c>
      <c r="B185" s="15">
        <v>23</v>
      </c>
      <c r="C185" s="30">
        <v>542</v>
      </c>
      <c r="D185" s="8" t="s">
        <v>245</v>
      </c>
      <c r="E185" s="8" t="s">
        <v>245</v>
      </c>
      <c r="F185" s="244">
        <v>2320</v>
      </c>
      <c r="G185" s="15" t="s">
        <v>73</v>
      </c>
      <c r="H185" s="240" t="s">
        <v>19</v>
      </c>
      <c r="I185" s="32">
        <v>519</v>
      </c>
      <c r="J185" s="322">
        <v>1</v>
      </c>
      <c r="K185" s="322">
        <v>14</v>
      </c>
      <c r="L185" s="322">
        <v>16</v>
      </c>
      <c r="M185" s="322">
        <v>1</v>
      </c>
      <c r="N185" s="322">
        <v>5</v>
      </c>
      <c r="O185" s="322">
        <v>0</v>
      </c>
      <c r="P185" s="322">
        <v>16</v>
      </c>
      <c r="Q185" s="322">
        <v>2</v>
      </c>
      <c r="R185" s="322">
        <v>3</v>
      </c>
      <c r="S185" s="322">
        <v>92</v>
      </c>
      <c r="T185" s="322">
        <v>0</v>
      </c>
      <c r="U185" s="322">
        <v>1</v>
      </c>
      <c r="V185" s="323">
        <v>1</v>
      </c>
      <c r="W185" s="323">
        <v>1</v>
      </c>
      <c r="X185" s="323">
        <v>0</v>
      </c>
      <c r="Y185" s="322">
        <v>0</v>
      </c>
      <c r="Z185" s="322">
        <v>0</v>
      </c>
      <c r="AA185" s="10">
        <v>1</v>
      </c>
      <c r="AB185" s="10">
        <v>18</v>
      </c>
      <c r="AC185" s="10">
        <f t="shared" si="3"/>
        <v>172</v>
      </c>
    </row>
    <row r="186" spans="1:29" x14ac:dyDescent="0.3">
      <c r="A186" s="14">
        <v>185</v>
      </c>
      <c r="B186" s="15">
        <v>23</v>
      </c>
      <c r="C186" s="30">
        <v>542</v>
      </c>
      <c r="D186" s="8" t="s">
        <v>245</v>
      </c>
      <c r="E186" s="8" t="s">
        <v>245</v>
      </c>
      <c r="F186" s="244">
        <v>2320</v>
      </c>
      <c r="G186" s="15" t="s">
        <v>73</v>
      </c>
      <c r="H186" s="240" t="s">
        <v>20</v>
      </c>
      <c r="I186" s="32">
        <v>519</v>
      </c>
      <c r="J186" s="322">
        <v>1</v>
      </c>
      <c r="K186" s="322">
        <v>9</v>
      </c>
      <c r="L186" s="322">
        <v>9</v>
      </c>
      <c r="M186" s="322">
        <v>1</v>
      </c>
      <c r="N186" s="322">
        <v>11</v>
      </c>
      <c r="O186" s="322">
        <v>0</v>
      </c>
      <c r="P186" s="322">
        <v>15</v>
      </c>
      <c r="Q186" s="322">
        <v>4</v>
      </c>
      <c r="R186" s="322">
        <v>0</v>
      </c>
      <c r="S186" s="322">
        <v>93</v>
      </c>
      <c r="T186" s="322">
        <v>0</v>
      </c>
      <c r="U186" s="322">
        <v>8</v>
      </c>
      <c r="V186" s="323">
        <v>2</v>
      </c>
      <c r="W186" s="323">
        <v>0</v>
      </c>
      <c r="X186" s="323">
        <v>0</v>
      </c>
      <c r="Y186" s="322">
        <v>0</v>
      </c>
      <c r="Z186" s="322">
        <v>0</v>
      </c>
      <c r="AA186" s="10">
        <v>0</v>
      </c>
      <c r="AB186" s="10">
        <v>13</v>
      </c>
      <c r="AC186" s="10">
        <f t="shared" si="3"/>
        <v>166</v>
      </c>
    </row>
    <row r="187" spans="1:29" x14ac:dyDescent="0.3">
      <c r="A187" s="14">
        <v>186</v>
      </c>
      <c r="B187" s="15">
        <v>23</v>
      </c>
      <c r="C187" s="30">
        <v>542</v>
      </c>
      <c r="D187" s="8" t="s">
        <v>245</v>
      </c>
      <c r="E187" s="8" t="s">
        <v>245</v>
      </c>
      <c r="F187" s="244">
        <v>2320</v>
      </c>
      <c r="G187" s="15" t="s">
        <v>73</v>
      </c>
      <c r="H187" s="240" t="s">
        <v>22</v>
      </c>
      <c r="I187" s="32">
        <v>519</v>
      </c>
      <c r="J187" s="322">
        <v>1</v>
      </c>
      <c r="K187" s="322">
        <v>12</v>
      </c>
      <c r="L187" s="322">
        <v>12</v>
      </c>
      <c r="M187" s="322">
        <v>2</v>
      </c>
      <c r="N187" s="322">
        <v>7</v>
      </c>
      <c r="O187" s="322">
        <v>2</v>
      </c>
      <c r="P187" s="322">
        <v>12</v>
      </c>
      <c r="Q187" s="322">
        <v>1</v>
      </c>
      <c r="R187" s="322">
        <v>10</v>
      </c>
      <c r="S187" s="322">
        <v>116</v>
      </c>
      <c r="T187" s="322">
        <v>0</v>
      </c>
      <c r="U187" s="322">
        <v>2</v>
      </c>
      <c r="V187" s="323">
        <v>1</v>
      </c>
      <c r="W187" s="323">
        <v>0</v>
      </c>
      <c r="X187" s="323">
        <v>0</v>
      </c>
      <c r="Y187" s="322">
        <v>0</v>
      </c>
      <c r="Z187" s="39">
        <v>0</v>
      </c>
      <c r="AA187" s="10">
        <v>0</v>
      </c>
      <c r="AB187" s="10">
        <v>9</v>
      </c>
      <c r="AC187" s="10">
        <f t="shared" si="3"/>
        <v>187</v>
      </c>
    </row>
    <row r="188" spans="1:29" x14ac:dyDescent="0.3">
      <c r="C188" s="3" t="s">
        <v>39</v>
      </c>
      <c r="D188" s="321" t="s">
        <v>40</v>
      </c>
      <c r="E188" s="321"/>
      <c r="F188" s="165"/>
      <c r="G188" s="165"/>
      <c r="H188" s="54"/>
      <c r="I188" s="300">
        <f>SUM(I2:I187)</f>
        <v>108478</v>
      </c>
      <c r="J188" s="300">
        <f t="shared" ref="J188:AC188" si="4">SUM(J2:J187)</f>
        <v>4201</v>
      </c>
      <c r="K188" s="300">
        <f t="shared" si="4"/>
        <v>19582</v>
      </c>
      <c r="L188" s="300">
        <f t="shared" si="4"/>
        <v>5154</v>
      </c>
      <c r="M188" s="300">
        <f t="shared" si="4"/>
        <v>1524</v>
      </c>
      <c r="N188" s="300">
        <f t="shared" si="4"/>
        <v>5959</v>
      </c>
      <c r="O188" s="300">
        <f t="shared" si="4"/>
        <v>543</v>
      </c>
      <c r="P188" s="300">
        <f t="shared" si="4"/>
        <v>905</v>
      </c>
      <c r="Q188" s="300">
        <f t="shared" si="4"/>
        <v>2569</v>
      </c>
      <c r="R188" s="300">
        <f t="shared" si="4"/>
        <v>683</v>
      </c>
      <c r="S188" s="300">
        <f t="shared" si="4"/>
        <v>18247</v>
      </c>
      <c r="T188" s="300">
        <f t="shared" si="4"/>
        <v>0</v>
      </c>
      <c r="U188" s="300">
        <f t="shared" si="4"/>
        <v>300</v>
      </c>
      <c r="V188" s="300">
        <f t="shared" si="4"/>
        <v>705</v>
      </c>
      <c r="W188" s="300">
        <f t="shared" si="4"/>
        <v>897</v>
      </c>
      <c r="X188" s="300">
        <f t="shared" si="4"/>
        <v>0</v>
      </c>
      <c r="Y188" s="300">
        <f t="shared" si="4"/>
        <v>0</v>
      </c>
      <c r="Z188" s="300">
        <f t="shared" si="4"/>
        <v>0</v>
      </c>
      <c r="AA188" s="300">
        <f t="shared" si="4"/>
        <v>46</v>
      </c>
      <c r="AB188" s="300">
        <f t="shared" si="4"/>
        <v>2719</v>
      </c>
      <c r="AC188" s="300">
        <f t="shared" si="4"/>
        <v>64034</v>
      </c>
    </row>
    <row r="189" spans="1:29" x14ac:dyDescent="0.3">
      <c r="I189" s="214"/>
      <c r="J189" s="214"/>
      <c r="K189" s="214"/>
      <c r="L189" s="214"/>
      <c r="M189" s="214"/>
      <c r="N189" s="214"/>
      <c r="O189" s="214"/>
      <c r="P189" s="214"/>
      <c r="Q189" s="214"/>
      <c r="R189" s="214"/>
      <c r="S189" s="214"/>
      <c r="T189" s="214"/>
      <c r="U189" s="214"/>
      <c r="V189" s="214">
        <f>V188/2</f>
        <v>352.5</v>
      </c>
      <c r="W189" s="214">
        <f>W188/2</f>
        <v>448.5</v>
      </c>
      <c r="X189" s="214"/>
      <c r="Y189" s="214"/>
      <c r="Z189" s="214"/>
      <c r="AA189" s="214"/>
      <c r="AB189" s="214"/>
      <c r="AC189" s="214"/>
    </row>
    <row r="190" spans="1:29" x14ac:dyDescent="0.3">
      <c r="I190" s="214"/>
      <c r="J190" s="214"/>
      <c r="K190" s="214"/>
      <c r="L190" s="214"/>
      <c r="M190" s="214"/>
      <c r="N190" s="214"/>
      <c r="O190" s="214"/>
      <c r="P190" s="214"/>
      <c r="Q190" s="214"/>
      <c r="R190" s="214"/>
      <c r="S190" s="214"/>
      <c r="T190" s="214"/>
      <c r="U190" s="214"/>
      <c r="V190" s="214"/>
      <c r="W190" s="214"/>
      <c r="X190" s="214"/>
      <c r="Y190" s="214"/>
      <c r="Z190" s="214"/>
      <c r="AA190" s="214"/>
      <c r="AB190" s="214"/>
      <c r="AC190" s="214"/>
    </row>
    <row r="191" spans="1:29" x14ac:dyDescent="0.3">
      <c r="C191" s="3" t="s">
        <v>42</v>
      </c>
      <c r="D191" s="447" t="s">
        <v>43</v>
      </c>
      <c r="E191" s="448"/>
      <c r="F191" s="448"/>
      <c r="G191" s="448"/>
      <c r="H191" s="449"/>
      <c r="I191" s="356" t="s">
        <v>44</v>
      </c>
      <c r="J191" s="242" t="s">
        <v>3</v>
      </c>
      <c r="K191" s="242" t="s">
        <v>4</v>
      </c>
      <c r="L191" s="242" t="s">
        <v>5</v>
      </c>
      <c r="M191" s="242" t="s">
        <v>6</v>
      </c>
      <c r="N191" s="242" t="s">
        <v>7</v>
      </c>
      <c r="O191" s="242" t="s">
        <v>45</v>
      </c>
      <c r="P191" s="242" t="s">
        <v>9</v>
      </c>
      <c r="Q191" s="242" t="s">
        <v>46</v>
      </c>
      <c r="R191" s="242" t="s">
        <v>11</v>
      </c>
      <c r="S191" s="242" t="s">
        <v>12</v>
      </c>
      <c r="T191" s="242" t="s">
        <v>68</v>
      </c>
      <c r="U191" s="242" t="s">
        <v>13</v>
      </c>
      <c r="V191" s="242" t="s">
        <v>70</v>
      </c>
      <c r="W191" s="242" t="s">
        <v>71</v>
      </c>
      <c r="X191" s="242" t="s">
        <v>16</v>
      </c>
      <c r="Y191" s="242" t="s">
        <v>47</v>
      </c>
      <c r="Z191" s="242" t="s">
        <v>48</v>
      </c>
      <c r="AA191" s="214"/>
      <c r="AB191" s="214"/>
      <c r="AC191" s="214"/>
    </row>
    <row r="192" spans="1:29" x14ac:dyDescent="0.3">
      <c r="D192" s="450"/>
      <c r="E192" s="451"/>
      <c r="F192" s="451"/>
      <c r="G192" s="451"/>
      <c r="H192" s="452"/>
      <c r="I192" s="215">
        <f>I188</f>
        <v>108478</v>
      </c>
      <c r="J192" s="215">
        <f>J188+352</f>
        <v>4553</v>
      </c>
      <c r="K192" s="215">
        <f>K188+449</f>
        <v>20031</v>
      </c>
      <c r="L192" s="215">
        <f>L188+353</f>
        <v>5507</v>
      </c>
      <c r="M192" s="215">
        <f>M188+448</f>
        <v>1972</v>
      </c>
      <c r="N192" s="215">
        <f t="shared" ref="N192:T192" si="5">N188</f>
        <v>5959</v>
      </c>
      <c r="O192" s="215">
        <f t="shared" si="5"/>
        <v>543</v>
      </c>
      <c r="P192" s="215">
        <f t="shared" si="5"/>
        <v>905</v>
      </c>
      <c r="Q192" s="215">
        <f t="shared" si="5"/>
        <v>2569</v>
      </c>
      <c r="R192" s="215">
        <f t="shared" si="5"/>
        <v>683</v>
      </c>
      <c r="S192" s="215">
        <f t="shared" si="5"/>
        <v>18247</v>
      </c>
      <c r="T192" s="215">
        <f t="shared" si="5"/>
        <v>0</v>
      </c>
      <c r="U192" s="215">
        <f>U188</f>
        <v>300</v>
      </c>
      <c r="V192" s="215">
        <f>Y188</f>
        <v>0</v>
      </c>
      <c r="W192" s="434">
        <f>Z188</f>
        <v>0</v>
      </c>
      <c r="X192" s="215">
        <f>AA188</f>
        <v>46</v>
      </c>
      <c r="Y192" s="215">
        <f>AB188</f>
        <v>2719</v>
      </c>
      <c r="Z192" s="215">
        <f>SUM(J192:Y192)</f>
        <v>64034</v>
      </c>
      <c r="AA192" s="214"/>
      <c r="AB192" s="214"/>
      <c r="AC192" s="214"/>
    </row>
    <row r="193" spans="1:29" x14ac:dyDescent="0.3">
      <c r="I193" s="214"/>
      <c r="J193" s="214"/>
      <c r="K193" s="214"/>
      <c r="L193" s="214"/>
      <c r="M193" s="214"/>
      <c r="N193" s="214"/>
      <c r="O193" s="214"/>
      <c r="P193" s="214"/>
      <c r="Q193" s="214"/>
      <c r="R193" s="214"/>
      <c r="S193" s="214"/>
      <c r="T193" s="214"/>
      <c r="U193" s="214"/>
      <c r="V193" s="214"/>
      <c r="W193" s="214"/>
      <c r="X193" s="214"/>
      <c r="Y193" s="214"/>
      <c r="Z193" s="214"/>
      <c r="AA193" s="214"/>
      <c r="AB193" s="214"/>
      <c r="AC193" s="214"/>
    </row>
    <row r="194" spans="1:29" ht="30.75" customHeight="1" x14ac:dyDescent="0.3">
      <c r="C194" s="3" t="s">
        <v>49</v>
      </c>
      <c r="D194" s="440" t="s">
        <v>50</v>
      </c>
      <c r="E194" s="441"/>
      <c r="F194" s="441"/>
      <c r="G194" s="441"/>
      <c r="H194" s="442"/>
      <c r="I194" s="356" t="s">
        <v>44</v>
      </c>
      <c r="J194" s="453" t="s">
        <v>51</v>
      </c>
      <c r="K194" s="454"/>
      <c r="L194" s="455" t="s">
        <v>52</v>
      </c>
      <c r="M194" s="455"/>
      <c r="N194" s="242" t="s">
        <v>7</v>
      </c>
      <c r="O194" s="242" t="s">
        <v>45</v>
      </c>
      <c r="P194" s="242" t="s">
        <v>9</v>
      </c>
      <c r="Q194" s="242" t="s">
        <v>46</v>
      </c>
      <c r="R194" s="242" t="s">
        <v>11</v>
      </c>
      <c r="S194" s="242" t="s">
        <v>12</v>
      </c>
      <c r="T194" s="242" t="s">
        <v>68</v>
      </c>
      <c r="U194" s="242" t="s">
        <v>13</v>
      </c>
      <c r="V194" s="242" t="s">
        <v>70</v>
      </c>
      <c r="W194" s="242" t="s">
        <v>71</v>
      </c>
      <c r="X194" s="242" t="s">
        <v>16</v>
      </c>
      <c r="Y194" s="242" t="s">
        <v>47</v>
      </c>
      <c r="Z194" s="242" t="s">
        <v>48</v>
      </c>
      <c r="AA194" s="214"/>
      <c r="AB194" s="214"/>
      <c r="AC194" s="214"/>
    </row>
    <row r="195" spans="1:29" x14ac:dyDescent="0.3">
      <c r="D195" s="443"/>
      <c r="E195" s="444"/>
      <c r="F195" s="444"/>
      <c r="G195" s="444"/>
      <c r="H195" s="445"/>
      <c r="I195" s="215">
        <f>I188</f>
        <v>108478</v>
      </c>
      <c r="J195" s="456">
        <f>J192+L192</f>
        <v>10060</v>
      </c>
      <c r="K195" s="457"/>
      <c r="L195" s="456">
        <f>K192+M192</f>
        <v>22003</v>
      </c>
      <c r="M195" s="457"/>
      <c r="N195" s="215">
        <f>N192</f>
        <v>5959</v>
      </c>
      <c r="O195" s="215">
        <f t="shared" ref="O195:U195" si="6">O192</f>
        <v>543</v>
      </c>
      <c r="P195" s="215">
        <f t="shared" si="6"/>
        <v>905</v>
      </c>
      <c r="Q195" s="215">
        <f t="shared" si="6"/>
        <v>2569</v>
      </c>
      <c r="R195" s="215">
        <f t="shared" si="6"/>
        <v>683</v>
      </c>
      <c r="S195" s="215">
        <f t="shared" si="6"/>
        <v>18247</v>
      </c>
      <c r="T195" s="215">
        <f t="shared" si="6"/>
        <v>0</v>
      </c>
      <c r="U195" s="215">
        <f t="shared" si="6"/>
        <v>300</v>
      </c>
      <c r="V195" s="215">
        <f>V192</f>
        <v>0</v>
      </c>
      <c r="W195" s="434">
        <f>W192</f>
        <v>0</v>
      </c>
      <c r="X195" s="215">
        <f>AA188</f>
        <v>46</v>
      </c>
      <c r="Y195" s="215">
        <f t="shared" ref="Y195" si="7">Y192</f>
        <v>2719</v>
      </c>
      <c r="Z195" s="215">
        <f>SUM(J195:Y195)</f>
        <v>64034</v>
      </c>
      <c r="AA195" s="214"/>
      <c r="AB195" s="214"/>
      <c r="AC195" s="214"/>
    </row>
    <row r="196" spans="1:29" ht="30" customHeight="1" x14ac:dyDescent="0.3"/>
    <row r="198" spans="1:29" x14ac:dyDescent="0.3">
      <c r="C198" s="11"/>
      <c r="D198" s="439" t="s">
        <v>53</v>
      </c>
      <c r="E198" s="439"/>
      <c r="F198" s="439"/>
      <c r="G198" s="439"/>
      <c r="H198" s="439"/>
      <c r="I198" s="439"/>
      <c r="J198" s="26" t="s">
        <v>3</v>
      </c>
      <c r="K198" s="26" t="s">
        <v>4</v>
      </c>
      <c r="L198" s="26" t="s">
        <v>5</v>
      </c>
      <c r="M198" s="26" t="s">
        <v>6</v>
      </c>
      <c r="N198" s="26" t="s">
        <v>7</v>
      </c>
      <c r="O198" s="26" t="s">
        <v>45</v>
      </c>
      <c r="P198" s="26" t="s">
        <v>9</v>
      </c>
      <c r="Q198" s="26" t="s">
        <v>46</v>
      </c>
      <c r="R198" s="26" t="s">
        <v>11</v>
      </c>
      <c r="S198" s="26" t="s">
        <v>12</v>
      </c>
      <c r="T198" s="26" t="s">
        <v>68</v>
      </c>
      <c r="U198" s="26" t="s">
        <v>13</v>
      </c>
      <c r="V198" s="26" t="s">
        <v>16</v>
      </c>
      <c r="W198" s="26" t="s">
        <v>47</v>
      </c>
      <c r="X198" s="26" t="s">
        <v>48</v>
      </c>
      <c r="Y198" s="36"/>
      <c r="Z198" s="37"/>
    </row>
    <row r="199" spans="1:29" x14ac:dyDescent="0.3">
      <c r="A199" s="14">
        <v>1</v>
      </c>
      <c r="B199" s="15">
        <v>23</v>
      </c>
      <c r="C199" s="16">
        <v>316</v>
      </c>
      <c r="D199" s="8" t="s">
        <v>161</v>
      </c>
      <c r="E199" s="8"/>
      <c r="F199" s="15">
        <v>1506</v>
      </c>
      <c r="G199" s="15" t="s">
        <v>193</v>
      </c>
      <c r="H199" s="8" t="s">
        <v>27</v>
      </c>
      <c r="I199" s="32"/>
      <c r="J199" s="327">
        <v>42</v>
      </c>
      <c r="K199" s="327">
        <v>101</v>
      </c>
      <c r="L199" s="327">
        <v>49</v>
      </c>
      <c r="M199" s="327">
        <v>9</v>
      </c>
      <c r="N199" s="327">
        <v>60</v>
      </c>
      <c r="O199" s="327">
        <v>4</v>
      </c>
      <c r="P199" s="327">
        <v>8</v>
      </c>
      <c r="Q199" s="327">
        <v>8</v>
      </c>
      <c r="R199" s="327">
        <v>5</v>
      </c>
      <c r="S199" s="327">
        <v>255</v>
      </c>
      <c r="T199" s="327"/>
      <c r="U199" s="327">
        <v>6</v>
      </c>
      <c r="V199" s="322">
        <v>0</v>
      </c>
      <c r="W199" s="322">
        <v>0</v>
      </c>
      <c r="X199" s="10">
        <f>SUM(J199:W199)</f>
        <v>547</v>
      </c>
      <c r="Y199" s="17"/>
      <c r="Z199" s="18"/>
    </row>
    <row r="200" spans="1:29" x14ac:dyDescent="0.3">
      <c r="A200" s="19">
        <v>2</v>
      </c>
      <c r="B200" s="20">
        <v>23</v>
      </c>
      <c r="C200" s="21">
        <v>364</v>
      </c>
      <c r="D200" s="8" t="s">
        <v>221</v>
      </c>
      <c r="E200" s="8"/>
      <c r="F200" s="15">
        <v>1658</v>
      </c>
      <c r="G200" s="15" t="s">
        <v>193</v>
      </c>
      <c r="H200" s="44" t="s">
        <v>27</v>
      </c>
      <c r="I200" s="32"/>
      <c r="J200" s="327">
        <v>24</v>
      </c>
      <c r="K200" s="327">
        <v>52</v>
      </c>
      <c r="L200" s="327">
        <v>10</v>
      </c>
      <c r="M200" s="327">
        <v>6</v>
      </c>
      <c r="N200" s="327">
        <v>17</v>
      </c>
      <c r="O200" s="327">
        <v>3</v>
      </c>
      <c r="P200" s="327">
        <v>2</v>
      </c>
      <c r="Q200" s="327">
        <v>1</v>
      </c>
      <c r="R200" s="327">
        <v>2</v>
      </c>
      <c r="S200" s="327">
        <v>73</v>
      </c>
      <c r="T200" s="327"/>
      <c r="U200" s="327">
        <v>1</v>
      </c>
      <c r="V200" s="322">
        <v>0</v>
      </c>
      <c r="W200" s="322">
        <v>8</v>
      </c>
      <c r="X200" s="10">
        <f>SUM(J200:W200)</f>
        <v>199</v>
      </c>
      <c r="Y200" s="17"/>
      <c r="Z200" s="18"/>
    </row>
    <row r="201" spans="1:29" x14ac:dyDescent="0.3">
      <c r="C201" s="3" t="s">
        <v>56</v>
      </c>
      <c r="D201" s="439" t="s">
        <v>57</v>
      </c>
      <c r="E201" s="439"/>
      <c r="F201" s="439"/>
      <c r="G201" s="439"/>
      <c r="H201" s="439"/>
      <c r="I201" s="439"/>
      <c r="J201" s="4">
        <f>SUM(J199:J200)</f>
        <v>66</v>
      </c>
      <c r="K201" s="4">
        <f t="shared" ref="K201:W201" si="8">SUM(K199:K200)</f>
        <v>153</v>
      </c>
      <c r="L201" s="4">
        <f t="shared" si="8"/>
        <v>59</v>
      </c>
      <c r="M201" s="4">
        <f t="shared" si="8"/>
        <v>15</v>
      </c>
      <c r="N201" s="4">
        <f t="shared" si="8"/>
        <v>77</v>
      </c>
      <c r="O201" s="4">
        <f t="shared" si="8"/>
        <v>7</v>
      </c>
      <c r="P201" s="4">
        <f t="shared" si="8"/>
        <v>10</v>
      </c>
      <c r="Q201" s="4">
        <f t="shared" si="8"/>
        <v>9</v>
      </c>
      <c r="R201" s="4">
        <f t="shared" si="8"/>
        <v>7</v>
      </c>
      <c r="S201" s="4">
        <f t="shared" si="8"/>
        <v>328</v>
      </c>
      <c r="T201" s="4">
        <f t="shared" si="8"/>
        <v>0</v>
      </c>
      <c r="U201" s="4">
        <f t="shared" si="8"/>
        <v>7</v>
      </c>
      <c r="V201" s="4">
        <f>SUM(V199:V200)</f>
        <v>0</v>
      </c>
      <c r="W201" s="4">
        <f t="shared" si="8"/>
        <v>8</v>
      </c>
      <c r="X201" s="4">
        <f>SUM(X199:X200)</f>
        <v>746</v>
      </c>
      <c r="Y201" s="17"/>
      <c r="Z201" s="18"/>
    </row>
    <row r="204" spans="1:29" x14ac:dyDescent="0.3">
      <c r="C204" s="3" t="s">
        <v>58</v>
      </c>
      <c r="D204" s="440" t="s">
        <v>59</v>
      </c>
      <c r="E204" s="441"/>
      <c r="F204" s="441"/>
      <c r="G204" s="441"/>
      <c r="H204" s="441"/>
      <c r="I204" s="442"/>
      <c r="J204" s="242" t="s">
        <v>3</v>
      </c>
      <c r="K204" s="242" t="s">
        <v>4</v>
      </c>
      <c r="L204" s="242" t="s">
        <v>5</v>
      </c>
      <c r="M204" s="242" t="s">
        <v>6</v>
      </c>
      <c r="N204" s="242" t="s">
        <v>7</v>
      </c>
      <c r="O204" s="242" t="s">
        <v>45</v>
      </c>
      <c r="P204" s="242" t="s">
        <v>9</v>
      </c>
      <c r="Q204" s="242" t="s">
        <v>46</v>
      </c>
      <c r="R204" s="242" t="s">
        <v>11</v>
      </c>
      <c r="S204" s="242" t="s">
        <v>12</v>
      </c>
      <c r="T204" s="242" t="s">
        <v>68</v>
      </c>
      <c r="U204" s="242" t="s">
        <v>13</v>
      </c>
      <c r="V204" s="242" t="s">
        <v>16</v>
      </c>
      <c r="W204" s="242" t="s">
        <v>47</v>
      </c>
      <c r="X204" s="242" t="s">
        <v>48</v>
      </c>
    </row>
    <row r="205" spans="1:29" x14ac:dyDescent="0.3">
      <c r="D205" s="443"/>
      <c r="E205" s="444"/>
      <c r="F205" s="444"/>
      <c r="G205" s="444"/>
      <c r="H205" s="444"/>
      <c r="I205" s="445"/>
      <c r="J205" s="215">
        <f t="shared" ref="J205:U205" si="9">J192+J201</f>
        <v>4619</v>
      </c>
      <c r="K205" s="215">
        <f t="shared" si="9"/>
        <v>20184</v>
      </c>
      <c r="L205" s="215">
        <f t="shared" si="9"/>
        <v>5566</v>
      </c>
      <c r="M205" s="215">
        <f t="shared" si="9"/>
        <v>1987</v>
      </c>
      <c r="N205" s="215">
        <f t="shared" si="9"/>
        <v>6036</v>
      </c>
      <c r="O205" s="215">
        <f t="shared" si="9"/>
        <v>550</v>
      </c>
      <c r="P205" s="215">
        <f t="shared" si="9"/>
        <v>915</v>
      </c>
      <c r="Q205" s="215">
        <f t="shared" si="9"/>
        <v>2578</v>
      </c>
      <c r="R205" s="215">
        <f t="shared" si="9"/>
        <v>690</v>
      </c>
      <c r="S205" s="215">
        <f t="shared" si="9"/>
        <v>18575</v>
      </c>
      <c r="T205" s="215">
        <f t="shared" si="9"/>
        <v>0</v>
      </c>
      <c r="U205" s="215">
        <f t="shared" si="9"/>
        <v>307</v>
      </c>
      <c r="V205" s="215">
        <f>V201+X192</f>
        <v>46</v>
      </c>
      <c r="W205" s="215">
        <f>W201+Y192</f>
        <v>2727</v>
      </c>
      <c r="X205" s="215">
        <f>SUM(J205:W205)</f>
        <v>64780</v>
      </c>
    </row>
  </sheetData>
  <protectedRanges>
    <protectedRange sqref="J3:Z3" name="Rango1_11"/>
    <protectedRange sqref="J4:Z4" name="Rango1_14"/>
    <protectedRange sqref="J5:Z5" name="Rango1_16"/>
    <protectedRange sqref="J6:Z6" name="Rango1_18"/>
    <protectedRange sqref="J7:Z7" name="Rango1_20"/>
    <protectedRange sqref="J8:Z8" name="Rango1_22"/>
    <protectedRange sqref="J9:Z9" name="Rango1_24"/>
    <protectedRange sqref="J10:Z10" name="Rango1_25"/>
    <protectedRange sqref="J11:Z11" name="Rango1_26"/>
    <protectedRange sqref="J12:Z12" name="Rango1_27"/>
    <protectedRange sqref="J13:Z13" name="Rango1_29"/>
    <protectedRange sqref="J14:Z14" name="Rango1_31"/>
    <protectedRange sqref="J15:Z15" name="Rango1_32"/>
    <protectedRange sqref="J16:Z16" name="Rango1_34"/>
    <protectedRange sqref="J17:Z17" name="Rango1_35"/>
    <protectedRange sqref="J18:Z18" name="Rango1_36"/>
    <protectedRange sqref="J19:Z19" name="Rango1_38"/>
    <protectedRange sqref="J20:Z20" name="Rango1_39"/>
    <protectedRange sqref="J21:Z21" name="Rango1_40"/>
    <protectedRange sqref="J22:Z22" name="Rango1_41"/>
    <protectedRange sqref="J23:Z23" name="Rango1_43"/>
    <protectedRange sqref="J24:Z24" name="Rango1_44"/>
    <protectedRange sqref="J25:Z25" name="Rango1_47"/>
    <protectedRange sqref="J26:Z26" name="Rango1_49"/>
    <protectedRange sqref="J27:Z27" name="Rango1_51"/>
    <protectedRange sqref="J28:Z28" name="Rango1_52"/>
    <protectedRange sqref="J29:Z29" name="Rango1_53"/>
    <protectedRange sqref="J31:Z31" name="Rango1_57"/>
    <protectedRange sqref="J73:Z81 J83:Z186 J187:Y187 J199:W200" name="Rango1"/>
    <protectedRange sqref="J32:Z32" name="Rango1_1"/>
    <protectedRange sqref="J33:Z33" name="Rango1_3"/>
    <protectedRange sqref="J34:Z34" name="Rango1_5"/>
    <protectedRange sqref="J35:Z35" name="Rango1_7"/>
    <protectedRange sqref="J36:Z36" name="Rango1_9"/>
    <protectedRange sqref="J37:Z37" name="Rango1_10"/>
    <protectedRange sqref="J38:Z38" name="Rango1_13"/>
    <protectedRange sqref="J39:Z39" name="Rango1_17"/>
    <protectedRange sqref="J40:Z40" name="Rango1_19"/>
    <protectedRange sqref="J41:Z41" name="Rango1_21"/>
    <protectedRange sqref="J42:Z42" name="Rango1_28"/>
    <protectedRange sqref="J43:Z43" name="Rango1_33"/>
    <protectedRange sqref="J44:Z44" name="Rango1_42"/>
    <protectedRange sqref="J45:Z45" name="Rango1_46"/>
    <protectedRange sqref="J46:Z46" name="Rango1_50"/>
    <protectedRange sqref="J47:Z47" name="Rango1_55"/>
    <protectedRange sqref="J48:Z48" name="Rango1_56"/>
    <protectedRange sqref="J49:Z49" name="Rango1_59"/>
    <protectedRange sqref="J50:Z50" name="Rango1_61"/>
    <protectedRange sqref="J51:Z51" name="Rango1_62"/>
    <protectedRange sqref="J52:Z52" name="Rango1_63"/>
    <protectedRange sqref="J53:Z53" name="Rango1_65"/>
    <protectedRange sqref="J54:Z54" name="Rango1_66"/>
    <protectedRange sqref="J55:Z55" name="Rango1_68"/>
    <protectedRange sqref="J56:Z56" name="Rango1_69"/>
    <protectedRange sqref="J57:Z57" name="Rango1_71"/>
    <protectedRange sqref="J58:Z58" name="Rango1_73"/>
    <protectedRange sqref="J59:Z59" name="Rango1_75"/>
    <protectedRange sqref="J60:Z60" name="Rango1_77"/>
    <protectedRange sqref="J61:Z61" name="Rango1_79"/>
    <protectedRange sqref="J62:Z62" name="Rango1_80"/>
    <protectedRange sqref="J63:Z63" name="Rango1_82"/>
    <protectedRange sqref="J64:Z64" name="Rango1_84"/>
    <protectedRange sqref="J65:Z65" name="Rango1_85"/>
    <protectedRange sqref="J66:Z66" name="Rango1_86"/>
    <protectedRange sqref="J67:Z67" name="Rango1_88"/>
    <protectedRange sqref="J68:Z68" name="Rango1_90"/>
    <protectedRange sqref="J69:Z69" name="Rango1_92"/>
    <protectedRange sqref="J70:Z70" name="Rango1_94"/>
    <protectedRange sqref="J71:Z71" name="Rango1_96"/>
    <protectedRange sqref="J72:Z72" name="Rango1_98"/>
  </protectedRanges>
  <mergeCells count="9">
    <mergeCell ref="D204:I205"/>
    <mergeCell ref="D191:H192"/>
    <mergeCell ref="D194:H195"/>
    <mergeCell ref="J194:K194"/>
    <mergeCell ref="L194:M194"/>
    <mergeCell ref="J195:K195"/>
    <mergeCell ref="L195:M195"/>
    <mergeCell ref="D198:I198"/>
    <mergeCell ref="D201:I201"/>
  </mergeCells>
  <pageMargins left="0.7" right="0.7" top="0.75" bottom="0.75" header="0.3" footer="0.3"/>
  <pageSetup orientation="portrait" verticalDpi="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225"/>
  <sheetViews>
    <sheetView topLeftCell="B1" zoomScaleNormal="100" workbookViewId="0">
      <pane ySplit="1" topLeftCell="A199" activePane="bottomLeft" state="frozen"/>
      <selection activeCell="N31" sqref="N31"/>
      <selection pane="bottomLeft" activeCell="D206" sqref="D206:H206"/>
    </sheetView>
  </sheetViews>
  <sheetFormatPr baseColWidth="10" defaultRowHeight="16.5" x14ac:dyDescent="0.3"/>
  <cols>
    <col min="1" max="1" width="4" style="1" customWidth="1"/>
    <col min="2" max="2" width="5" style="1" bestFit="1" customWidth="1"/>
    <col min="3" max="3" width="4.140625" style="1" bestFit="1" customWidth="1"/>
    <col min="4" max="5" width="29.7109375" style="1" bestFit="1" customWidth="1"/>
    <col min="6" max="6" width="8.28515625" style="5" bestFit="1" customWidth="1"/>
    <col min="7" max="7" width="9.140625" style="5" bestFit="1" customWidth="1"/>
    <col min="8" max="8" width="29.42578125" style="1" bestFit="1" customWidth="1"/>
    <col min="9" max="9" width="10" style="1" bestFit="1" customWidth="1"/>
    <col min="10" max="11" width="6" style="1" bestFit="1" customWidth="1"/>
    <col min="12" max="12" width="5" style="1" customWidth="1"/>
    <col min="13" max="13" width="5.28515625" style="1" bestFit="1" customWidth="1"/>
    <col min="14" max="14" width="5" style="1" bestFit="1" customWidth="1"/>
    <col min="15" max="15" width="4.42578125" style="1" bestFit="1" customWidth="1"/>
    <col min="16" max="16" width="5" style="1" bestFit="1" customWidth="1"/>
    <col min="17" max="17" width="4.140625" style="1" bestFit="1" customWidth="1"/>
    <col min="18" max="18" width="4.28515625" style="1" bestFit="1" customWidth="1"/>
    <col min="19" max="19" width="7.7109375" style="1" bestFit="1" customWidth="1"/>
    <col min="20" max="20" width="4.140625" style="1" bestFit="1" customWidth="1"/>
    <col min="21" max="21" width="4.28515625" style="1" bestFit="1" customWidth="1"/>
    <col min="22" max="22" width="8" style="1" bestFit="1" customWidth="1"/>
    <col min="23" max="23" width="8.5703125" style="1" bestFit="1" customWidth="1"/>
    <col min="24" max="24" width="9.7109375" style="1" bestFit="1" customWidth="1"/>
    <col min="25" max="25" width="6.5703125" style="1" bestFit="1" customWidth="1"/>
    <col min="26" max="26" width="9.7109375" style="1" bestFit="1" customWidth="1"/>
    <col min="27" max="27" width="4.42578125" style="1" bestFit="1" customWidth="1"/>
    <col min="28" max="28" width="6.5703125" style="1" bestFit="1" customWidth="1"/>
    <col min="29" max="29" width="9.7109375" style="1" bestFit="1" customWidth="1"/>
    <col min="30" max="16384" width="11.42578125" style="1"/>
  </cols>
  <sheetData>
    <row r="1" spans="1:29" s="29" customFormat="1" ht="15.75" customHeight="1" x14ac:dyDescent="0.25">
      <c r="A1" s="22" t="s">
        <v>0</v>
      </c>
      <c r="B1" s="23" t="s">
        <v>61</v>
      </c>
      <c r="C1" s="24" t="s">
        <v>62</v>
      </c>
      <c r="D1" s="22" t="s">
        <v>63</v>
      </c>
      <c r="E1" s="22" t="s">
        <v>64</v>
      </c>
      <c r="F1" s="25" t="s">
        <v>65</v>
      </c>
      <c r="G1" s="25" t="s">
        <v>66</v>
      </c>
      <c r="H1" s="25" t="s">
        <v>67</v>
      </c>
      <c r="I1" s="25" t="s">
        <v>44</v>
      </c>
      <c r="J1" s="26" t="s">
        <v>3</v>
      </c>
      <c r="K1" s="26" t="s">
        <v>4</v>
      </c>
      <c r="L1" s="26" t="s">
        <v>5</v>
      </c>
      <c r="M1" s="26" t="s">
        <v>6</v>
      </c>
      <c r="N1" s="26" t="s">
        <v>7</v>
      </c>
      <c r="O1" s="26" t="s">
        <v>45</v>
      </c>
      <c r="P1" s="26" t="s">
        <v>9</v>
      </c>
      <c r="Q1" s="26" t="s">
        <v>46</v>
      </c>
      <c r="R1" s="26" t="s">
        <v>11</v>
      </c>
      <c r="S1" s="26" t="s">
        <v>12</v>
      </c>
      <c r="T1" s="27" t="s">
        <v>68</v>
      </c>
      <c r="U1" s="26" t="s">
        <v>13</v>
      </c>
      <c r="V1" s="28" t="s">
        <v>14</v>
      </c>
      <c r="W1" s="28" t="s">
        <v>15</v>
      </c>
      <c r="X1" s="28" t="s">
        <v>69</v>
      </c>
      <c r="Y1" s="27" t="s">
        <v>70</v>
      </c>
      <c r="Z1" s="27" t="s">
        <v>71</v>
      </c>
      <c r="AA1" s="26" t="s">
        <v>16</v>
      </c>
      <c r="AB1" s="26" t="s">
        <v>47</v>
      </c>
      <c r="AC1" s="26" t="s">
        <v>48</v>
      </c>
    </row>
    <row r="2" spans="1:29" x14ac:dyDescent="0.3">
      <c r="A2" s="14">
        <v>1</v>
      </c>
      <c r="B2" s="15">
        <v>24</v>
      </c>
      <c r="C2" s="30">
        <v>14</v>
      </c>
      <c r="D2" s="8" t="s">
        <v>72</v>
      </c>
      <c r="E2" s="8" t="s">
        <v>72</v>
      </c>
      <c r="F2" s="31">
        <v>90</v>
      </c>
      <c r="G2" s="15" t="s">
        <v>73</v>
      </c>
      <c r="H2" s="8" t="s">
        <v>19</v>
      </c>
      <c r="I2" s="32">
        <v>601</v>
      </c>
      <c r="J2" s="10">
        <v>8</v>
      </c>
      <c r="K2" s="10">
        <v>61</v>
      </c>
      <c r="L2" s="10">
        <v>29</v>
      </c>
      <c r="M2" s="10">
        <v>9</v>
      </c>
      <c r="N2" s="10">
        <v>64</v>
      </c>
      <c r="O2" s="10">
        <v>4</v>
      </c>
      <c r="P2" s="10">
        <v>9</v>
      </c>
      <c r="Q2" s="10">
        <v>3</v>
      </c>
      <c r="R2" s="10">
        <v>2</v>
      </c>
      <c r="S2" s="10">
        <v>45</v>
      </c>
      <c r="T2" s="8">
        <v>0</v>
      </c>
      <c r="U2" s="10">
        <v>0</v>
      </c>
      <c r="V2" s="33">
        <v>2</v>
      </c>
      <c r="W2" s="33">
        <v>4</v>
      </c>
      <c r="X2" s="33">
        <v>0</v>
      </c>
      <c r="Y2" s="8">
        <v>0</v>
      </c>
      <c r="Z2" s="8">
        <v>0</v>
      </c>
      <c r="AA2" s="10">
        <v>0</v>
      </c>
      <c r="AB2" s="10">
        <v>8</v>
      </c>
      <c r="AC2" s="10">
        <f>SUM(J2:AB2)</f>
        <v>248</v>
      </c>
    </row>
    <row r="3" spans="1:29" x14ac:dyDescent="0.3">
      <c r="A3" s="14">
        <v>2</v>
      </c>
      <c r="B3" s="15">
        <v>24</v>
      </c>
      <c r="C3" s="30">
        <v>14</v>
      </c>
      <c r="D3" s="8" t="s">
        <v>72</v>
      </c>
      <c r="E3" s="8" t="s">
        <v>72</v>
      </c>
      <c r="F3" s="31">
        <v>90</v>
      </c>
      <c r="G3" s="15" t="s">
        <v>73</v>
      </c>
      <c r="H3" s="8" t="s">
        <v>20</v>
      </c>
      <c r="I3" s="32">
        <v>601</v>
      </c>
      <c r="J3" s="10">
        <v>5</v>
      </c>
      <c r="K3" s="10">
        <v>48</v>
      </c>
      <c r="L3" s="10">
        <v>26</v>
      </c>
      <c r="M3" s="10">
        <v>2</v>
      </c>
      <c r="N3" s="10">
        <v>72</v>
      </c>
      <c r="O3" s="10">
        <v>2</v>
      </c>
      <c r="P3" s="10">
        <v>3</v>
      </c>
      <c r="Q3" s="10">
        <v>1</v>
      </c>
      <c r="R3" s="10">
        <v>2</v>
      </c>
      <c r="S3" s="10">
        <v>64</v>
      </c>
      <c r="T3" s="8">
        <v>0</v>
      </c>
      <c r="U3" s="10">
        <v>0</v>
      </c>
      <c r="V3" s="33">
        <v>2</v>
      </c>
      <c r="W3" s="33">
        <v>3</v>
      </c>
      <c r="X3" s="33">
        <v>0</v>
      </c>
      <c r="Y3" s="8">
        <v>0</v>
      </c>
      <c r="Z3" s="8">
        <v>0</v>
      </c>
      <c r="AA3" s="10">
        <v>1</v>
      </c>
      <c r="AB3" s="10">
        <v>25</v>
      </c>
      <c r="AC3" s="10">
        <f t="shared" ref="AC3:AC66" si="0">SUM(J3:AB3)</f>
        <v>256</v>
      </c>
    </row>
    <row r="4" spans="1:29" x14ac:dyDescent="0.3">
      <c r="A4" s="14">
        <v>3</v>
      </c>
      <c r="B4" s="15">
        <v>24</v>
      </c>
      <c r="C4" s="30">
        <v>14</v>
      </c>
      <c r="D4" s="8" t="s">
        <v>72</v>
      </c>
      <c r="E4" s="8" t="s">
        <v>72</v>
      </c>
      <c r="F4" s="31">
        <v>90</v>
      </c>
      <c r="G4" s="15" t="s">
        <v>73</v>
      </c>
      <c r="H4" s="8" t="s">
        <v>22</v>
      </c>
      <c r="I4" s="32">
        <v>600</v>
      </c>
      <c r="J4" s="10">
        <v>10</v>
      </c>
      <c r="K4" s="10">
        <v>48</v>
      </c>
      <c r="L4" s="10">
        <v>33</v>
      </c>
      <c r="M4" s="10">
        <v>6</v>
      </c>
      <c r="N4" s="10">
        <v>60</v>
      </c>
      <c r="O4" s="10">
        <v>4</v>
      </c>
      <c r="P4" s="10">
        <v>14</v>
      </c>
      <c r="Q4" s="10">
        <v>0</v>
      </c>
      <c r="R4" s="10">
        <v>3</v>
      </c>
      <c r="S4" s="10">
        <v>57</v>
      </c>
      <c r="T4" s="8">
        <v>0</v>
      </c>
      <c r="U4" s="10">
        <v>0</v>
      </c>
      <c r="V4" s="33">
        <v>3</v>
      </c>
      <c r="W4" s="33">
        <v>1</v>
      </c>
      <c r="X4" s="33">
        <v>0</v>
      </c>
      <c r="Y4" s="8">
        <v>0</v>
      </c>
      <c r="Z4" s="8">
        <v>0</v>
      </c>
      <c r="AA4" s="10">
        <v>0</v>
      </c>
      <c r="AB4" s="10">
        <v>9</v>
      </c>
      <c r="AC4" s="10">
        <f t="shared" si="0"/>
        <v>248</v>
      </c>
    </row>
    <row r="5" spans="1:29" x14ac:dyDescent="0.3">
      <c r="A5" s="343">
        <v>4</v>
      </c>
      <c r="B5" s="15">
        <v>24</v>
      </c>
      <c r="C5" s="30">
        <v>14</v>
      </c>
      <c r="D5" s="8" t="s">
        <v>72</v>
      </c>
      <c r="E5" s="8" t="s">
        <v>72</v>
      </c>
      <c r="F5" s="31">
        <v>91</v>
      </c>
      <c r="G5" s="15" t="s">
        <v>73</v>
      </c>
      <c r="H5" s="8" t="s">
        <v>19</v>
      </c>
      <c r="I5" s="32">
        <v>721</v>
      </c>
      <c r="J5" s="10">
        <v>10</v>
      </c>
      <c r="K5" s="10">
        <v>99</v>
      </c>
      <c r="L5" s="10">
        <v>46</v>
      </c>
      <c r="M5" s="10">
        <v>11</v>
      </c>
      <c r="N5" s="10">
        <v>84</v>
      </c>
      <c r="O5" s="10">
        <v>3</v>
      </c>
      <c r="P5" s="10">
        <v>15</v>
      </c>
      <c r="Q5" s="10">
        <v>2</v>
      </c>
      <c r="R5" s="10">
        <v>7</v>
      </c>
      <c r="S5" s="10">
        <v>73</v>
      </c>
      <c r="T5" s="8">
        <v>0</v>
      </c>
      <c r="U5" s="10">
        <v>2</v>
      </c>
      <c r="V5" s="33">
        <v>2</v>
      </c>
      <c r="W5" s="33">
        <v>5</v>
      </c>
      <c r="X5" s="33">
        <v>0</v>
      </c>
      <c r="Y5" s="8">
        <v>0</v>
      </c>
      <c r="Z5" s="8">
        <v>0</v>
      </c>
      <c r="AA5" s="10">
        <v>0</v>
      </c>
      <c r="AB5" s="10">
        <v>15</v>
      </c>
      <c r="AC5" s="10">
        <f t="shared" si="0"/>
        <v>374</v>
      </c>
    </row>
    <row r="6" spans="1:29" x14ac:dyDescent="0.3">
      <c r="A6" s="343">
        <v>5</v>
      </c>
      <c r="B6" s="15">
        <v>24</v>
      </c>
      <c r="C6" s="30">
        <v>14</v>
      </c>
      <c r="D6" s="8" t="s">
        <v>72</v>
      </c>
      <c r="E6" s="8" t="s">
        <v>72</v>
      </c>
      <c r="F6" s="31">
        <v>91</v>
      </c>
      <c r="G6" s="15" t="s">
        <v>73</v>
      </c>
      <c r="H6" s="8" t="s">
        <v>20</v>
      </c>
      <c r="I6" s="32">
        <v>721</v>
      </c>
      <c r="J6" s="10">
        <v>18</v>
      </c>
      <c r="K6" s="10">
        <v>82</v>
      </c>
      <c r="L6" s="10">
        <v>50</v>
      </c>
      <c r="M6" s="10">
        <v>9</v>
      </c>
      <c r="N6" s="10">
        <v>96</v>
      </c>
      <c r="O6" s="10">
        <v>2</v>
      </c>
      <c r="P6" s="10">
        <v>18</v>
      </c>
      <c r="Q6" s="10">
        <v>4</v>
      </c>
      <c r="R6" s="10">
        <v>5</v>
      </c>
      <c r="S6" s="10">
        <v>57</v>
      </c>
      <c r="T6" s="8">
        <v>0</v>
      </c>
      <c r="U6" s="10">
        <v>4</v>
      </c>
      <c r="V6" s="33">
        <v>3</v>
      </c>
      <c r="W6" s="33">
        <v>3</v>
      </c>
      <c r="X6" s="33">
        <v>0</v>
      </c>
      <c r="Y6" s="8">
        <v>0</v>
      </c>
      <c r="Z6" s="8">
        <v>0</v>
      </c>
      <c r="AA6" s="10">
        <v>0</v>
      </c>
      <c r="AB6" s="10">
        <v>12</v>
      </c>
      <c r="AC6" s="10">
        <f t="shared" si="0"/>
        <v>363</v>
      </c>
    </row>
    <row r="7" spans="1:29" x14ac:dyDescent="0.3">
      <c r="A7" s="343">
        <v>6</v>
      </c>
      <c r="B7" s="15">
        <v>24</v>
      </c>
      <c r="C7" s="30">
        <v>14</v>
      </c>
      <c r="D7" s="8" t="s">
        <v>72</v>
      </c>
      <c r="E7" s="8" t="s">
        <v>72</v>
      </c>
      <c r="F7" s="31">
        <v>93</v>
      </c>
      <c r="G7" s="15" t="s">
        <v>73</v>
      </c>
      <c r="H7" s="8" t="s">
        <v>19</v>
      </c>
      <c r="I7" s="32">
        <v>669</v>
      </c>
      <c r="J7" s="10">
        <v>39</v>
      </c>
      <c r="K7" s="10">
        <v>83</v>
      </c>
      <c r="L7" s="10">
        <v>41</v>
      </c>
      <c r="M7" s="10">
        <v>7</v>
      </c>
      <c r="N7" s="10">
        <v>41</v>
      </c>
      <c r="O7" s="10">
        <v>6</v>
      </c>
      <c r="P7" s="10">
        <v>6</v>
      </c>
      <c r="Q7" s="10">
        <v>4</v>
      </c>
      <c r="R7" s="10">
        <v>5</v>
      </c>
      <c r="S7" s="10">
        <v>33</v>
      </c>
      <c r="T7" s="8">
        <v>0</v>
      </c>
      <c r="U7" s="10">
        <v>3</v>
      </c>
      <c r="V7" s="33">
        <v>9</v>
      </c>
      <c r="W7" s="33">
        <v>3</v>
      </c>
      <c r="X7" s="33">
        <v>0</v>
      </c>
      <c r="Y7" s="8">
        <v>0</v>
      </c>
      <c r="Z7" s="8">
        <v>0</v>
      </c>
      <c r="AA7" s="10">
        <v>0</v>
      </c>
      <c r="AB7" s="10">
        <v>18</v>
      </c>
      <c r="AC7" s="10">
        <f t="shared" si="0"/>
        <v>298</v>
      </c>
    </row>
    <row r="8" spans="1:29" x14ac:dyDescent="0.3">
      <c r="A8" s="343">
        <v>7</v>
      </c>
      <c r="B8" s="15">
        <v>24</v>
      </c>
      <c r="C8" s="30">
        <v>14</v>
      </c>
      <c r="D8" s="8" t="s">
        <v>72</v>
      </c>
      <c r="E8" s="8" t="s">
        <v>74</v>
      </c>
      <c r="F8" s="31">
        <v>94</v>
      </c>
      <c r="G8" s="15" t="s">
        <v>73</v>
      </c>
      <c r="H8" s="8" t="s">
        <v>19</v>
      </c>
      <c r="I8" s="32">
        <v>264</v>
      </c>
      <c r="J8" s="10">
        <v>32</v>
      </c>
      <c r="K8" s="10">
        <v>59</v>
      </c>
      <c r="L8" s="10">
        <v>19</v>
      </c>
      <c r="M8" s="10">
        <v>3</v>
      </c>
      <c r="N8" s="10">
        <v>11</v>
      </c>
      <c r="O8" s="10">
        <v>1</v>
      </c>
      <c r="P8" s="10">
        <v>0</v>
      </c>
      <c r="Q8" s="10">
        <v>3</v>
      </c>
      <c r="R8" s="10">
        <v>0</v>
      </c>
      <c r="S8" s="10">
        <v>11</v>
      </c>
      <c r="T8" s="8">
        <v>0</v>
      </c>
      <c r="U8" s="10">
        <v>2</v>
      </c>
      <c r="V8" s="33">
        <v>2</v>
      </c>
      <c r="W8" s="33">
        <v>4</v>
      </c>
      <c r="X8" s="33">
        <v>0</v>
      </c>
      <c r="Y8" s="8">
        <v>0</v>
      </c>
      <c r="Z8" s="8">
        <v>0</v>
      </c>
      <c r="AA8" s="10">
        <v>0</v>
      </c>
      <c r="AB8" s="10">
        <v>6</v>
      </c>
      <c r="AC8" s="10">
        <f t="shared" si="0"/>
        <v>153</v>
      </c>
    </row>
    <row r="9" spans="1:29" x14ac:dyDescent="0.3">
      <c r="A9" s="343">
        <v>8</v>
      </c>
      <c r="B9" s="15">
        <v>24</v>
      </c>
      <c r="C9" s="30">
        <v>14</v>
      </c>
      <c r="D9" s="8" t="s">
        <v>72</v>
      </c>
      <c r="E9" s="8" t="s">
        <v>75</v>
      </c>
      <c r="F9" s="31">
        <v>95</v>
      </c>
      <c r="G9" s="15" t="s">
        <v>73</v>
      </c>
      <c r="H9" s="8" t="s">
        <v>19</v>
      </c>
      <c r="I9" s="32">
        <v>615</v>
      </c>
      <c r="J9" s="10">
        <v>3</v>
      </c>
      <c r="K9" s="10">
        <v>140</v>
      </c>
      <c r="L9" s="10">
        <v>49</v>
      </c>
      <c r="M9" s="10">
        <v>18</v>
      </c>
      <c r="N9" s="10">
        <v>28</v>
      </c>
      <c r="O9" s="10">
        <v>1</v>
      </c>
      <c r="P9" s="10">
        <v>16</v>
      </c>
      <c r="Q9" s="10">
        <v>5</v>
      </c>
      <c r="R9" s="10">
        <v>2</v>
      </c>
      <c r="S9" s="10">
        <v>23</v>
      </c>
      <c r="T9" s="8">
        <v>0</v>
      </c>
      <c r="U9" s="10">
        <v>0</v>
      </c>
      <c r="V9" s="33">
        <v>0</v>
      </c>
      <c r="W9" s="33">
        <v>4</v>
      </c>
      <c r="X9" s="33">
        <v>0</v>
      </c>
      <c r="Y9" s="8">
        <v>0</v>
      </c>
      <c r="Z9" s="8">
        <v>0</v>
      </c>
      <c r="AA9" s="10">
        <v>0</v>
      </c>
      <c r="AB9" s="10">
        <v>7</v>
      </c>
      <c r="AC9" s="10">
        <f t="shared" si="0"/>
        <v>296</v>
      </c>
    </row>
    <row r="10" spans="1:29" x14ac:dyDescent="0.3">
      <c r="A10" s="343">
        <v>9</v>
      </c>
      <c r="B10" s="15">
        <v>24</v>
      </c>
      <c r="C10" s="30">
        <v>14</v>
      </c>
      <c r="D10" s="8" t="s">
        <v>72</v>
      </c>
      <c r="E10" s="8" t="s">
        <v>75</v>
      </c>
      <c r="F10" s="31">
        <v>95</v>
      </c>
      <c r="G10" s="15" t="s">
        <v>73</v>
      </c>
      <c r="H10" s="8" t="s">
        <v>20</v>
      </c>
      <c r="I10" s="32">
        <v>614</v>
      </c>
      <c r="J10" s="10">
        <v>13</v>
      </c>
      <c r="K10" s="10">
        <v>118</v>
      </c>
      <c r="L10" s="10">
        <v>50</v>
      </c>
      <c r="M10" s="10">
        <v>13</v>
      </c>
      <c r="N10" s="10">
        <v>26</v>
      </c>
      <c r="O10" s="10">
        <v>0</v>
      </c>
      <c r="P10" s="10">
        <v>51</v>
      </c>
      <c r="Q10" s="10">
        <v>5</v>
      </c>
      <c r="R10" s="10">
        <v>2</v>
      </c>
      <c r="S10" s="10">
        <v>14</v>
      </c>
      <c r="T10" s="8">
        <v>0</v>
      </c>
      <c r="U10" s="10">
        <v>0</v>
      </c>
      <c r="V10" s="33">
        <v>1</v>
      </c>
      <c r="W10" s="33">
        <v>0</v>
      </c>
      <c r="X10" s="33">
        <v>0</v>
      </c>
      <c r="Y10" s="8">
        <v>0</v>
      </c>
      <c r="Z10" s="8">
        <v>0</v>
      </c>
      <c r="AA10" s="10">
        <v>0</v>
      </c>
      <c r="AB10" s="10">
        <v>14</v>
      </c>
      <c r="AC10" s="10">
        <f t="shared" si="0"/>
        <v>307</v>
      </c>
    </row>
    <row r="11" spans="1:29" x14ac:dyDescent="0.3">
      <c r="A11" s="343">
        <v>10</v>
      </c>
      <c r="B11" s="15">
        <v>24</v>
      </c>
      <c r="C11" s="30">
        <v>14</v>
      </c>
      <c r="D11" s="8" t="s">
        <v>72</v>
      </c>
      <c r="E11" s="8" t="s">
        <v>76</v>
      </c>
      <c r="F11" s="31">
        <v>96</v>
      </c>
      <c r="G11" s="15" t="s">
        <v>73</v>
      </c>
      <c r="H11" s="8" t="s">
        <v>19</v>
      </c>
      <c r="I11" s="32">
        <v>365</v>
      </c>
      <c r="J11" s="10">
        <v>10</v>
      </c>
      <c r="K11" s="10">
        <v>87</v>
      </c>
      <c r="L11" s="10">
        <v>37</v>
      </c>
      <c r="M11" s="10">
        <v>7</v>
      </c>
      <c r="N11" s="10">
        <v>11</v>
      </c>
      <c r="O11" s="10">
        <v>1</v>
      </c>
      <c r="P11" s="10">
        <v>11</v>
      </c>
      <c r="Q11" s="10">
        <v>5</v>
      </c>
      <c r="R11" s="10">
        <v>1</v>
      </c>
      <c r="S11" s="10">
        <v>19</v>
      </c>
      <c r="T11" s="8">
        <v>0</v>
      </c>
      <c r="U11" s="10">
        <v>0</v>
      </c>
      <c r="V11" s="33">
        <v>0</v>
      </c>
      <c r="W11" s="33">
        <v>7</v>
      </c>
      <c r="X11" s="33">
        <v>0</v>
      </c>
      <c r="Y11" s="8">
        <v>0</v>
      </c>
      <c r="Z11" s="8">
        <v>0</v>
      </c>
      <c r="AA11" s="10">
        <v>0</v>
      </c>
      <c r="AB11" s="10">
        <v>5</v>
      </c>
      <c r="AC11" s="10">
        <f t="shared" si="0"/>
        <v>201</v>
      </c>
    </row>
    <row r="12" spans="1:29" x14ac:dyDescent="0.3">
      <c r="A12" s="343">
        <v>11</v>
      </c>
      <c r="B12" s="15">
        <v>24</v>
      </c>
      <c r="C12" s="30">
        <v>14</v>
      </c>
      <c r="D12" s="8" t="s">
        <v>72</v>
      </c>
      <c r="E12" s="8" t="s">
        <v>77</v>
      </c>
      <c r="F12" s="31">
        <v>96</v>
      </c>
      <c r="G12" s="15" t="s">
        <v>73</v>
      </c>
      <c r="H12" s="8" t="s">
        <v>21</v>
      </c>
      <c r="I12" s="32">
        <v>626</v>
      </c>
      <c r="J12" s="10">
        <v>12</v>
      </c>
      <c r="K12" s="10">
        <v>188</v>
      </c>
      <c r="L12" s="10">
        <v>23</v>
      </c>
      <c r="M12" s="10">
        <v>12</v>
      </c>
      <c r="N12" s="10">
        <v>17</v>
      </c>
      <c r="O12" s="10">
        <v>1</v>
      </c>
      <c r="P12" s="10">
        <v>76</v>
      </c>
      <c r="Q12" s="10">
        <v>11</v>
      </c>
      <c r="R12" s="10">
        <v>5</v>
      </c>
      <c r="S12" s="10">
        <v>32</v>
      </c>
      <c r="T12" s="8">
        <v>0</v>
      </c>
      <c r="U12" s="10">
        <v>1</v>
      </c>
      <c r="V12" s="33">
        <v>0</v>
      </c>
      <c r="W12" s="33">
        <v>2</v>
      </c>
      <c r="X12" s="33">
        <v>0</v>
      </c>
      <c r="Y12" s="8">
        <v>0</v>
      </c>
      <c r="Z12" s="8">
        <v>0</v>
      </c>
      <c r="AA12" s="10">
        <v>0</v>
      </c>
      <c r="AB12" s="10">
        <v>12</v>
      </c>
      <c r="AC12" s="10">
        <f t="shared" si="0"/>
        <v>392</v>
      </c>
    </row>
    <row r="13" spans="1:29" x14ac:dyDescent="0.3">
      <c r="A13" s="343">
        <v>12</v>
      </c>
      <c r="B13" s="15">
        <v>24</v>
      </c>
      <c r="C13" s="30">
        <v>59</v>
      </c>
      <c r="D13" s="8" t="s">
        <v>78</v>
      </c>
      <c r="E13" s="8" t="s">
        <v>78</v>
      </c>
      <c r="F13" s="31">
        <v>432</v>
      </c>
      <c r="G13" s="15" t="s">
        <v>73</v>
      </c>
      <c r="H13" s="8" t="s">
        <v>19</v>
      </c>
      <c r="I13" s="32">
        <v>624</v>
      </c>
      <c r="J13" s="10">
        <v>67</v>
      </c>
      <c r="K13" s="10">
        <v>86</v>
      </c>
      <c r="L13" s="10">
        <v>10</v>
      </c>
      <c r="M13" s="10">
        <v>3</v>
      </c>
      <c r="N13" s="10">
        <v>17</v>
      </c>
      <c r="O13" s="10">
        <v>2</v>
      </c>
      <c r="P13" s="10">
        <v>18</v>
      </c>
      <c r="Q13" s="10">
        <v>3</v>
      </c>
      <c r="R13" s="10">
        <v>3</v>
      </c>
      <c r="S13" s="10">
        <v>59</v>
      </c>
      <c r="T13" s="8">
        <v>0</v>
      </c>
      <c r="U13" s="10">
        <v>3</v>
      </c>
      <c r="V13" s="33">
        <v>1</v>
      </c>
      <c r="W13" s="33">
        <v>4</v>
      </c>
      <c r="X13" s="33">
        <v>0</v>
      </c>
      <c r="Y13" s="8">
        <v>0</v>
      </c>
      <c r="Z13" s="8">
        <v>0</v>
      </c>
      <c r="AA13" s="10">
        <v>0</v>
      </c>
      <c r="AB13" s="10">
        <v>0</v>
      </c>
      <c r="AC13" s="10">
        <f t="shared" si="0"/>
        <v>276</v>
      </c>
    </row>
    <row r="14" spans="1:29" x14ac:dyDescent="0.3">
      <c r="A14" s="343">
        <v>13</v>
      </c>
      <c r="B14" s="15">
        <v>24</v>
      </c>
      <c r="C14" s="30">
        <v>59</v>
      </c>
      <c r="D14" s="8" t="s">
        <v>78</v>
      </c>
      <c r="E14" s="8" t="s">
        <v>78</v>
      </c>
      <c r="F14" s="31">
        <v>432</v>
      </c>
      <c r="G14" s="15" t="s">
        <v>73</v>
      </c>
      <c r="H14" s="8" t="s">
        <v>20</v>
      </c>
      <c r="I14" s="32">
        <v>623</v>
      </c>
      <c r="J14" s="10">
        <v>63</v>
      </c>
      <c r="K14" s="10">
        <v>123</v>
      </c>
      <c r="L14" s="10">
        <v>3</v>
      </c>
      <c r="M14" s="10">
        <v>4</v>
      </c>
      <c r="N14" s="10">
        <v>22</v>
      </c>
      <c r="O14" s="10">
        <v>2</v>
      </c>
      <c r="P14" s="10">
        <v>23</v>
      </c>
      <c r="Q14" s="10">
        <v>4</v>
      </c>
      <c r="R14" s="10">
        <v>1</v>
      </c>
      <c r="S14" s="10">
        <v>80</v>
      </c>
      <c r="T14" s="8">
        <v>0</v>
      </c>
      <c r="U14" s="10">
        <v>7</v>
      </c>
      <c r="V14" s="33">
        <v>1</v>
      </c>
      <c r="W14" s="33">
        <v>1</v>
      </c>
      <c r="X14" s="33">
        <v>0</v>
      </c>
      <c r="Y14" s="8">
        <v>0</v>
      </c>
      <c r="Z14" s="8">
        <v>0</v>
      </c>
      <c r="AA14" s="10">
        <v>0</v>
      </c>
      <c r="AB14" s="10">
        <v>13</v>
      </c>
      <c r="AC14" s="10">
        <f t="shared" si="0"/>
        <v>347</v>
      </c>
    </row>
    <row r="15" spans="1:29" x14ac:dyDescent="0.3">
      <c r="A15" s="343">
        <v>14</v>
      </c>
      <c r="B15" s="15">
        <v>24</v>
      </c>
      <c r="C15" s="30">
        <v>59</v>
      </c>
      <c r="D15" s="8" t="s">
        <v>78</v>
      </c>
      <c r="E15" s="8" t="s">
        <v>78</v>
      </c>
      <c r="F15" s="31">
        <v>432</v>
      </c>
      <c r="G15" s="15" t="s">
        <v>73</v>
      </c>
      <c r="H15" s="8" t="s">
        <v>22</v>
      </c>
      <c r="I15" s="32">
        <v>623</v>
      </c>
      <c r="J15" s="10">
        <v>42</v>
      </c>
      <c r="K15" s="10">
        <v>102</v>
      </c>
      <c r="L15" s="10">
        <v>1</v>
      </c>
      <c r="M15" s="10">
        <v>7</v>
      </c>
      <c r="N15" s="10">
        <v>21</v>
      </c>
      <c r="O15" s="10">
        <v>4</v>
      </c>
      <c r="P15" s="10">
        <v>13</v>
      </c>
      <c r="Q15" s="10">
        <v>5</v>
      </c>
      <c r="R15" s="10">
        <v>5</v>
      </c>
      <c r="S15" s="10">
        <v>80</v>
      </c>
      <c r="T15" s="8">
        <v>0</v>
      </c>
      <c r="U15" s="10">
        <v>1</v>
      </c>
      <c r="V15" s="33">
        <v>4</v>
      </c>
      <c r="W15" s="33">
        <v>2</v>
      </c>
      <c r="X15" s="33">
        <v>0</v>
      </c>
      <c r="Y15" s="8">
        <v>0</v>
      </c>
      <c r="Z15" s="8">
        <v>0</v>
      </c>
      <c r="AA15" s="10">
        <v>0</v>
      </c>
      <c r="AB15" s="10">
        <v>13</v>
      </c>
      <c r="AC15" s="10">
        <f t="shared" si="0"/>
        <v>300</v>
      </c>
    </row>
    <row r="16" spans="1:29" x14ac:dyDescent="0.3">
      <c r="A16" s="343">
        <v>15</v>
      </c>
      <c r="B16" s="15">
        <v>24</v>
      </c>
      <c r="C16" s="30">
        <v>59</v>
      </c>
      <c r="D16" s="8" t="s">
        <v>78</v>
      </c>
      <c r="E16" s="8" t="s">
        <v>78</v>
      </c>
      <c r="F16" s="31">
        <v>432</v>
      </c>
      <c r="G16" s="15" t="s">
        <v>73</v>
      </c>
      <c r="H16" s="8" t="s">
        <v>27</v>
      </c>
      <c r="I16" s="32"/>
      <c r="J16" s="10">
        <v>15</v>
      </c>
      <c r="K16" s="10">
        <v>19</v>
      </c>
      <c r="L16" s="10">
        <v>6</v>
      </c>
      <c r="M16" s="10">
        <v>1</v>
      </c>
      <c r="N16" s="10">
        <v>2</v>
      </c>
      <c r="O16" s="10">
        <v>0</v>
      </c>
      <c r="P16" s="10">
        <v>6</v>
      </c>
      <c r="Q16" s="10">
        <v>0</v>
      </c>
      <c r="R16" s="10">
        <v>1</v>
      </c>
      <c r="S16" s="10">
        <v>46</v>
      </c>
      <c r="T16" s="8">
        <v>0</v>
      </c>
      <c r="U16" s="10">
        <v>2</v>
      </c>
      <c r="V16" s="33">
        <v>0</v>
      </c>
      <c r="W16" s="33">
        <v>1</v>
      </c>
      <c r="X16" s="33">
        <v>0</v>
      </c>
      <c r="Y16" s="8">
        <v>0</v>
      </c>
      <c r="Z16" s="8">
        <v>0</v>
      </c>
      <c r="AA16" s="10">
        <v>0</v>
      </c>
      <c r="AB16" s="10">
        <v>14</v>
      </c>
      <c r="AC16" s="10">
        <f t="shared" si="0"/>
        <v>113</v>
      </c>
    </row>
    <row r="17" spans="1:29" x14ac:dyDescent="0.3">
      <c r="A17" s="343">
        <v>16</v>
      </c>
      <c r="B17" s="15">
        <v>24</v>
      </c>
      <c r="C17" s="30">
        <v>59</v>
      </c>
      <c r="D17" s="8" t="s">
        <v>78</v>
      </c>
      <c r="E17" s="8" t="s">
        <v>78</v>
      </c>
      <c r="F17" s="31">
        <v>433</v>
      </c>
      <c r="G17" s="15" t="s">
        <v>73</v>
      </c>
      <c r="H17" s="8" t="s">
        <v>19</v>
      </c>
      <c r="I17" s="32">
        <v>672</v>
      </c>
      <c r="J17" s="10">
        <v>49</v>
      </c>
      <c r="K17" s="10">
        <v>116</v>
      </c>
      <c r="L17" s="10">
        <v>2</v>
      </c>
      <c r="M17" s="10">
        <v>7</v>
      </c>
      <c r="N17" s="10">
        <v>22</v>
      </c>
      <c r="O17" s="10">
        <v>2</v>
      </c>
      <c r="P17" s="10">
        <v>30</v>
      </c>
      <c r="Q17" s="10">
        <v>6</v>
      </c>
      <c r="R17" s="10">
        <v>10</v>
      </c>
      <c r="S17" s="10">
        <v>80</v>
      </c>
      <c r="T17" s="8">
        <v>0</v>
      </c>
      <c r="U17" s="10">
        <v>3</v>
      </c>
      <c r="V17" s="33">
        <v>1</v>
      </c>
      <c r="W17" s="33">
        <v>4</v>
      </c>
      <c r="X17" s="33">
        <v>0</v>
      </c>
      <c r="Y17" s="8">
        <v>0</v>
      </c>
      <c r="Z17" s="8">
        <v>0</v>
      </c>
      <c r="AA17" s="10">
        <v>0</v>
      </c>
      <c r="AB17" s="10">
        <v>15</v>
      </c>
      <c r="AC17" s="10">
        <f t="shared" si="0"/>
        <v>347</v>
      </c>
    </row>
    <row r="18" spans="1:29" x14ac:dyDescent="0.3">
      <c r="A18" s="343">
        <v>17</v>
      </c>
      <c r="B18" s="15">
        <v>24</v>
      </c>
      <c r="C18" s="30">
        <v>59</v>
      </c>
      <c r="D18" s="8" t="s">
        <v>78</v>
      </c>
      <c r="E18" s="8" t="s">
        <v>78</v>
      </c>
      <c r="F18" s="31">
        <v>433</v>
      </c>
      <c r="G18" s="15" t="s">
        <v>73</v>
      </c>
      <c r="H18" s="8" t="s">
        <v>79</v>
      </c>
      <c r="I18" s="32">
        <v>672</v>
      </c>
      <c r="J18" s="10">
        <v>53</v>
      </c>
      <c r="K18" s="10">
        <v>113</v>
      </c>
      <c r="L18" s="10">
        <v>5</v>
      </c>
      <c r="M18" s="10">
        <v>3</v>
      </c>
      <c r="N18" s="10">
        <v>23</v>
      </c>
      <c r="O18" s="10">
        <v>6</v>
      </c>
      <c r="P18" s="10">
        <v>18</v>
      </c>
      <c r="Q18" s="10">
        <v>4</v>
      </c>
      <c r="R18" s="10">
        <v>15</v>
      </c>
      <c r="S18" s="10">
        <v>83</v>
      </c>
      <c r="T18" s="8">
        <v>0</v>
      </c>
      <c r="U18" s="10">
        <v>2</v>
      </c>
      <c r="V18" s="33">
        <v>0</v>
      </c>
      <c r="W18" s="33">
        <v>1</v>
      </c>
      <c r="X18" s="33">
        <v>0</v>
      </c>
      <c r="Y18" s="8">
        <v>0</v>
      </c>
      <c r="Z18" s="8">
        <v>0</v>
      </c>
      <c r="AA18" s="10">
        <v>0</v>
      </c>
      <c r="AB18" s="10">
        <v>18</v>
      </c>
      <c r="AC18" s="10">
        <f t="shared" si="0"/>
        <v>344</v>
      </c>
    </row>
    <row r="19" spans="1:29" x14ac:dyDescent="0.3">
      <c r="A19" s="343">
        <v>18</v>
      </c>
      <c r="B19" s="15">
        <v>24</v>
      </c>
      <c r="C19" s="30">
        <v>59</v>
      </c>
      <c r="D19" s="8" t="s">
        <v>78</v>
      </c>
      <c r="E19" s="8" t="s">
        <v>78</v>
      </c>
      <c r="F19" s="31">
        <v>433</v>
      </c>
      <c r="G19" s="15" t="s">
        <v>73</v>
      </c>
      <c r="H19" s="8" t="s">
        <v>22</v>
      </c>
      <c r="I19" s="32">
        <v>671</v>
      </c>
      <c r="J19" s="10">
        <v>63</v>
      </c>
      <c r="K19" s="10">
        <v>118</v>
      </c>
      <c r="L19" s="10">
        <v>5</v>
      </c>
      <c r="M19" s="10">
        <v>1</v>
      </c>
      <c r="N19" s="10">
        <v>13</v>
      </c>
      <c r="O19" s="10">
        <v>4</v>
      </c>
      <c r="P19" s="10">
        <v>6</v>
      </c>
      <c r="Q19" s="10">
        <v>4</v>
      </c>
      <c r="R19" s="10">
        <v>5</v>
      </c>
      <c r="S19" s="10">
        <v>115</v>
      </c>
      <c r="T19" s="8">
        <v>0</v>
      </c>
      <c r="U19" s="10">
        <v>1</v>
      </c>
      <c r="V19" s="33">
        <v>2</v>
      </c>
      <c r="W19" s="33">
        <v>3</v>
      </c>
      <c r="X19" s="33">
        <v>0</v>
      </c>
      <c r="Y19" s="8">
        <v>0</v>
      </c>
      <c r="Z19" s="8">
        <v>0</v>
      </c>
      <c r="AA19" s="10">
        <v>0</v>
      </c>
      <c r="AB19" s="10">
        <v>10</v>
      </c>
      <c r="AC19" s="10">
        <f t="shared" si="0"/>
        <v>350</v>
      </c>
    </row>
    <row r="20" spans="1:29" x14ac:dyDescent="0.3">
      <c r="A20" s="343">
        <v>19</v>
      </c>
      <c r="B20" s="15">
        <v>24</v>
      </c>
      <c r="C20" s="30">
        <v>59</v>
      </c>
      <c r="D20" s="8" t="s">
        <v>78</v>
      </c>
      <c r="E20" s="8" t="s">
        <v>78</v>
      </c>
      <c r="F20" s="31">
        <v>433</v>
      </c>
      <c r="G20" s="15" t="s">
        <v>73</v>
      </c>
      <c r="H20" s="8" t="s">
        <v>24</v>
      </c>
      <c r="I20" s="32">
        <v>671</v>
      </c>
      <c r="J20" s="10">
        <v>51</v>
      </c>
      <c r="K20" s="10">
        <v>116</v>
      </c>
      <c r="L20" s="10">
        <v>10</v>
      </c>
      <c r="M20" s="10">
        <v>9</v>
      </c>
      <c r="N20" s="10">
        <v>28</v>
      </c>
      <c r="O20" s="10">
        <v>3</v>
      </c>
      <c r="P20" s="10">
        <v>16</v>
      </c>
      <c r="Q20" s="10">
        <v>1</v>
      </c>
      <c r="R20" s="10">
        <v>16</v>
      </c>
      <c r="S20" s="10">
        <v>97</v>
      </c>
      <c r="T20" s="8">
        <v>0</v>
      </c>
      <c r="U20" s="10">
        <v>2</v>
      </c>
      <c r="V20" s="33">
        <v>1</v>
      </c>
      <c r="W20" s="33">
        <v>2</v>
      </c>
      <c r="X20" s="33">
        <v>0</v>
      </c>
      <c r="Y20" s="8">
        <v>0</v>
      </c>
      <c r="Z20" s="8">
        <v>0</v>
      </c>
      <c r="AA20" s="10">
        <v>0</v>
      </c>
      <c r="AB20" s="10">
        <v>18</v>
      </c>
      <c r="AC20" s="10">
        <f t="shared" si="0"/>
        <v>370</v>
      </c>
    </row>
    <row r="21" spans="1:29" x14ac:dyDescent="0.3">
      <c r="A21" s="343">
        <v>20</v>
      </c>
      <c r="B21" s="15">
        <v>24</v>
      </c>
      <c r="C21" s="30">
        <v>59</v>
      </c>
      <c r="D21" s="8" t="s">
        <v>78</v>
      </c>
      <c r="E21" s="8" t="s">
        <v>78</v>
      </c>
      <c r="F21" s="31">
        <v>433</v>
      </c>
      <c r="G21" s="15" t="s">
        <v>73</v>
      </c>
      <c r="H21" s="8" t="s">
        <v>25</v>
      </c>
      <c r="I21" s="32">
        <v>671</v>
      </c>
      <c r="J21" s="10">
        <v>42</v>
      </c>
      <c r="K21" s="10">
        <v>82</v>
      </c>
      <c r="L21" s="10">
        <v>3</v>
      </c>
      <c r="M21" s="10">
        <v>9</v>
      </c>
      <c r="N21" s="10">
        <v>16</v>
      </c>
      <c r="O21" s="10">
        <v>4</v>
      </c>
      <c r="P21" s="10">
        <v>22</v>
      </c>
      <c r="Q21" s="10">
        <v>5</v>
      </c>
      <c r="R21" s="10">
        <v>10</v>
      </c>
      <c r="S21" s="10">
        <v>81</v>
      </c>
      <c r="T21" s="8">
        <v>0</v>
      </c>
      <c r="U21" s="10">
        <v>2</v>
      </c>
      <c r="V21" s="33">
        <v>3</v>
      </c>
      <c r="W21" s="33">
        <v>4</v>
      </c>
      <c r="X21" s="33">
        <v>0</v>
      </c>
      <c r="Y21" s="8">
        <v>0</v>
      </c>
      <c r="Z21" s="8">
        <v>0</v>
      </c>
      <c r="AA21" s="10">
        <v>0</v>
      </c>
      <c r="AB21" s="10">
        <v>16</v>
      </c>
      <c r="AC21" s="10">
        <f t="shared" si="0"/>
        <v>299</v>
      </c>
    </row>
    <row r="22" spans="1:29" x14ac:dyDescent="0.3">
      <c r="A22" s="343">
        <v>21</v>
      </c>
      <c r="B22" s="15">
        <v>24</v>
      </c>
      <c r="C22" s="30">
        <v>59</v>
      </c>
      <c r="D22" s="8" t="s">
        <v>78</v>
      </c>
      <c r="E22" s="8" t="s">
        <v>78</v>
      </c>
      <c r="F22" s="31">
        <v>434</v>
      </c>
      <c r="G22" s="15" t="s">
        <v>73</v>
      </c>
      <c r="H22" s="8" t="s">
        <v>19</v>
      </c>
      <c r="I22" s="32">
        <v>623</v>
      </c>
      <c r="J22" s="10">
        <v>56</v>
      </c>
      <c r="K22" s="10">
        <v>105</v>
      </c>
      <c r="L22" s="10">
        <v>3</v>
      </c>
      <c r="M22" s="10">
        <v>2</v>
      </c>
      <c r="N22" s="10">
        <v>19</v>
      </c>
      <c r="O22" s="10">
        <v>5</v>
      </c>
      <c r="P22" s="10">
        <v>15</v>
      </c>
      <c r="Q22" s="10">
        <v>4</v>
      </c>
      <c r="R22" s="10">
        <v>9</v>
      </c>
      <c r="S22" s="10">
        <v>79</v>
      </c>
      <c r="T22" s="8">
        <v>0</v>
      </c>
      <c r="U22" s="10">
        <v>3</v>
      </c>
      <c r="V22" s="33">
        <v>1</v>
      </c>
      <c r="W22" s="33">
        <v>0</v>
      </c>
      <c r="X22" s="33">
        <v>0</v>
      </c>
      <c r="Y22" s="8">
        <v>0</v>
      </c>
      <c r="Z22" s="8">
        <v>0</v>
      </c>
      <c r="AA22" s="10">
        <v>0</v>
      </c>
      <c r="AB22" s="10">
        <v>17</v>
      </c>
      <c r="AC22" s="10">
        <f t="shared" si="0"/>
        <v>318</v>
      </c>
    </row>
    <row r="23" spans="1:29" x14ac:dyDescent="0.3">
      <c r="A23" s="343">
        <v>22</v>
      </c>
      <c r="B23" s="15">
        <v>24</v>
      </c>
      <c r="C23" s="30">
        <v>59</v>
      </c>
      <c r="D23" s="8" t="s">
        <v>78</v>
      </c>
      <c r="E23" s="8" t="s">
        <v>78</v>
      </c>
      <c r="F23" s="31">
        <v>434</v>
      </c>
      <c r="G23" s="15" t="s">
        <v>73</v>
      </c>
      <c r="H23" s="8" t="s">
        <v>20</v>
      </c>
      <c r="I23" s="32">
        <v>623</v>
      </c>
      <c r="J23" s="10">
        <v>48</v>
      </c>
      <c r="K23" s="10">
        <v>81</v>
      </c>
      <c r="L23" s="10">
        <v>10</v>
      </c>
      <c r="M23" s="10">
        <v>5</v>
      </c>
      <c r="N23" s="10">
        <v>10</v>
      </c>
      <c r="O23" s="10">
        <v>3</v>
      </c>
      <c r="P23" s="10">
        <v>14</v>
      </c>
      <c r="Q23" s="10">
        <v>4</v>
      </c>
      <c r="R23" s="10">
        <v>4</v>
      </c>
      <c r="S23" s="10">
        <v>94</v>
      </c>
      <c r="T23" s="8">
        <v>0</v>
      </c>
      <c r="U23" s="10">
        <v>2</v>
      </c>
      <c r="V23" s="33">
        <v>2</v>
      </c>
      <c r="W23" s="33">
        <v>2</v>
      </c>
      <c r="X23" s="33">
        <v>0</v>
      </c>
      <c r="Y23" s="8">
        <v>0</v>
      </c>
      <c r="Z23" s="8">
        <v>0</v>
      </c>
      <c r="AA23" s="10">
        <v>0</v>
      </c>
      <c r="AB23" s="10">
        <v>22</v>
      </c>
      <c r="AC23" s="10">
        <f t="shared" si="0"/>
        <v>301</v>
      </c>
    </row>
    <row r="24" spans="1:29" x14ac:dyDescent="0.3">
      <c r="A24" s="343">
        <v>23</v>
      </c>
      <c r="B24" s="15">
        <v>24</v>
      </c>
      <c r="C24" s="30">
        <v>59</v>
      </c>
      <c r="D24" s="8" t="s">
        <v>78</v>
      </c>
      <c r="E24" s="8" t="s">
        <v>78</v>
      </c>
      <c r="F24" s="31">
        <v>434</v>
      </c>
      <c r="G24" s="15" t="s">
        <v>73</v>
      </c>
      <c r="H24" s="8" t="s">
        <v>22</v>
      </c>
      <c r="I24" s="32">
        <v>623</v>
      </c>
      <c r="J24" s="10">
        <v>63</v>
      </c>
      <c r="K24" s="10">
        <v>118</v>
      </c>
      <c r="L24" s="10">
        <v>5</v>
      </c>
      <c r="M24" s="10">
        <v>1</v>
      </c>
      <c r="N24" s="10">
        <v>13</v>
      </c>
      <c r="O24" s="10">
        <v>4</v>
      </c>
      <c r="P24" s="10">
        <v>6</v>
      </c>
      <c r="Q24" s="10">
        <v>4</v>
      </c>
      <c r="R24" s="10">
        <v>5</v>
      </c>
      <c r="S24" s="10">
        <v>114</v>
      </c>
      <c r="T24" s="8">
        <v>0</v>
      </c>
      <c r="U24" s="10">
        <v>1</v>
      </c>
      <c r="V24" s="33">
        <v>2</v>
      </c>
      <c r="W24" s="33">
        <v>3</v>
      </c>
      <c r="X24" s="33">
        <v>0</v>
      </c>
      <c r="Y24" s="8">
        <v>0</v>
      </c>
      <c r="Z24" s="8">
        <v>0</v>
      </c>
      <c r="AA24" s="10">
        <v>0</v>
      </c>
      <c r="AB24" s="10">
        <v>11</v>
      </c>
      <c r="AC24" s="10">
        <f t="shared" si="0"/>
        <v>350</v>
      </c>
    </row>
    <row r="25" spans="1:29" x14ac:dyDescent="0.3">
      <c r="A25" s="343">
        <v>24</v>
      </c>
      <c r="B25" s="15">
        <v>24</v>
      </c>
      <c r="C25" s="30">
        <v>59</v>
      </c>
      <c r="D25" s="8" t="s">
        <v>78</v>
      </c>
      <c r="E25" s="8" t="s">
        <v>78</v>
      </c>
      <c r="F25" s="31">
        <v>435</v>
      </c>
      <c r="G25" s="15" t="s">
        <v>73</v>
      </c>
      <c r="H25" s="8" t="s">
        <v>19</v>
      </c>
      <c r="I25" s="32">
        <v>664</v>
      </c>
      <c r="J25" s="10">
        <v>60</v>
      </c>
      <c r="K25" s="10">
        <v>104</v>
      </c>
      <c r="L25" s="10">
        <v>9</v>
      </c>
      <c r="M25" s="10">
        <v>7</v>
      </c>
      <c r="N25" s="10">
        <v>17</v>
      </c>
      <c r="O25" s="10">
        <v>6</v>
      </c>
      <c r="P25" s="10">
        <v>14</v>
      </c>
      <c r="Q25" s="10">
        <v>8</v>
      </c>
      <c r="R25" s="10">
        <v>3</v>
      </c>
      <c r="S25" s="10">
        <v>85</v>
      </c>
      <c r="T25" s="8">
        <v>0</v>
      </c>
      <c r="U25" s="10">
        <v>2</v>
      </c>
      <c r="V25" s="33">
        <v>1</v>
      </c>
      <c r="W25" s="33">
        <v>1</v>
      </c>
      <c r="X25" s="33">
        <v>0</v>
      </c>
      <c r="Y25" s="8">
        <v>0</v>
      </c>
      <c r="Z25" s="8">
        <v>0</v>
      </c>
      <c r="AA25" s="10">
        <v>0</v>
      </c>
      <c r="AB25" s="10">
        <v>19</v>
      </c>
      <c r="AC25" s="10">
        <f>SUM(J25:AB25)</f>
        <v>336</v>
      </c>
    </row>
    <row r="26" spans="1:29" x14ac:dyDescent="0.3">
      <c r="A26" s="343">
        <v>25</v>
      </c>
      <c r="B26" s="15">
        <v>24</v>
      </c>
      <c r="C26" s="30">
        <v>59</v>
      </c>
      <c r="D26" s="8" t="s">
        <v>78</v>
      </c>
      <c r="E26" s="8" t="s">
        <v>78</v>
      </c>
      <c r="F26" s="31">
        <v>435</v>
      </c>
      <c r="G26" s="15" t="s">
        <v>73</v>
      </c>
      <c r="H26" s="8" t="s">
        <v>20</v>
      </c>
      <c r="I26" s="32">
        <v>663</v>
      </c>
      <c r="J26" s="10">
        <v>76</v>
      </c>
      <c r="K26" s="10">
        <v>153</v>
      </c>
      <c r="L26" s="10">
        <v>4</v>
      </c>
      <c r="M26" s="10">
        <v>1</v>
      </c>
      <c r="N26" s="10">
        <v>23</v>
      </c>
      <c r="O26" s="10">
        <v>2</v>
      </c>
      <c r="P26" s="10">
        <v>6</v>
      </c>
      <c r="Q26" s="10">
        <v>7</v>
      </c>
      <c r="R26" s="10">
        <v>6</v>
      </c>
      <c r="S26" s="10">
        <v>77</v>
      </c>
      <c r="T26" s="8">
        <v>0</v>
      </c>
      <c r="U26" s="10">
        <v>1</v>
      </c>
      <c r="V26" s="33">
        <v>3</v>
      </c>
      <c r="W26" s="33">
        <v>4</v>
      </c>
      <c r="X26" s="33">
        <v>0</v>
      </c>
      <c r="Y26" s="8">
        <v>0</v>
      </c>
      <c r="Z26" s="8">
        <v>0</v>
      </c>
      <c r="AA26" s="10">
        <v>0</v>
      </c>
      <c r="AB26" s="10">
        <v>11</v>
      </c>
      <c r="AC26" s="10">
        <f t="shared" si="0"/>
        <v>374</v>
      </c>
    </row>
    <row r="27" spans="1:29" x14ac:dyDescent="0.3">
      <c r="A27" s="343">
        <v>26</v>
      </c>
      <c r="B27" s="15">
        <v>24</v>
      </c>
      <c r="C27" s="30">
        <v>59</v>
      </c>
      <c r="D27" s="8" t="s">
        <v>78</v>
      </c>
      <c r="E27" s="8" t="s">
        <v>78</v>
      </c>
      <c r="F27" s="31">
        <v>436</v>
      </c>
      <c r="G27" s="15" t="s">
        <v>73</v>
      </c>
      <c r="H27" s="8" t="s">
        <v>19</v>
      </c>
      <c r="I27" s="32">
        <v>678</v>
      </c>
      <c r="J27" s="10">
        <v>57</v>
      </c>
      <c r="K27" s="10">
        <v>95</v>
      </c>
      <c r="L27" s="10">
        <v>7</v>
      </c>
      <c r="M27" s="10">
        <v>3</v>
      </c>
      <c r="N27" s="10">
        <v>13</v>
      </c>
      <c r="O27" s="10">
        <v>5</v>
      </c>
      <c r="P27" s="10">
        <v>21</v>
      </c>
      <c r="Q27" s="10">
        <v>3</v>
      </c>
      <c r="R27" s="10">
        <v>9</v>
      </c>
      <c r="S27" s="10">
        <v>72</v>
      </c>
      <c r="T27" s="8">
        <v>0</v>
      </c>
      <c r="U27" s="10">
        <v>2</v>
      </c>
      <c r="V27" s="33">
        <v>3</v>
      </c>
      <c r="W27" s="33">
        <v>0</v>
      </c>
      <c r="X27" s="33">
        <v>0</v>
      </c>
      <c r="Y27" s="8">
        <v>0</v>
      </c>
      <c r="Z27" s="8">
        <v>0</v>
      </c>
      <c r="AA27" s="10">
        <v>0</v>
      </c>
      <c r="AB27" s="10">
        <v>24</v>
      </c>
      <c r="AC27" s="10">
        <f t="shared" si="0"/>
        <v>314</v>
      </c>
    </row>
    <row r="28" spans="1:29" x14ac:dyDescent="0.3">
      <c r="A28" s="343">
        <v>27</v>
      </c>
      <c r="B28" s="15">
        <v>24</v>
      </c>
      <c r="C28" s="30">
        <v>59</v>
      </c>
      <c r="D28" s="8" t="s">
        <v>78</v>
      </c>
      <c r="E28" s="8" t="s">
        <v>78</v>
      </c>
      <c r="F28" s="31">
        <v>436</v>
      </c>
      <c r="G28" s="15" t="s">
        <v>73</v>
      </c>
      <c r="H28" s="8" t="s">
        <v>20</v>
      </c>
      <c r="I28" s="32">
        <v>678</v>
      </c>
      <c r="J28" s="10">
        <v>64</v>
      </c>
      <c r="K28" s="10">
        <v>90</v>
      </c>
      <c r="L28" s="10">
        <v>4</v>
      </c>
      <c r="M28" s="10">
        <v>7</v>
      </c>
      <c r="N28" s="10">
        <v>16</v>
      </c>
      <c r="O28" s="10">
        <v>2</v>
      </c>
      <c r="P28" s="10">
        <v>19</v>
      </c>
      <c r="Q28" s="10">
        <v>4</v>
      </c>
      <c r="R28" s="10">
        <v>7</v>
      </c>
      <c r="S28" s="10">
        <v>80</v>
      </c>
      <c r="T28" s="8">
        <v>0</v>
      </c>
      <c r="U28" s="10">
        <v>5</v>
      </c>
      <c r="V28" s="33">
        <v>0</v>
      </c>
      <c r="W28" s="33">
        <v>0</v>
      </c>
      <c r="X28" s="33">
        <v>0</v>
      </c>
      <c r="Y28" s="8">
        <v>0</v>
      </c>
      <c r="Z28" s="8">
        <v>0</v>
      </c>
      <c r="AA28" s="10">
        <v>0</v>
      </c>
      <c r="AB28" s="10">
        <v>13</v>
      </c>
      <c r="AC28" s="10">
        <f t="shared" si="0"/>
        <v>311</v>
      </c>
    </row>
    <row r="29" spans="1:29" x14ac:dyDescent="0.3">
      <c r="A29" s="343">
        <v>28</v>
      </c>
      <c r="B29" s="15">
        <v>24</v>
      </c>
      <c r="C29" s="30">
        <v>59</v>
      </c>
      <c r="D29" s="8" t="s">
        <v>78</v>
      </c>
      <c r="E29" s="8" t="s">
        <v>78</v>
      </c>
      <c r="F29" s="31">
        <v>437</v>
      </c>
      <c r="G29" s="15" t="s">
        <v>73</v>
      </c>
      <c r="H29" s="8" t="s">
        <v>19</v>
      </c>
      <c r="I29" s="32">
        <v>562</v>
      </c>
      <c r="J29" s="10">
        <v>50</v>
      </c>
      <c r="K29" s="10">
        <v>75</v>
      </c>
      <c r="L29" s="10">
        <v>5</v>
      </c>
      <c r="M29" s="10">
        <v>4</v>
      </c>
      <c r="N29" s="10">
        <v>17</v>
      </c>
      <c r="O29" s="10">
        <v>2</v>
      </c>
      <c r="P29" s="10">
        <v>19</v>
      </c>
      <c r="Q29" s="10">
        <v>6</v>
      </c>
      <c r="R29" s="10">
        <v>3</v>
      </c>
      <c r="S29" s="10">
        <v>86</v>
      </c>
      <c r="T29" s="8">
        <v>0</v>
      </c>
      <c r="U29" s="10">
        <v>3</v>
      </c>
      <c r="V29" s="33">
        <v>3</v>
      </c>
      <c r="W29" s="33">
        <v>3</v>
      </c>
      <c r="X29" s="33">
        <v>0</v>
      </c>
      <c r="Y29" s="8">
        <v>0</v>
      </c>
      <c r="Z29" s="8">
        <v>0</v>
      </c>
      <c r="AA29" s="10">
        <v>0</v>
      </c>
      <c r="AB29" s="10">
        <v>17</v>
      </c>
      <c r="AC29" s="10">
        <f t="shared" si="0"/>
        <v>293</v>
      </c>
    </row>
    <row r="30" spans="1:29" x14ac:dyDescent="0.3">
      <c r="A30" s="343">
        <v>29</v>
      </c>
      <c r="B30" s="15">
        <v>24</v>
      </c>
      <c r="C30" s="30">
        <v>59</v>
      </c>
      <c r="D30" s="8" t="s">
        <v>78</v>
      </c>
      <c r="E30" s="8" t="s">
        <v>78</v>
      </c>
      <c r="F30" s="31">
        <v>437</v>
      </c>
      <c r="G30" s="15" t="s">
        <v>73</v>
      </c>
      <c r="H30" s="8" t="s">
        <v>20</v>
      </c>
      <c r="I30" s="32">
        <v>562</v>
      </c>
      <c r="J30" s="10">
        <v>50</v>
      </c>
      <c r="K30" s="10">
        <v>72</v>
      </c>
      <c r="L30" s="10">
        <v>6</v>
      </c>
      <c r="M30" s="10">
        <v>3</v>
      </c>
      <c r="N30" s="10">
        <v>10</v>
      </c>
      <c r="O30" s="10">
        <v>1</v>
      </c>
      <c r="P30" s="10">
        <v>16</v>
      </c>
      <c r="Q30" s="10">
        <v>4</v>
      </c>
      <c r="R30" s="10">
        <v>4</v>
      </c>
      <c r="S30" s="10">
        <v>97</v>
      </c>
      <c r="T30" s="8">
        <v>0</v>
      </c>
      <c r="U30" s="10">
        <v>5</v>
      </c>
      <c r="V30" s="33">
        <v>1</v>
      </c>
      <c r="W30" s="33">
        <v>0</v>
      </c>
      <c r="X30" s="33">
        <v>0</v>
      </c>
      <c r="Y30" s="8">
        <v>0</v>
      </c>
      <c r="Z30" s="8">
        <v>0</v>
      </c>
      <c r="AA30" s="10">
        <v>0</v>
      </c>
      <c r="AB30" s="10">
        <v>16</v>
      </c>
      <c r="AC30" s="10">
        <f t="shared" si="0"/>
        <v>285</v>
      </c>
    </row>
    <row r="31" spans="1:29" x14ac:dyDescent="0.3">
      <c r="A31" s="343">
        <v>30</v>
      </c>
      <c r="B31" s="15">
        <v>24</v>
      </c>
      <c r="C31" s="30">
        <v>59</v>
      </c>
      <c r="D31" s="8" t="s">
        <v>78</v>
      </c>
      <c r="E31" s="8" t="s">
        <v>78</v>
      </c>
      <c r="F31" s="31">
        <v>437</v>
      </c>
      <c r="G31" s="15" t="s">
        <v>73</v>
      </c>
      <c r="H31" s="8" t="s">
        <v>22</v>
      </c>
      <c r="I31" s="32">
        <v>561</v>
      </c>
      <c r="J31" s="10">
        <v>58</v>
      </c>
      <c r="K31" s="10">
        <v>85</v>
      </c>
      <c r="L31" s="10">
        <v>4</v>
      </c>
      <c r="M31" s="10">
        <v>2</v>
      </c>
      <c r="N31" s="10">
        <v>15</v>
      </c>
      <c r="O31" s="10">
        <v>5</v>
      </c>
      <c r="P31" s="10">
        <v>22</v>
      </c>
      <c r="Q31" s="10">
        <v>5</v>
      </c>
      <c r="R31" s="10">
        <v>2</v>
      </c>
      <c r="S31" s="10">
        <v>89</v>
      </c>
      <c r="T31" s="8">
        <v>0</v>
      </c>
      <c r="U31" s="10">
        <v>3</v>
      </c>
      <c r="V31" s="33">
        <v>2</v>
      </c>
      <c r="W31" s="33">
        <v>1</v>
      </c>
      <c r="X31" s="33">
        <v>0</v>
      </c>
      <c r="Y31" s="8">
        <v>0</v>
      </c>
      <c r="Z31" s="8">
        <v>0</v>
      </c>
      <c r="AA31" s="10">
        <v>0</v>
      </c>
      <c r="AB31" s="10">
        <v>12</v>
      </c>
      <c r="AC31" s="10">
        <f t="shared" si="0"/>
        <v>305</v>
      </c>
    </row>
    <row r="32" spans="1:29" x14ac:dyDescent="0.3">
      <c r="A32" s="343">
        <v>31</v>
      </c>
      <c r="B32" s="15">
        <v>24</v>
      </c>
      <c r="C32" s="30">
        <v>59</v>
      </c>
      <c r="D32" s="8" t="s">
        <v>78</v>
      </c>
      <c r="E32" s="8" t="s">
        <v>78</v>
      </c>
      <c r="F32" s="31">
        <v>438</v>
      </c>
      <c r="G32" s="15" t="s">
        <v>73</v>
      </c>
      <c r="H32" s="8" t="s">
        <v>19</v>
      </c>
      <c r="I32" s="32">
        <v>705</v>
      </c>
      <c r="J32" s="10">
        <v>65</v>
      </c>
      <c r="K32" s="10">
        <v>102</v>
      </c>
      <c r="L32" s="10">
        <v>10</v>
      </c>
      <c r="M32" s="10">
        <v>7</v>
      </c>
      <c r="N32" s="10">
        <v>17</v>
      </c>
      <c r="O32" s="10">
        <v>2</v>
      </c>
      <c r="P32" s="10">
        <v>20</v>
      </c>
      <c r="Q32" s="10">
        <v>5</v>
      </c>
      <c r="R32" s="10">
        <v>6</v>
      </c>
      <c r="S32" s="10">
        <v>108</v>
      </c>
      <c r="T32" s="8">
        <v>0</v>
      </c>
      <c r="U32" s="10">
        <v>3</v>
      </c>
      <c r="V32" s="33">
        <v>2</v>
      </c>
      <c r="W32" s="33">
        <v>2</v>
      </c>
      <c r="X32" s="33">
        <v>0</v>
      </c>
      <c r="Y32" s="8">
        <v>0</v>
      </c>
      <c r="Z32" s="8">
        <v>0</v>
      </c>
      <c r="AA32" s="10">
        <v>0</v>
      </c>
      <c r="AB32" s="10">
        <v>12</v>
      </c>
      <c r="AC32" s="10">
        <f t="shared" si="0"/>
        <v>361</v>
      </c>
    </row>
    <row r="33" spans="1:29" x14ac:dyDescent="0.3">
      <c r="A33" s="343">
        <v>32</v>
      </c>
      <c r="B33" s="15">
        <v>24</v>
      </c>
      <c r="C33" s="30">
        <v>59</v>
      </c>
      <c r="D33" s="8" t="s">
        <v>78</v>
      </c>
      <c r="E33" s="8" t="s">
        <v>78</v>
      </c>
      <c r="F33" s="31">
        <v>438</v>
      </c>
      <c r="G33" s="15" t="s">
        <v>73</v>
      </c>
      <c r="H33" s="8" t="s">
        <v>20</v>
      </c>
      <c r="I33" s="32">
        <v>705</v>
      </c>
      <c r="J33" s="10">
        <v>59</v>
      </c>
      <c r="K33" s="10">
        <v>95</v>
      </c>
      <c r="L33" s="10">
        <v>6</v>
      </c>
      <c r="M33" s="10">
        <v>4</v>
      </c>
      <c r="N33" s="10">
        <v>17</v>
      </c>
      <c r="O33" s="10">
        <v>2</v>
      </c>
      <c r="P33" s="10">
        <v>19</v>
      </c>
      <c r="Q33" s="10">
        <v>7</v>
      </c>
      <c r="R33" s="10">
        <v>8</v>
      </c>
      <c r="S33" s="10">
        <v>119</v>
      </c>
      <c r="T33" s="8">
        <v>0</v>
      </c>
      <c r="U33" s="10">
        <v>2</v>
      </c>
      <c r="V33" s="33">
        <v>2</v>
      </c>
      <c r="W33" s="33">
        <v>0</v>
      </c>
      <c r="X33" s="33">
        <v>0</v>
      </c>
      <c r="Y33" s="8">
        <v>0</v>
      </c>
      <c r="Z33" s="8">
        <v>0</v>
      </c>
      <c r="AA33" s="10">
        <v>0</v>
      </c>
      <c r="AB33" s="10">
        <v>14</v>
      </c>
      <c r="AC33" s="10">
        <f t="shared" si="0"/>
        <v>354</v>
      </c>
    </row>
    <row r="34" spans="1:29" x14ac:dyDescent="0.3">
      <c r="A34" s="343">
        <v>33</v>
      </c>
      <c r="B34" s="15">
        <v>24</v>
      </c>
      <c r="C34" s="30">
        <v>59</v>
      </c>
      <c r="D34" s="8" t="s">
        <v>78</v>
      </c>
      <c r="E34" s="8" t="s">
        <v>78</v>
      </c>
      <c r="F34" s="31">
        <v>438</v>
      </c>
      <c r="G34" s="15" t="s">
        <v>73</v>
      </c>
      <c r="H34" s="8" t="s">
        <v>22</v>
      </c>
      <c r="I34" s="32">
        <v>704</v>
      </c>
      <c r="J34" s="10">
        <v>84</v>
      </c>
      <c r="K34" s="10">
        <v>89</v>
      </c>
      <c r="L34" s="10">
        <v>11</v>
      </c>
      <c r="M34" s="10">
        <v>2</v>
      </c>
      <c r="N34" s="10">
        <v>12</v>
      </c>
      <c r="O34" s="10">
        <v>3</v>
      </c>
      <c r="P34" s="10">
        <v>16</v>
      </c>
      <c r="Q34" s="10">
        <v>3</v>
      </c>
      <c r="R34" s="10">
        <v>4</v>
      </c>
      <c r="S34" s="10">
        <v>95</v>
      </c>
      <c r="T34" s="8">
        <v>0</v>
      </c>
      <c r="U34" s="10">
        <v>1</v>
      </c>
      <c r="V34" s="33">
        <v>2</v>
      </c>
      <c r="W34" s="33">
        <v>3</v>
      </c>
      <c r="X34" s="33">
        <v>0</v>
      </c>
      <c r="Y34" s="8">
        <v>0</v>
      </c>
      <c r="Z34" s="8">
        <v>0</v>
      </c>
      <c r="AA34" s="10">
        <v>0</v>
      </c>
      <c r="AB34" s="10">
        <v>18</v>
      </c>
      <c r="AC34" s="10">
        <f t="shared" si="0"/>
        <v>343</v>
      </c>
    </row>
    <row r="35" spans="1:29" x14ac:dyDescent="0.3">
      <c r="A35" s="343">
        <v>34</v>
      </c>
      <c r="B35" s="15">
        <v>24</v>
      </c>
      <c r="C35" s="30">
        <v>59</v>
      </c>
      <c r="D35" s="8" t="s">
        <v>78</v>
      </c>
      <c r="E35" s="8" t="s">
        <v>78</v>
      </c>
      <c r="F35" s="31">
        <v>438</v>
      </c>
      <c r="G35" s="15" t="s">
        <v>73</v>
      </c>
      <c r="H35" s="8" t="s">
        <v>24</v>
      </c>
      <c r="I35" s="32">
        <v>704</v>
      </c>
      <c r="J35" s="10">
        <v>75</v>
      </c>
      <c r="K35" s="10">
        <v>101</v>
      </c>
      <c r="L35" s="10">
        <v>10</v>
      </c>
      <c r="M35" s="10">
        <v>3</v>
      </c>
      <c r="N35" s="10">
        <v>12</v>
      </c>
      <c r="O35" s="10">
        <v>1</v>
      </c>
      <c r="P35" s="10">
        <v>16</v>
      </c>
      <c r="Q35" s="10">
        <v>4</v>
      </c>
      <c r="R35" s="10">
        <v>5</v>
      </c>
      <c r="S35" s="10">
        <v>111</v>
      </c>
      <c r="T35" s="8">
        <v>0</v>
      </c>
      <c r="U35" s="10">
        <v>2</v>
      </c>
      <c r="V35" s="33">
        <v>3</v>
      </c>
      <c r="W35" s="33">
        <v>3</v>
      </c>
      <c r="X35" s="33">
        <v>0</v>
      </c>
      <c r="Y35" s="8">
        <v>0</v>
      </c>
      <c r="Z35" s="8">
        <v>0</v>
      </c>
      <c r="AA35" s="10">
        <v>0</v>
      </c>
      <c r="AB35" s="10">
        <v>11</v>
      </c>
      <c r="AC35" s="10">
        <f t="shared" si="0"/>
        <v>357</v>
      </c>
    </row>
    <row r="36" spans="1:29" x14ac:dyDescent="0.3">
      <c r="A36" s="343">
        <v>35</v>
      </c>
      <c r="B36" s="15">
        <v>24</v>
      </c>
      <c r="C36" s="30">
        <v>59</v>
      </c>
      <c r="D36" s="8" t="s">
        <v>78</v>
      </c>
      <c r="E36" s="8" t="s">
        <v>78</v>
      </c>
      <c r="F36" s="31">
        <v>439</v>
      </c>
      <c r="G36" s="15" t="s">
        <v>73</v>
      </c>
      <c r="H36" s="8" t="s">
        <v>19</v>
      </c>
      <c r="I36" s="32">
        <v>684</v>
      </c>
      <c r="J36" s="10">
        <v>63</v>
      </c>
      <c r="K36" s="10">
        <v>107</v>
      </c>
      <c r="L36" s="10">
        <v>8</v>
      </c>
      <c r="M36" s="10">
        <v>5</v>
      </c>
      <c r="N36" s="10">
        <v>18</v>
      </c>
      <c r="O36" s="10">
        <v>2</v>
      </c>
      <c r="P36" s="10">
        <v>23</v>
      </c>
      <c r="Q36" s="10">
        <v>6</v>
      </c>
      <c r="R36" s="10">
        <v>5</v>
      </c>
      <c r="S36" s="10">
        <v>116</v>
      </c>
      <c r="T36" s="8">
        <v>0</v>
      </c>
      <c r="U36" s="10">
        <v>3</v>
      </c>
      <c r="V36" s="33">
        <v>4</v>
      </c>
      <c r="W36" s="33">
        <v>0</v>
      </c>
      <c r="X36" s="33">
        <v>0</v>
      </c>
      <c r="Y36" s="8">
        <v>0</v>
      </c>
      <c r="Z36" s="8">
        <v>0</v>
      </c>
      <c r="AA36" s="10">
        <v>1</v>
      </c>
      <c r="AB36" s="10">
        <v>20</v>
      </c>
      <c r="AC36" s="10">
        <f t="shared" si="0"/>
        <v>381</v>
      </c>
    </row>
    <row r="37" spans="1:29" x14ac:dyDescent="0.3">
      <c r="A37" s="343">
        <v>36</v>
      </c>
      <c r="B37" s="15">
        <v>24</v>
      </c>
      <c r="C37" s="30">
        <v>59</v>
      </c>
      <c r="D37" s="8" t="s">
        <v>78</v>
      </c>
      <c r="E37" s="8" t="s">
        <v>78</v>
      </c>
      <c r="F37" s="31">
        <v>439</v>
      </c>
      <c r="G37" s="15" t="s">
        <v>73</v>
      </c>
      <c r="H37" s="8" t="s">
        <v>20</v>
      </c>
      <c r="I37" s="32">
        <v>683</v>
      </c>
      <c r="J37" s="10">
        <v>63</v>
      </c>
      <c r="K37" s="10">
        <v>111</v>
      </c>
      <c r="L37" s="10">
        <v>9</v>
      </c>
      <c r="M37" s="10">
        <v>5</v>
      </c>
      <c r="N37" s="10">
        <v>15</v>
      </c>
      <c r="O37" s="10">
        <v>4</v>
      </c>
      <c r="P37" s="10">
        <v>26</v>
      </c>
      <c r="Q37" s="10">
        <v>2</v>
      </c>
      <c r="R37" s="10">
        <v>5</v>
      </c>
      <c r="S37" s="10">
        <v>118</v>
      </c>
      <c r="T37" s="8">
        <v>0</v>
      </c>
      <c r="U37" s="10">
        <v>4</v>
      </c>
      <c r="V37" s="33">
        <v>1</v>
      </c>
      <c r="W37" s="33">
        <v>1</v>
      </c>
      <c r="X37" s="33">
        <v>0</v>
      </c>
      <c r="Y37" s="8">
        <v>0</v>
      </c>
      <c r="Z37" s="8">
        <v>0</v>
      </c>
      <c r="AA37" s="10">
        <v>1</v>
      </c>
      <c r="AB37" s="10">
        <v>13</v>
      </c>
      <c r="AC37" s="10">
        <f t="shared" si="0"/>
        <v>378</v>
      </c>
    </row>
    <row r="38" spans="1:29" x14ac:dyDescent="0.3">
      <c r="A38" s="343">
        <v>37</v>
      </c>
      <c r="B38" s="15">
        <v>24</v>
      </c>
      <c r="C38" s="30">
        <v>59</v>
      </c>
      <c r="D38" s="8" t="s">
        <v>78</v>
      </c>
      <c r="E38" s="8" t="s">
        <v>78</v>
      </c>
      <c r="F38" s="31">
        <v>440</v>
      </c>
      <c r="G38" s="15" t="s">
        <v>73</v>
      </c>
      <c r="H38" s="8" t="s">
        <v>19</v>
      </c>
      <c r="I38" s="32">
        <v>717</v>
      </c>
      <c r="J38" s="10">
        <v>59</v>
      </c>
      <c r="K38" s="10">
        <v>97</v>
      </c>
      <c r="L38" s="10">
        <v>8</v>
      </c>
      <c r="M38" s="10">
        <v>1</v>
      </c>
      <c r="N38" s="10">
        <v>13</v>
      </c>
      <c r="O38" s="10">
        <v>2</v>
      </c>
      <c r="P38" s="10">
        <v>11</v>
      </c>
      <c r="Q38" s="10">
        <v>2</v>
      </c>
      <c r="R38" s="10">
        <v>2</v>
      </c>
      <c r="S38" s="10">
        <v>85</v>
      </c>
      <c r="T38" s="8">
        <v>0</v>
      </c>
      <c r="U38" s="10">
        <v>3</v>
      </c>
      <c r="V38" s="33">
        <v>3</v>
      </c>
      <c r="W38" s="33">
        <v>1</v>
      </c>
      <c r="X38" s="33">
        <v>0</v>
      </c>
      <c r="Y38" s="8">
        <v>0</v>
      </c>
      <c r="Z38" s="8">
        <v>0</v>
      </c>
      <c r="AA38" s="10">
        <v>0</v>
      </c>
      <c r="AB38" s="10">
        <v>10</v>
      </c>
      <c r="AC38" s="10">
        <f t="shared" si="0"/>
        <v>297</v>
      </c>
    </row>
    <row r="39" spans="1:29" x14ac:dyDescent="0.3">
      <c r="A39" s="343">
        <v>38</v>
      </c>
      <c r="B39" s="15">
        <v>24</v>
      </c>
      <c r="C39" s="30">
        <v>59</v>
      </c>
      <c r="D39" s="8" t="s">
        <v>78</v>
      </c>
      <c r="E39" s="8" t="s">
        <v>78</v>
      </c>
      <c r="F39" s="31">
        <v>440</v>
      </c>
      <c r="G39" s="15" t="s">
        <v>73</v>
      </c>
      <c r="H39" s="8" t="s">
        <v>20</v>
      </c>
      <c r="I39" s="32">
        <v>717</v>
      </c>
      <c r="J39" s="10">
        <v>69</v>
      </c>
      <c r="K39" s="10">
        <v>123</v>
      </c>
      <c r="L39" s="10">
        <v>3</v>
      </c>
      <c r="M39" s="10">
        <v>4</v>
      </c>
      <c r="N39" s="10">
        <v>13</v>
      </c>
      <c r="O39" s="10">
        <v>5</v>
      </c>
      <c r="P39" s="10">
        <v>10</v>
      </c>
      <c r="Q39" s="10">
        <v>5</v>
      </c>
      <c r="R39" s="10">
        <v>3</v>
      </c>
      <c r="S39" s="10">
        <v>85</v>
      </c>
      <c r="T39" s="8">
        <v>0</v>
      </c>
      <c r="U39" s="10">
        <v>1</v>
      </c>
      <c r="V39" s="33">
        <v>1</v>
      </c>
      <c r="W39" s="33">
        <v>0</v>
      </c>
      <c r="X39" s="33">
        <v>0</v>
      </c>
      <c r="Y39" s="8">
        <v>0</v>
      </c>
      <c r="Z39" s="8">
        <v>0</v>
      </c>
      <c r="AA39" s="10">
        <v>0</v>
      </c>
      <c r="AB39" s="10">
        <v>13</v>
      </c>
      <c r="AC39" s="10">
        <f t="shared" si="0"/>
        <v>335</v>
      </c>
    </row>
    <row r="40" spans="1:29" x14ac:dyDescent="0.3">
      <c r="A40" s="343">
        <v>39</v>
      </c>
      <c r="B40" s="15">
        <v>24</v>
      </c>
      <c r="C40" s="30">
        <v>59</v>
      </c>
      <c r="D40" s="8" t="s">
        <v>78</v>
      </c>
      <c r="E40" s="8" t="s">
        <v>78</v>
      </c>
      <c r="F40" s="31">
        <v>440</v>
      </c>
      <c r="G40" s="15" t="s">
        <v>73</v>
      </c>
      <c r="H40" s="8" t="s">
        <v>22</v>
      </c>
      <c r="I40" s="32">
        <v>716</v>
      </c>
      <c r="J40" s="10">
        <v>81</v>
      </c>
      <c r="K40" s="10">
        <v>92</v>
      </c>
      <c r="L40" s="10">
        <v>10</v>
      </c>
      <c r="M40" s="10">
        <v>7</v>
      </c>
      <c r="N40" s="10">
        <v>16</v>
      </c>
      <c r="O40" s="10">
        <v>3</v>
      </c>
      <c r="P40" s="10">
        <v>9</v>
      </c>
      <c r="Q40" s="10">
        <v>7</v>
      </c>
      <c r="R40" s="10">
        <v>3</v>
      </c>
      <c r="S40" s="10">
        <v>93</v>
      </c>
      <c r="T40" s="8">
        <v>0</v>
      </c>
      <c r="U40" s="10">
        <v>2</v>
      </c>
      <c r="V40" s="33">
        <v>1</v>
      </c>
      <c r="W40" s="33">
        <v>1</v>
      </c>
      <c r="X40" s="33">
        <v>0</v>
      </c>
      <c r="Y40" s="8">
        <v>0</v>
      </c>
      <c r="Z40" s="8">
        <v>0</v>
      </c>
      <c r="AA40" s="10">
        <v>0</v>
      </c>
      <c r="AB40" s="10">
        <v>15</v>
      </c>
      <c r="AC40" s="10">
        <f t="shared" si="0"/>
        <v>340</v>
      </c>
    </row>
    <row r="41" spans="1:29" x14ac:dyDescent="0.3">
      <c r="A41" s="343">
        <v>40</v>
      </c>
      <c r="B41" s="15">
        <v>24</v>
      </c>
      <c r="C41" s="30">
        <v>59</v>
      </c>
      <c r="D41" s="8" t="s">
        <v>78</v>
      </c>
      <c r="E41" s="8" t="s">
        <v>78</v>
      </c>
      <c r="F41" s="31">
        <v>440</v>
      </c>
      <c r="G41" s="15" t="s">
        <v>73</v>
      </c>
      <c r="H41" s="8" t="s">
        <v>27</v>
      </c>
      <c r="I41" s="32"/>
      <c r="J41" s="10">
        <v>14</v>
      </c>
      <c r="K41" s="10">
        <v>19</v>
      </c>
      <c r="L41" s="10">
        <v>6</v>
      </c>
      <c r="M41" s="10">
        <v>1</v>
      </c>
      <c r="N41" s="10">
        <v>2</v>
      </c>
      <c r="O41" s="10">
        <v>0</v>
      </c>
      <c r="P41" s="10">
        <v>6</v>
      </c>
      <c r="Q41" s="10">
        <v>0</v>
      </c>
      <c r="R41" s="10">
        <v>1</v>
      </c>
      <c r="S41" s="10">
        <v>45</v>
      </c>
      <c r="T41" s="8"/>
      <c r="U41" s="10">
        <v>2</v>
      </c>
      <c r="V41" s="33">
        <v>0</v>
      </c>
      <c r="W41" s="33">
        <v>1</v>
      </c>
      <c r="X41" s="33">
        <v>0</v>
      </c>
      <c r="Y41" s="8">
        <v>0</v>
      </c>
      <c r="Z41" s="8">
        <v>0</v>
      </c>
      <c r="AA41" s="10">
        <v>0</v>
      </c>
      <c r="AB41" s="10">
        <v>14</v>
      </c>
      <c r="AC41" s="10">
        <f t="shared" si="0"/>
        <v>111</v>
      </c>
    </row>
    <row r="42" spans="1:29" x14ac:dyDescent="0.3">
      <c r="A42" s="343">
        <v>41</v>
      </c>
      <c r="B42" s="15">
        <v>24</v>
      </c>
      <c r="C42" s="30">
        <v>59</v>
      </c>
      <c r="D42" s="8" t="s">
        <v>78</v>
      </c>
      <c r="E42" s="8" t="s">
        <v>78</v>
      </c>
      <c r="F42" s="31">
        <v>441</v>
      </c>
      <c r="G42" s="15" t="s">
        <v>73</v>
      </c>
      <c r="H42" s="8" t="s">
        <v>19</v>
      </c>
      <c r="I42" s="32">
        <v>749</v>
      </c>
      <c r="J42" s="10">
        <v>73</v>
      </c>
      <c r="K42" s="10">
        <v>121</v>
      </c>
      <c r="L42" s="10">
        <v>6</v>
      </c>
      <c r="M42" s="10">
        <v>6</v>
      </c>
      <c r="N42" s="10">
        <v>13</v>
      </c>
      <c r="O42" s="10">
        <v>4</v>
      </c>
      <c r="P42" s="10">
        <v>17</v>
      </c>
      <c r="Q42" s="10">
        <v>3</v>
      </c>
      <c r="R42" s="10">
        <v>12</v>
      </c>
      <c r="S42" s="10">
        <v>120</v>
      </c>
      <c r="T42" s="8">
        <v>0</v>
      </c>
      <c r="U42" s="10">
        <v>3</v>
      </c>
      <c r="V42" s="33">
        <v>1</v>
      </c>
      <c r="W42" s="33">
        <v>1</v>
      </c>
      <c r="X42" s="33">
        <v>0</v>
      </c>
      <c r="Y42" s="8">
        <v>0</v>
      </c>
      <c r="Z42" s="8">
        <v>0</v>
      </c>
      <c r="AA42" s="10">
        <v>0</v>
      </c>
      <c r="AB42" s="10">
        <v>13</v>
      </c>
      <c r="AC42" s="10">
        <f t="shared" si="0"/>
        <v>393</v>
      </c>
    </row>
    <row r="43" spans="1:29" x14ac:dyDescent="0.3">
      <c r="A43" s="343">
        <v>42</v>
      </c>
      <c r="B43" s="15">
        <v>24</v>
      </c>
      <c r="C43" s="30">
        <v>59</v>
      </c>
      <c r="D43" s="8" t="s">
        <v>78</v>
      </c>
      <c r="E43" s="8" t="s">
        <v>78</v>
      </c>
      <c r="F43" s="31">
        <v>441</v>
      </c>
      <c r="G43" s="15" t="s">
        <v>73</v>
      </c>
      <c r="H43" s="8" t="s">
        <v>20</v>
      </c>
      <c r="I43" s="32">
        <v>748</v>
      </c>
      <c r="J43" s="10">
        <v>96</v>
      </c>
      <c r="K43" s="10">
        <v>111</v>
      </c>
      <c r="L43" s="10">
        <v>10</v>
      </c>
      <c r="M43" s="10">
        <v>4</v>
      </c>
      <c r="N43" s="10">
        <v>11</v>
      </c>
      <c r="O43" s="10">
        <v>3</v>
      </c>
      <c r="P43" s="10">
        <v>20</v>
      </c>
      <c r="Q43" s="10">
        <v>8</v>
      </c>
      <c r="R43" s="10">
        <v>12</v>
      </c>
      <c r="S43" s="10">
        <v>121</v>
      </c>
      <c r="T43" s="8">
        <v>0</v>
      </c>
      <c r="U43" s="10">
        <v>0</v>
      </c>
      <c r="V43" s="33">
        <v>0</v>
      </c>
      <c r="W43" s="33">
        <v>1</v>
      </c>
      <c r="X43" s="33">
        <v>0</v>
      </c>
      <c r="Y43" s="8">
        <v>0</v>
      </c>
      <c r="Z43" s="8">
        <v>0</v>
      </c>
      <c r="AA43" s="10">
        <v>2</v>
      </c>
      <c r="AB43" s="10">
        <v>9</v>
      </c>
      <c r="AC43" s="10">
        <f t="shared" si="0"/>
        <v>408</v>
      </c>
    </row>
    <row r="44" spans="1:29" x14ac:dyDescent="0.3">
      <c r="A44" s="343">
        <v>43</v>
      </c>
      <c r="B44" s="15">
        <v>24</v>
      </c>
      <c r="C44" s="30">
        <v>59</v>
      </c>
      <c r="D44" s="8" t="s">
        <v>78</v>
      </c>
      <c r="E44" s="8" t="s">
        <v>78</v>
      </c>
      <c r="F44" s="31">
        <v>441</v>
      </c>
      <c r="G44" s="15" t="s">
        <v>73</v>
      </c>
      <c r="H44" s="8" t="s">
        <v>22</v>
      </c>
      <c r="I44" s="32">
        <v>748</v>
      </c>
      <c r="J44" s="10">
        <v>53</v>
      </c>
      <c r="K44" s="10">
        <v>103</v>
      </c>
      <c r="L44" s="10">
        <v>11</v>
      </c>
      <c r="M44" s="10">
        <v>0</v>
      </c>
      <c r="N44" s="10">
        <v>11</v>
      </c>
      <c r="O44" s="10">
        <v>5</v>
      </c>
      <c r="P44" s="10">
        <v>11</v>
      </c>
      <c r="Q44" s="10">
        <v>9</v>
      </c>
      <c r="R44" s="10">
        <v>4</v>
      </c>
      <c r="S44" s="10">
        <v>142</v>
      </c>
      <c r="T44" s="8">
        <v>0</v>
      </c>
      <c r="U44" s="10">
        <v>2</v>
      </c>
      <c r="V44" s="33">
        <v>4</v>
      </c>
      <c r="W44" s="33">
        <v>1</v>
      </c>
      <c r="X44" s="33">
        <v>0</v>
      </c>
      <c r="Y44" s="8">
        <v>0</v>
      </c>
      <c r="Z44" s="8">
        <v>0</v>
      </c>
      <c r="AA44" s="10">
        <v>0</v>
      </c>
      <c r="AB44" s="10">
        <v>10</v>
      </c>
      <c r="AC44" s="10">
        <f t="shared" si="0"/>
        <v>366</v>
      </c>
    </row>
    <row r="45" spans="1:29" x14ac:dyDescent="0.3">
      <c r="A45" s="343">
        <v>44</v>
      </c>
      <c r="B45" s="15">
        <v>24</v>
      </c>
      <c r="C45" s="30">
        <v>59</v>
      </c>
      <c r="D45" s="8" t="s">
        <v>78</v>
      </c>
      <c r="E45" s="8" t="s">
        <v>78</v>
      </c>
      <c r="F45" s="31">
        <v>441</v>
      </c>
      <c r="G45" s="15" t="s">
        <v>73</v>
      </c>
      <c r="H45" s="8" t="s">
        <v>24</v>
      </c>
      <c r="I45" s="32">
        <v>748</v>
      </c>
      <c r="J45" s="10">
        <v>94</v>
      </c>
      <c r="K45" s="10">
        <v>119</v>
      </c>
      <c r="L45" s="10">
        <v>11</v>
      </c>
      <c r="M45" s="10">
        <v>3</v>
      </c>
      <c r="N45" s="10">
        <v>13</v>
      </c>
      <c r="O45" s="10">
        <v>3</v>
      </c>
      <c r="P45" s="10">
        <v>11</v>
      </c>
      <c r="Q45" s="10">
        <v>5</v>
      </c>
      <c r="R45" s="10">
        <v>15</v>
      </c>
      <c r="S45" s="10">
        <v>111</v>
      </c>
      <c r="T45" s="8">
        <v>0</v>
      </c>
      <c r="U45" s="10">
        <v>3</v>
      </c>
      <c r="V45" s="33">
        <v>2</v>
      </c>
      <c r="W45" s="33">
        <v>2</v>
      </c>
      <c r="X45" s="33">
        <v>0</v>
      </c>
      <c r="Y45" s="8">
        <v>0</v>
      </c>
      <c r="Z45" s="8">
        <v>0</v>
      </c>
      <c r="AA45" s="10">
        <v>0</v>
      </c>
      <c r="AB45" s="10">
        <v>19</v>
      </c>
      <c r="AC45" s="10">
        <f t="shared" si="0"/>
        <v>411</v>
      </c>
    </row>
    <row r="46" spans="1:29" x14ac:dyDescent="0.3">
      <c r="A46" s="343">
        <v>45</v>
      </c>
      <c r="B46" s="15">
        <v>24</v>
      </c>
      <c r="C46" s="30">
        <v>59</v>
      </c>
      <c r="D46" s="8" t="s">
        <v>78</v>
      </c>
      <c r="E46" s="8" t="s">
        <v>80</v>
      </c>
      <c r="F46" s="31">
        <v>442</v>
      </c>
      <c r="G46" s="15" t="s">
        <v>73</v>
      </c>
      <c r="H46" s="8" t="s">
        <v>19</v>
      </c>
      <c r="I46" s="32">
        <v>609</v>
      </c>
      <c r="J46" s="10">
        <v>18</v>
      </c>
      <c r="K46" s="10">
        <v>68</v>
      </c>
      <c r="L46" s="10">
        <v>6</v>
      </c>
      <c r="M46" s="10">
        <v>48</v>
      </c>
      <c r="N46" s="10">
        <v>7</v>
      </c>
      <c r="O46" s="10">
        <v>2</v>
      </c>
      <c r="P46" s="10">
        <v>37</v>
      </c>
      <c r="Q46" s="10">
        <v>7</v>
      </c>
      <c r="R46" s="10">
        <v>4</v>
      </c>
      <c r="S46" s="10">
        <v>120</v>
      </c>
      <c r="T46" s="8">
        <v>0</v>
      </c>
      <c r="U46" s="10">
        <v>0</v>
      </c>
      <c r="V46" s="33">
        <v>2</v>
      </c>
      <c r="W46" s="33">
        <v>2</v>
      </c>
      <c r="X46" s="33">
        <v>0</v>
      </c>
      <c r="Y46" s="8">
        <v>0</v>
      </c>
      <c r="Z46" s="8">
        <v>0</v>
      </c>
      <c r="AA46" s="10">
        <v>0</v>
      </c>
      <c r="AB46" s="10">
        <v>28</v>
      </c>
      <c r="AC46" s="10">
        <f t="shared" si="0"/>
        <v>349</v>
      </c>
    </row>
    <row r="47" spans="1:29" x14ac:dyDescent="0.3">
      <c r="A47" s="343">
        <v>46</v>
      </c>
      <c r="B47" s="15">
        <v>24</v>
      </c>
      <c r="C47" s="30">
        <v>59</v>
      </c>
      <c r="D47" s="8" t="s">
        <v>78</v>
      </c>
      <c r="E47" s="8" t="s">
        <v>81</v>
      </c>
      <c r="F47" s="31">
        <v>442</v>
      </c>
      <c r="G47" s="15" t="s">
        <v>73</v>
      </c>
      <c r="H47" s="8" t="s">
        <v>21</v>
      </c>
      <c r="I47" s="32">
        <v>630</v>
      </c>
      <c r="J47" s="10">
        <v>84</v>
      </c>
      <c r="K47" s="10">
        <v>112</v>
      </c>
      <c r="L47" s="10">
        <v>3</v>
      </c>
      <c r="M47" s="10">
        <v>22</v>
      </c>
      <c r="N47" s="10">
        <v>6</v>
      </c>
      <c r="O47" s="10">
        <v>5</v>
      </c>
      <c r="P47" s="10">
        <v>81</v>
      </c>
      <c r="Q47" s="10">
        <v>4</v>
      </c>
      <c r="R47" s="10">
        <v>4</v>
      </c>
      <c r="S47" s="10">
        <v>45</v>
      </c>
      <c r="T47" s="8">
        <v>0</v>
      </c>
      <c r="U47" s="10">
        <v>0</v>
      </c>
      <c r="V47" s="33">
        <v>1</v>
      </c>
      <c r="W47" s="33">
        <v>2</v>
      </c>
      <c r="X47" s="33">
        <v>0</v>
      </c>
      <c r="Y47" s="8">
        <v>0</v>
      </c>
      <c r="Z47" s="8">
        <v>0</v>
      </c>
      <c r="AA47" s="10">
        <v>0</v>
      </c>
      <c r="AB47" s="10">
        <v>19</v>
      </c>
      <c r="AC47" s="10">
        <f t="shared" si="0"/>
        <v>388</v>
      </c>
    </row>
    <row r="48" spans="1:29" x14ac:dyDescent="0.3">
      <c r="A48" s="343">
        <v>47</v>
      </c>
      <c r="B48" s="15">
        <v>24</v>
      </c>
      <c r="C48" s="30">
        <v>59</v>
      </c>
      <c r="D48" s="8" t="s">
        <v>78</v>
      </c>
      <c r="E48" s="8" t="s">
        <v>81</v>
      </c>
      <c r="F48" s="31">
        <v>442</v>
      </c>
      <c r="G48" s="15" t="s">
        <v>73</v>
      </c>
      <c r="H48" s="8" t="s">
        <v>36</v>
      </c>
      <c r="I48" s="32">
        <v>630</v>
      </c>
      <c r="J48" s="10">
        <v>87</v>
      </c>
      <c r="K48" s="10">
        <v>111</v>
      </c>
      <c r="L48" s="10">
        <v>6</v>
      </c>
      <c r="M48" s="10">
        <v>23</v>
      </c>
      <c r="N48" s="10">
        <v>3</v>
      </c>
      <c r="O48" s="10">
        <v>3</v>
      </c>
      <c r="P48" s="10">
        <v>74</v>
      </c>
      <c r="Q48" s="10">
        <v>9</v>
      </c>
      <c r="R48" s="10">
        <v>5</v>
      </c>
      <c r="S48" s="10">
        <v>45</v>
      </c>
      <c r="T48" s="8">
        <v>0</v>
      </c>
      <c r="U48" s="10">
        <v>1</v>
      </c>
      <c r="V48" s="33">
        <v>6</v>
      </c>
      <c r="W48" s="33">
        <v>3</v>
      </c>
      <c r="X48" s="33">
        <v>0</v>
      </c>
      <c r="Y48" s="8">
        <v>0</v>
      </c>
      <c r="Z48" s="8">
        <v>0</v>
      </c>
      <c r="AA48" s="10">
        <v>0</v>
      </c>
      <c r="AB48" s="10">
        <v>21</v>
      </c>
      <c r="AC48" s="10">
        <f t="shared" si="0"/>
        <v>397</v>
      </c>
    </row>
    <row r="49" spans="1:29" x14ac:dyDescent="0.3">
      <c r="A49" s="343">
        <v>48</v>
      </c>
      <c r="B49" s="15">
        <v>24</v>
      </c>
      <c r="C49" s="30">
        <v>59</v>
      </c>
      <c r="D49" s="8" t="s">
        <v>78</v>
      </c>
      <c r="E49" s="8" t="s">
        <v>82</v>
      </c>
      <c r="F49" s="31">
        <v>443</v>
      </c>
      <c r="G49" s="15" t="s">
        <v>73</v>
      </c>
      <c r="H49" s="8" t="s">
        <v>19</v>
      </c>
      <c r="I49" s="32">
        <v>479</v>
      </c>
      <c r="J49" s="10">
        <v>29</v>
      </c>
      <c r="K49" s="10">
        <v>33</v>
      </c>
      <c r="L49" s="10">
        <v>8</v>
      </c>
      <c r="M49" s="10">
        <v>4</v>
      </c>
      <c r="N49" s="10">
        <v>10</v>
      </c>
      <c r="O49" s="10">
        <v>2</v>
      </c>
      <c r="P49" s="10">
        <v>26</v>
      </c>
      <c r="Q49" s="10">
        <v>8</v>
      </c>
      <c r="R49" s="10">
        <v>9</v>
      </c>
      <c r="S49" s="10">
        <v>129</v>
      </c>
      <c r="T49" s="8">
        <v>0</v>
      </c>
      <c r="U49" s="10">
        <v>0</v>
      </c>
      <c r="V49" s="33">
        <v>0</v>
      </c>
      <c r="W49" s="33">
        <v>0</v>
      </c>
      <c r="X49" s="33">
        <v>0</v>
      </c>
      <c r="Y49" s="8">
        <v>0</v>
      </c>
      <c r="Z49" s="8">
        <v>0</v>
      </c>
      <c r="AA49" s="10">
        <v>0</v>
      </c>
      <c r="AB49" s="10">
        <v>10</v>
      </c>
      <c r="AC49" s="10">
        <f t="shared" si="0"/>
        <v>268</v>
      </c>
    </row>
    <row r="50" spans="1:29" x14ac:dyDescent="0.3">
      <c r="A50" s="343">
        <v>49</v>
      </c>
      <c r="B50" s="15">
        <v>24</v>
      </c>
      <c r="C50" s="30">
        <v>59</v>
      </c>
      <c r="D50" s="8" t="s">
        <v>78</v>
      </c>
      <c r="E50" s="8" t="s">
        <v>83</v>
      </c>
      <c r="F50" s="31">
        <v>444</v>
      </c>
      <c r="G50" s="15" t="s">
        <v>73</v>
      </c>
      <c r="H50" s="8" t="s">
        <v>19</v>
      </c>
      <c r="I50" s="32">
        <v>563</v>
      </c>
      <c r="J50" s="10">
        <v>45</v>
      </c>
      <c r="K50" s="10">
        <v>118</v>
      </c>
      <c r="L50" s="10">
        <v>4</v>
      </c>
      <c r="M50" s="10">
        <v>11</v>
      </c>
      <c r="N50" s="10">
        <v>11</v>
      </c>
      <c r="O50" s="10">
        <v>1</v>
      </c>
      <c r="P50" s="10">
        <v>30</v>
      </c>
      <c r="Q50" s="10">
        <v>4</v>
      </c>
      <c r="R50" s="10">
        <v>1</v>
      </c>
      <c r="S50" s="10">
        <v>22</v>
      </c>
      <c r="T50" s="8">
        <v>0</v>
      </c>
      <c r="U50" s="10">
        <v>0</v>
      </c>
      <c r="V50" s="33">
        <v>1</v>
      </c>
      <c r="W50" s="33">
        <v>1</v>
      </c>
      <c r="X50" s="33">
        <v>0</v>
      </c>
      <c r="Y50" s="8">
        <v>0</v>
      </c>
      <c r="Z50" s="8">
        <v>0</v>
      </c>
      <c r="AA50" s="10">
        <v>0</v>
      </c>
      <c r="AB50" s="10">
        <v>8</v>
      </c>
      <c r="AC50" s="10">
        <f t="shared" si="0"/>
        <v>257</v>
      </c>
    </row>
    <row r="51" spans="1:29" x14ac:dyDescent="0.3">
      <c r="A51" s="343">
        <v>50</v>
      </c>
      <c r="B51" s="15">
        <v>24</v>
      </c>
      <c r="C51" s="30">
        <v>59</v>
      </c>
      <c r="D51" s="8" t="s">
        <v>78</v>
      </c>
      <c r="E51" s="8" t="s">
        <v>83</v>
      </c>
      <c r="F51" s="31">
        <v>444</v>
      </c>
      <c r="G51" s="15" t="s">
        <v>73</v>
      </c>
      <c r="H51" s="8" t="s">
        <v>20</v>
      </c>
      <c r="I51" s="32">
        <v>562</v>
      </c>
      <c r="J51" s="10">
        <v>40</v>
      </c>
      <c r="K51" s="10">
        <v>104</v>
      </c>
      <c r="L51" s="10">
        <v>3</v>
      </c>
      <c r="M51" s="10">
        <v>16</v>
      </c>
      <c r="N51" s="10">
        <v>36</v>
      </c>
      <c r="O51" s="10">
        <v>2</v>
      </c>
      <c r="P51" s="10">
        <v>33</v>
      </c>
      <c r="Q51" s="10">
        <v>4</v>
      </c>
      <c r="R51" s="10">
        <v>1</v>
      </c>
      <c r="S51" s="10">
        <v>18</v>
      </c>
      <c r="T51" s="8">
        <v>0</v>
      </c>
      <c r="U51" s="10">
        <v>1</v>
      </c>
      <c r="V51" s="33">
        <v>1</v>
      </c>
      <c r="W51" s="33">
        <v>3</v>
      </c>
      <c r="X51" s="33">
        <v>0</v>
      </c>
      <c r="Y51" s="8">
        <v>0</v>
      </c>
      <c r="Z51" s="8">
        <v>0</v>
      </c>
      <c r="AA51" s="10">
        <v>0</v>
      </c>
      <c r="AB51" s="10">
        <v>22</v>
      </c>
      <c r="AC51" s="10">
        <f t="shared" si="0"/>
        <v>284</v>
      </c>
    </row>
    <row r="52" spans="1:29" x14ac:dyDescent="0.3">
      <c r="A52" s="343">
        <v>51</v>
      </c>
      <c r="B52" s="15">
        <v>24</v>
      </c>
      <c r="C52" s="30">
        <v>59</v>
      </c>
      <c r="D52" s="8" t="s">
        <v>78</v>
      </c>
      <c r="E52" s="8" t="s">
        <v>84</v>
      </c>
      <c r="F52" s="31">
        <v>445</v>
      </c>
      <c r="G52" s="15" t="s">
        <v>73</v>
      </c>
      <c r="H52" s="8" t="s">
        <v>19</v>
      </c>
      <c r="I52" s="32">
        <v>642</v>
      </c>
      <c r="J52" s="10">
        <v>71</v>
      </c>
      <c r="K52" s="10">
        <v>172</v>
      </c>
      <c r="L52" s="10">
        <v>3</v>
      </c>
      <c r="M52" s="10">
        <v>5</v>
      </c>
      <c r="N52" s="10">
        <v>25</v>
      </c>
      <c r="O52" s="10">
        <v>1</v>
      </c>
      <c r="P52" s="10">
        <v>5</v>
      </c>
      <c r="Q52" s="10">
        <v>4</v>
      </c>
      <c r="R52" s="10">
        <v>0</v>
      </c>
      <c r="S52" s="10">
        <v>26</v>
      </c>
      <c r="T52" s="8">
        <v>0</v>
      </c>
      <c r="U52" s="10">
        <v>1</v>
      </c>
      <c r="V52" s="33">
        <v>5</v>
      </c>
      <c r="W52" s="33">
        <v>1</v>
      </c>
      <c r="X52" s="33">
        <v>0</v>
      </c>
      <c r="Y52" s="8">
        <v>0</v>
      </c>
      <c r="Z52" s="8">
        <v>0</v>
      </c>
      <c r="AA52" s="10">
        <v>0</v>
      </c>
      <c r="AB52" s="10">
        <v>16</v>
      </c>
      <c r="AC52" s="10">
        <f t="shared" si="0"/>
        <v>335</v>
      </c>
    </row>
    <row r="53" spans="1:29" x14ac:dyDescent="0.3">
      <c r="A53" s="343">
        <v>52</v>
      </c>
      <c r="B53" s="15">
        <v>24</v>
      </c>
      <c r="C53" s="30">
        <v>59</v>
      </c>
      <c r="D53" s="8" t="s">
        <v>78</v>
      </c>
      <c r="E53" s="8" t="s">
        <v>84</v>
      </c>
      <c r="F53" s="31">
        <v>445</v>
      </c>
      <c r="G53" s="15" t="s">
        <v>73</v>
      </c>
      <c r="H53" s="8" t="s">
        <v>20</v>
      </c>
      <c r="I53" s="32">
        <v>641</v>
      </c>
      <c r="J53" s="10">
        <v>93</v>
      </c>
      <c r="K53" s="10">
        <v>162</v>
      </c>
      <c r="L53" s="10">
        <v>3</v>
      </c>
      <c r="M53" s="10">
        <v>2</v>
      </c>
      <c r="N53" s="10">
        <v>34</v>
      </c>
      <c r="O53" s="10">
        <v>0</v>
      </c>
      <c r="P53" s="10">
        <v>2</v>
      </c>
      <c r="Q53" s="10">
        <v>4</v>
      </c>
      <c r="R53" s="10">
        <v>1</v>
      </c>
      <c r="S53" s="10">
        <v>28</v>
      </c>
      <c r="T53" s="8">
        <v>0</v>
      </c>
      <c r="U53" s="10">
        <v>1</v>
      </c>
      <c r="V53" s="33">
        <v>1</v>
      </c>
      <c r="W53" s="33">
        <v>3</v>
      </c>
      <c r="X53" s="33">
        <v>0</v>
      </c>
      <c r="Y53" s="8">
        <v>0</v>
      </c>
      <c r="Z53" s="8">
        <v>0</v>
      </c>
      <c r="AA53" s="10">
        <v>0</v>
      </c>
      <c r="AB53" s="10">
        <v>11</v>
      </c>
      <c r="AC53" s="10">
        <f t="shared" si="0"/>
        <v>345</v>
      </c>
    </row>
    <row r="54" spans="1:29" x14ac:dyDescent="0.3">
      <c r="A54" s="343">
        <v>53</v>
      </c>
      <c r="B54" s="15">
        <v>24</v>
      </c>
      <c r="C54" s="30">
        <v>59</v>
      </c>
      <c r="D54" s="8" t="s">
        <v>78</v>
      </c>
      <c r="E54" s="8" t="s">
        <v>85</v>
      </c>
      <c r="F54" s="31">
        <v>446</v>
      </c>
      <c r="G54" s="15" t="s">
        <v>73</v>
      </c>
      <c r="H54" s="8" t="s">
        <v>19</v>
      </c>
      <c r="I54" s="32">
        <v>547</v>
      </c>
      <c r="J54" s="10">
        <v>40</v>
      </c>
      <c r="K54" s="10">
        <v>74</v>
      </c>
      <c r="L54" s="10">
        <v>12</v>
      </c>
      <c r="M54" s="10">
        <v>5</v>
      </c>
      <c r="N54" s="10">
        <v>14</v>
      </c>
      <c r="O54" s="10">
        <v>1</v>
      </c>
      <c r="P54" s="10">
        <v>28</v>
      </c>
      <c r="Q54" s="10">
        <v>3</v>
      </c>
      <c r="R54" s="10">
        <v>2</v>
      </c>
      <c r="S54" s="10">
        <v>43</v>
      </c>
      <c r="T54" s="8">
        <v>0</v>
      </c>
      <c r="U54" s="10">
        <v>0</v>
      </c>
      <c r="V54" s="33">
        <v>0</v>
      </c>
      <c r="W54" s="33">
        <v>3</v>
      </c>
      <c r="X54" s="33">
        <v>0</v>
      </c>
      <c r="Y54" s="8">
        <v>0</v>
      </c>
      <c r="Z54" s="8">
        <v>0</v>
      </c>
      <c r="AA54" s="10">
        <v>0</v>
      </c>
      <c r="AB54" s="10">
        <v>11</v>
      </c>
      <c r="AC54" s="10">
        <f t="shared" si="0"/>
        <v>236</v>
      </c>
    </row>
    <row r="55" spans="1:29" x14ac:dyDescent="0.3">
      <c r="A55" s="343">
        <v>54</v>
      </c>
      <c r="B55" s="15">
        <v>24</v>
      </c>
      <c r="C55" s="30">
        <v>59</v>
      </c>
      <c r="D55" s="8" t="s">
        <v>78</v>
      </c>
      <c r="E55" s="8" t="s">
        <v>85</v>
      </c>
      <c r="F55" s="31">
        <v>446</v>
      </c>
      <c r="G55" s="15" t="s">
        <v>73</v>
      </c>
      <c r="H55" s="8" t="s">
        <v>20</v>
      </c>
      <c r="I55" s="32">
        <v>547</v>
      </c>
      <c r="J55" s="10">
        <v>28</v>
      </c>
      <c r="K55" s="10">
        <v>70</v>
      </c>
      <c r="L55" s="10">
        <v>6</v>
      </c>
      <c r="M55" s="10">
        <v>5</v>
      </c>
      <c r="N55" s="10">
        <v>9</v>
      </c>
      <c r="O55" s="10">
        <v>6</v>
      </c>
      <c r="P55" s="10">
        <v>13</v>
      </c>
      <c r="Q55" s="10">
        <v>5</v>
      </c>
      <c r="R55" s="10">
        <v>4</v>
      </c>
      <c r="S55" s="10">
        <v>61</v>
      </c>
      <c r="T55" s="8">
        <v>0</v>
      </c>
      <c r="U55" s="10">
        <v>0</v>
      </c>
      <c r="V55" s="33">
        <v>0</v>
      </c>
      <c r="W55" s="33">
        <v>0</v>
      </c>
      <c r="X55" s="33">
        <v>0</v>
      </c>
      <c r="Y55" s="8">
        <v>0</v>
      </c>
      <c r="Z55" s="8">
        <v>0</v>
      </c>
      <c r="AA55" s="10">
        <v>0</v>
      </c>
      <c r="AB55" s="10">
        <v>12</v>
      </c>
      <c r="AC55" s="10">
        <f t="shared" si="0"/>
        <v>219</v>
      </c>
    </row>
    <row r="56" spans="1:29" x14ac:dyDescent="0.3">
      <c r="A56" s="343">
        <v>55</v>
      </c>
      <c r="B56" s="15">
        <v>24</v>
      </c>
      <c r="C56" s="30">
        <v>59</v>
      </c>
      <c r="D56" s="8" t="s">
        <v>78</v>
      </c>
      <c r="E56" s="8" t="s">
        <v>85</v>
      </c>
      <c r="F56" s="31">
        <v>446</v>
      </c>
      <c r="G56" s="15" t="s">
        <v>73</v>
      </c>
      <c r="H56" s="8" t="s">
        <v>22</v>
      </c>
      <c r="I56" s="32">
        <v>547</v>
      </c>
      <c r="J56" s="10">
        <v>40</v>
      </c>
      <c r="K56" s="10">
        <v>61</v>
      </c>
      <c r="L56" s="10">
        <v>3</v>
      </c>
      <c r="M56" s="10">
        <v>6</v>
      </c>
      <c r="N56" s="10">
        <v>6</v>
      </c>
      <c r="O56" s="10">
        <v>1</v>
      </c>
      <c r="P56" s="10">
        <v>9</v>
      </c>
      <c r="Q56" s="10">
        <v>9</v>
      </c>
      <c r="R56" s="10">
        <v>5</v>
      </c>
      <c r="S56" s="10">
        <v>51</v>
      </c>
      <c r="T56" s="8">
        <v>0</v>
      </c>
      <c r="U56" s="10">
        <v>1</v>
      </c>
      <c r="V56" s="33">
        <v>0</v>
      </c>
      <c r="W56" s="33">
        <v>1</v>
      </c>
      <c r="X56" s="33">
        <v>0</v>
      </c>
      <c r="Y56" s="8">
        <v>0</v>
      </c>
      <c r="Z56" s="8">
        <v>0</v>
      </c>
      <c r="AA56" s="10">
        <v>0</v>
      </c>
      <c r="AB56" s="10">
        <v>12</v>
      </c>
      <c r="AC56" s="10">
        <f t="shared" si="0"/>
        <v>205</v>
      </c>
    </row>
    <row r="57" spans="1:29" x14ac:dyDescent="0.3">
      <c r="A57" s="343">
        <v>56</v>
      </c>
      <c r="B57" s="15">
        <v>24</v>
      </c>
      <c r="C57" s="30">
        <v>59</v>
      </c>
      <c r="D57" s="8" t="s">
        <v>78</v>
      </c>
      <c r="E57" s="8" t="s">
        <v>86</v>
      </c>
      <c r="F57" s="31">
        <v>447</v>
      </c>
      <c r="G57" s="15" t="s">
        <v>73</v>
      </c>
      <c r="H57" s="8" t="s">
        <v>19</v>
      </c>
      <c r="I57" s="32">
        <v>448</v>
      </c>
      <c r="J57" s="10">
        <v>64</v>
      </c>
      <c r="K57" s="10">
        <v>94</v>
      </c>
      <c r="L57" s="10">
        <v>4</v>
      </c>
      <c r="M57" s="10">
        <v>4</v>
      </c>
      <c r="N57" s="10">
        <v>13</v>
      </c>
      <c r="O57" s="10">
        <v>3</v>
      </c>
      <c r="P57" s="10">
        <v>7</v>
      </c>
      <c r="Q57" s="10">
        <v>6</v>
      </c>
      <c r="R57" s="10">
        <v>4</v>
      </c>
      <c r="S57" s="10">
        <v>37</v>
      </c>
      <c r="T57" s="8">
        <v>0</v>
      </c>
      <c r="U57" s="10">
        <v>1</v>
      </c>
      <c r="V57" s="33">
        <v>2</v>
      </c>
      <c r="W57" s="33">
        <v>4</v>
      </c>
      <c r="X57" s="33">
        <v>0</v>
      </c>
      <c r="Y57" s="8">
        <v>0</v>
      </c>
      <c r="Z57" s="8">
        <v>0</v>
      </c>
      <c r="AA57" s="10">
        <v>0</v>
      </c>
      <c r="AB57" s="10">
        <v>8</v>
      </c>
      <c r="AC57" s="10">
        <f t="shared" si="0"/>
        <v>251</v>
      </c>
    </row>
    <row r="58" spans="1:29" x14ac:dyDescent="0.3">
      <c r="A58" s="343">
        <v>57</v>
      </c>
      <c r="B58" s="15">
        <v>24</v>
      </c>
      <c r="C58" s="30">
        <v>59</v>
      </c>
      <c r="D58" s="8" t="s">
        <v>78</v>
      </c>
      <c r="E58" s="8" t="s">
        <v>86</v>
      </c>
      <c r="F58" s="31">
        <v>447</v>
      </c>
      <c r="G58" s="15" t="s">
        <v>73</v>
      </c>
      <c r="H58" s="8" t="s">
        <v>20</v>
      </c>
      <c r="I58" s="32">
        <v>447</v>
      </c>
      <c r="J58" s="10">
        <v>62</v>
      </c>
      <c r="K58" s="10">
        <v>83</v>
      </c>
      <c r="L58" s="10">
        <v>1</v>
      </c>
      <c r="M58" s="10">
        <v>5</v>
      </c>
      <c r="N58" s="10">
        <v>11</v>
      </c>
      <c r="O58" s="10">
        <v>1</v>
      </c>
      <c r="P58" s="10">
        <v>2</v>
      </c>
      <c r="Q58" s="10">
        <v>1</v>
      </c>
      <c r="R58" s="10">
        <v>3</v>
      </c>
      <c r="S58" s="10">
        <v>38</v>
      </c>
      <c r="T58" s="8">
        <v>0</v>
      </c>
      <c r="U58" s="10">
        <v>0</v>
      </c>
      <c r="V58" s="33">
        <v>3</v>
      </c>
      <c r="W58" s="33">
        <v>0</v>
      </c>
      <c r="X58" s="33">
        <v>0</v>
      </c>
      <c r="Y58" s="8">
        <v>0</v>
      </c>
      <c r="Z58" s="8">
        <v>0</v>
      </c>
      <c r="AA58" s="10">
        <v>0</v>
      </c>
      <c r="AB58" s="10">
        <v>8</v>
      </c>
      <c r="AC58" s="10">
        <f t="shared" si="0"/>
        <v>218</v>
      </c>
    </row>
    <row r="59" spans="1:29" x14ac:dyDescent="0.3">
      <c r="A59" s="343">
        <v>58</v>
      </c>
      <c r="B59" s="15">
        <v>24</v>
      </c>
      <c r="C59" s="30">
        <v>59</v>
      </c>
      <c r="D59" s="8" t="s">
        <v>78</v>
      </c>
      <c r="E59" s="8" t="s">
        <v>87</v>
      </c>
      <c r="F59" s="31">
        <v>448</v>
      </c>
      <c r="G59" s="15" t="s">
        <v>73</v>
      </c>
      <c r="H59" s="8" t="s">
        <v>19</v>
      </c>
      <c r="I59" s="32">
        <v>436</v>
      </c>
      <c r="J59" s="10">
        <v>45</v>
      </c>
      <c r="K59" s="10">
        <v>122</v>
      </c>
      <c r="L59" s="10">
        <v>4</v>
      </c>
      <c r="M59" s="10">
        <v>2</v>
      </c>
      <c r="N59" s="10">
        <v>6</v>
      </c>
      <c r="O59" s="10">
        <v>0</v>
      </c>
      <c r="P59" s="10">
        <v>3</v>
      </c>
      <c r="Q59" s="10">
        <v>3</v>
      </c>
      <c r="R59" s="10">
        <v>2</v>
      </c>
      <c r="S59" s="10">
        <v>22</v>
      </c>
      <c r="T59" s="8">
        <v>0</v>
      </c>
      <c r="U59" s="10">
        <v>0</v>
      </c>
      <c r="V59" s="33">
        <v>1</v>
      </c>
      <c r="W59" s="33">
        <v>4</v>
      </c>
      <c r="X59" s="33">
        <v>0</v>
      </c>
      <c r="Y59" s="8">
        <v>0</v>
      </c>
      <c r="Z59" s="8">
        <v>0</v>
      </c>
      <c r="AA59" s="10">
        <v>0</v>
      </c>
      <c r="AB59" s="10">
        <v>14</v>
      </c>
      <c r="AC59" s="10">
        <f t="shared" si="0"/>
        <v>228</v>
      </c>
    </row>
    <row r="60" spans="1:29" x14ac:dyDescent="0.3">
      <c r="A60" s="343">
        <v>59</v>
      </c>
      <c r="B60" s="15">
        <v>24</v>
      </c>
      <c r="C60" s="30">
        <v>59</v>
      </c>
      <c r="D60" s="8" t="s">
        <v>78</v>
      </c>
      <c r="E60" s="8" t="s">
        <v>88</v>
      </c>
      <c r="F60" s="31">
        <v>449</v>
      </c>
      <c r="G60" s="15" t="s">
        <v>73</v>
      </c>
      <c r="H60" s="8" t="s">
        <v>19</v>
      </c>
      <c r="I60" s="32">
        <v>645</v>
      </c>
      <c r="J60" s="10">
        <v>51</v>
      </c>
      <c r="K60" s="10">
        <v>138</v>
      </c>
      <c r="L60" s="10">
        <v>4</v>
      </c>
      <c r="M60" s="10">
        <v>5</v>
      </c>
      <c r="N60" s="10">
        <v>19</v>
      </c>
      <c r="O60" s="10">
        <v>2</v>
      </c>
      <c r="P60" s="10">
        <v>7</v>
      </c>
      <c r="Q60" s="10">
        <v>3</v>
      </c>
      <c r="R60" s="10">
        <v>5</v>
      </c>
      <c r="S60" s="10">
        <v>66</v>
      </c>
      <c r="T60" s="8">
        <v>0</v>
      </c>
      <c r="U60" s="10">
        <v>2</v>
      </c>
      <c r="V60" s="33">
        <v>3</v>
      </c>
      <c r="W60" s="33">
        <v>3</v>
      </c>
      <c r="X60" s="33">
        <v>0</v>
      </c>
      <c r="Y60" s="8">
        <v>0</v>
      </c>
      <c r="Z60" s="8">
        <v>0</v>
      </c>
      <c r="AA60" s="10">
        <v>0</v>
      </c>
      <c r="AB60" s="10">
        <v>17</v>
      </c>
      <c r="AC60" s="10">
        <f t="shared" si="0"/>
        <v>325</v>
      </c>
    </row>
    <row r="61" spans="1:29" x14ac:dyDescent="0.3">
      <c r="A61" s="343">
        <v>60</v>
      </c>
      <c r="B61" s="15">
        <v>24</v>
      </c>
      <c r="C61" s="30">
        <v>59</v>
      </c>
      <c r="D61" s="8" t="s">
        <v>78</v>
      </c>
      <c r="E61" s="8" t="s">
        <v>88</v>
      </c>
      <c r="F61" s="31">
        <v>449</v>
      </c>
      <c r="G61" s="15" t="s">
        <v>73</v>
      </c>
      <c r="H61" s="8" t="s">
        <v>20</v>
      </c>
      <c r="I61" s="32">
        <v>644</v>
      </c>
      <c r="J61" s="10">
        <v>60</v>
      </c>
      <c r="K61" s="10">
        <v>139</v>
      </c>
      <c r="L61" s="10">
        <v>5</v>
      </c>
      <c r="M61" s="10">
        <v>3</v>
      </c>
      <c r="N61" s="10">
        <v>15</v>
      </c>
      <c r="O61" s="10">
        <v>2</v>
      </c>
      <c r="P61" s="10">
        <v>7</v>
      </c>
      <c r="Q61" s="10">
        <v>5</v>
      </c>
      <c r="R61" s="10">
        <v>7</v>
      </c>
      <c r="S61" s="10">
        <v>41</v>
      </c>
      <c r="T61" s="8">
        <v>0</v>
      </c>
      <c r="U61" s="10">
        <v>1</v>
      </c>
      <c r="V61" s="33">
        <v>3</v>
      </c>
      <c r="W61" s="33">
        <v>3</v>
      </c>
      <c r="X61" s="33">
        <v>0</v>
      </c>
      <c r="Y61" s="8">
        <v>0</v>
      </c>
      <c r="Z61" s="8">
        <v>0</v>
      </c>
      <c r="AA61" s="10">
        <v>0</v>
      </c>
      <c r="AB61" s="10">
        <v>14</v>
      </c>
      <c r="AC61" s="10">
        <f t="shared" si="0"/>
        <v>305</v>
      </c>
    </row>
    <row r="62" spans="1:29" x14ac:dyDescent="0.3">
      <c r="A62" s="343">
        <v>61</v>
      </c>
      <c r="B62" s="15">
        <v>24</v>
      </c>
      <c r="C62" s="30">
        <v>59</v>
      </c>
      <c r="D62" s="8" t="s">
        <v>78</v>
      </c>
      <c r="E62" s="8" t="s">
        <v>89</v>
      </c>
      <c r="F62" s="31">
        <v>450</v>
      </c>
      <c r="G62" s="15" t="s">
        <v>73</v>
      </c>
      <c r="H62" s="8" t="s">
        <v>19</v>
      </c>
      <c r="I62" s="32">
        <v>583</v>
      </c>
      <c r="J62" s="10">
        <v>50</v>
      </c>
      <c r="K62" s="10">
        <v>102</v>
      </c>
      <c r="L62" s="10">
        <v>5</v>
      </c>
      <c r="M62" s="10">
        <v>7</v>
      </c>
      <c r="N62" s="10">
        <v>13</v>
      </c>
      <c r="O62" s="10">
        <v>1</v>
      </c>
      <c r="P62" s="10">
        <v>4</v>
      </c>
      <c r="Q62" s="10">
        <v>2</v>
      </c>
      <c r="R62" s="10">
        <v>2</v>
      </c>
      <c r="S62" s="10">
        <v>102</v>
      </c>
      <c r="T62" s="8">
        <v>0</v>
      </c>
      <c r="U62" s="10">
        <v>1</v>
      </c>
      <c r="V62" s="33">
        <v>1</v>
      </c>
      <c r="W62" s="33">
        <v>2</v>
      </c>
      <c r="X62" s="33">
        <v>0</v>
      </c>
      <c r="Y62" s="8">
        <v>0</v>
      </c>
      <c r="Z62" s="8">
        <v>0</v>
      </c>
      <c r="AA62" s="10">
        <v>0</v>
      </c>
      <c r="AB62" s="10">
        <v>10</v>
      </c>
      <c r="AC62" s="10">
        <f t="shared" si="0"/>
        <v>302</v>
      </c>
    </row>
    <row r="63" spans="1:29" x14ac:dyDescent="0.3">
      <c r="A63" s="343">
        <v>62</v>
      </c>
      <c r="B63" s="15">
        <v>24</v>
      </c>
      <c r="C63" s="30">
        <v>59</v>
      </c>
      <c r="D63" s="8" t="s">
        <v>78</v>
      </c>
      <c r="E63" s="8" t="s">
        <v>90</v>
      </c>
      <c r="F63" s="31">
        <v>451</v>
      </c>
      <c r="G63" s="15" t="s">
        <v>73</v>
      </c>
      <c r="H63" s="8" t="s">
        <v>19</v>
      </c>
      <c r="I63" s="32">
        <v>456</v>
      </c>
      <c r="J63" s="10">
        <v>50</v>
      </c>
      <c r="K63" s="10">
        <v>63</v>
      </c>
      <c r="L63" s="10">
        <v>14</v>
      </c>
      <c r="M63" s="10">
        <v>6</v>
      </c>
      <c r="N63" s="10">
        <v>7</v>
      </c>
      <c r="O63" s="10">
        <v>2</v>
      </c>
      <c r="P63" s="10">
        <v>3</v>
      </c>
      <c r="Q63" s="10">
        <v>12</v>
      </c>
      <c r="R63" s="10">
        <v>5</v>
      </c>
      <c r="S63" s="10">
        <v>49</v>
      </c>
      <c r="T63" s="8">
        <v>0</v>
      </c>
      <c r="U63" s="10">
        <v>3</v>
      </c>
      <c r="V63" s="33">
        <v>6</v>
      </c>
      <c r="W63" s="33">
        <v>1</v>
      </c>
      <c r="X63" s="33">
        <v>0</v>
      </c>
      <c r="Y63" s="8">
        <v>0</v>
      </c>
      <c r="Z63" s="8">
        <v>0</v>
      </c>
      <c r="AA63" s="10">
        <v>0</v>
      </c>
      <c r="AB63" s="10">
        <v>19</v>
      </c>
      <c r="AC63" s="10">
        <f t="shared" si="0"/>
        <v>240</v>
      </c>
    </row>
    <row r="64" spans="1:29" x14ac:dyDescent="0.3">
      <c r="A64" s="343">
        <v>63</v>
      </c>
      <c r="B64" s="15">
        <v>24</v>
      </c>
      <c r="C64" s="30">
        <v>59</v>
      </c>
      <c r="D64" s="8" t="s">
        <v>78</v>
      </c>
      <c r="E64" s="8" t="s">
        <v>91</v>
      </c>
      <c r="F64" s="31">
        <v>452</v>
      </c>
      <c r="G64" s="15" t="s">
        <v>73</v>
      </c>
      <c r="H64" s="8" t="s">
        <v>19</v>
      </c>
      <c r="I64" s="32">
        <v>399</v>
      </c>
      <c r="J64" s="10">
        <v>36</v>
      </c>
      <c r="K64" s="10">
        <v>150</v>
      </c>
      <c r="L64" s="10">
        <v>3</v>
      </c>
      <c r="M64" s="10">
        <v>1</v>
      </c>
      <c r="N64" s="10">
        <v>3</v>
      </c>
      <c r="O64" s="10">
        <v>1</v>
      </c>
      <c r="P64" s="10">
        <v>0</v>
      </c>
      <c r="Q64" s="10">
        <v>5</v>
      </c>
      <c r="R64" s="10">
        <v>1</v>
      </c>
      <c r="S64" s="10">
        <v>27</v>
      </c>
      <c r="T64" s="8">
        <v>0</v>
      </c>
      <c r="U64" s="10">
        <v>0</v>
      </c>
      <c r="V64" s="33">
        <v>1</v>
      </c>
      <c r="W64" s="33">
        <v>0</v>
      </c>
      <c r="X64" s="33">
        <v>0</v>
      </c>
      <c r="Y64" s="8">
        <v>0</v>
      </c>
      <c r="Z64" s="8">
        <v>0</v>
      </c>
      <c r="AA64" s="10">
        <v>0</v>
      </c>
      <c r="AB64" s="10">
        <v>14</v>
      </c>
      <c r="AC64" s="10">
        <f t="shared" si="0"/>
        <v>242</v>
      </c>
    </row>
    <row r="65" spans="1:29" x14ac:dyDescent="0.3">
      <c r="A65" s="343">
        <v>64</v>
      </c>
      <c r="B65" s="15">
        <v>24</v>
      </c>
      <c r="C65" s="30">
        <v>59</v>
      </c>
      <c r="D65" s="8" t="s">
        <v>78</v>
      </c>
      <c r="E65" s="8" t="s">
        <v>91</v>
      </c>
      <c r="F65" s="31">
        <v>452</v>
      </c>
      <c r="G65" s="15" t="s">
        <v>73</v>
      </c>
      <c r="H65" s="8" t="s">
        <v>20</v>
      </c>
      <c r="I65" s="32">
        <v>399</v>
      </c>
      <c r="J65" s="10">
        <v>56</v>
      </c>
      <c r="K65" s="10">
        <v>110</v>
      </c>
      <c r="L65" s="10">
        <v>0</v>
      </c>
      <c r="M65" s="10">
        <v>2</v>
      </c>
      <c r="N65" s="10">
        <v>3</v>
      </c>
      <c r="O65" s="10">
        <v>0</v>
      </c>
      <c r="P65" s="10">
        <v>1</v>
      </c>
      <c r="Q65" s="10">
        <v>5</v>
      </c>
      <c r="R65" s="10">
        <v>4</v>
      </c>
      <c r="S65" s="10">
        <v>26</v>
      </c>
      <c r="T65" s="8">
        <v>0</v>
      </c>
      <c r="U65" s="10">
        <v>0</v>
      </c>
      <c r="V65" s="33">
        <v>0</v>
      </c>
      <c r="W65" s="33">
        <v>3</v>
      </c>
      <c r="X65" s="33">
        <v>0</v>
      </c>
      <c r="Y65" s="8">
        <v>0</v>
      </c>
      <c r="Z65" s="8">
        <v>0</v>
      </c>
      <c r="AA65" s="10">
        <v>0</v>
      </c>
      <c r="AB65" s="10">
        <v>6</v>
      </c>
      <c r="AC65" s="10">
        <f t="shared" si="0"/>
        <v>216</v>
      </c>
    </row>
    <row r="66" spans="1:29" x14ac:dyDescent="0.3">
      <c r="A66" s="343">
        <v>65</v>
      </c>
      <c r="B66" s="15">
        <v>24</v>
      </c>
      <c r="C66" s="30">
        <v>59</v>
      </c>
      <c r="D66" s="8" t="s">
        <v>78</v>
      </c>
      <c r="E66" s="8" t="s">
        <v>92</v>
      </c>
      <c r="F66" s="31">
        <v>453</v>
      </c>
      <c r="G66" s="15" t="s">
        <v>73</v>
      </c>
      <c r="H66" s="8" t="s">
        <v>19</v>
      </c>
      <c r="I66" s="32">
        <v>193</v>
      </c>
      <c r="J66" s="10">
        <v>74</v>
      </c>
      <c r="K66" s="10">
        <v>52</v>
      </c>
      <c r="L66" s="10">
        <v>2</v>
      </c>
      <c r="M66" s="10">
        <v>6</v>
      </c>
      <c r="N66" s="10">
        <v>4</v>
      </c>
      <c r="O66" s="10">
        <v>2</v>
      </c>
      <c r="P66" s="10">
        <v>5</v>
      </c>
      <c r="Q66" s="10">
        <v>3</v>
      </c>
      <c r="R66" s="10">
        <v>3</v>
      </c>
      <c r="S66" s="10">
        <v>5</v>
      </c>
      <c r="T66" s="8">
        <v>0</v>
      </c>
      <c r="U66" s="10">
        <v>0</v>
      </c>
      <c r="V66" s="33">
        <v>1</v>
      </c>
      <c r="W66" s="33">
        <v>0</v>
      </c>
      <c r="X66" s="33">
        <v>0</v>
      </c>
      <c r="Y66" s="8">
        <v>0</v>
      </c>
      <c r="Z66" s="8">
        <v>0</v>
      </c>
      <c r="AA66" s="10">
        <v>0</v>
      </c>
      <c r="AB66" s="10">
        <v>14</v>
      </c>
      <c r="AC66" s="10">
        <f t="shared" si="0"/>
        <v>171</v>
      </c>
    </row>
    <row r="67" spans="1:29" x14ac:dyDescent="0.3">
      <c r="A67" s="343">
        <v>66</v>
      </c>
      <c r="B67" s="15">
        <v>24</v>
      </c>
      <c r="C67" s="30">
        <v>61</v>
      </c>
      <c r="D67" s="8" t="s">
        <v>93</v>
      </c>
      <c r="E67" s="8" t="s">
        <v>93</v>
      </c>
      <c r="F67" s="31">
        <v>456</v>
      </c>
      <c r="G67" s="15" t="s">
        <v>73</v>
      </c>
      <c r="H67" s="8" t="s">
        <v>19</v>
      </c>
      <c r="I67" s="32">
        <v>601</v>
      </c>
      <c r="J67" s="10">
        <v>32</v>
      </c>
      <c r="K67" s="10">
        <v>80</v>
      </c>
      <c r="L67" s="10">
        <v>4</v>
      </c>
      <c r="M67" s="10">
        <v>3</v>
      </c>
      <c r="N67" s="10">
        <v>67</v>
      </c>
      <c r="O67" s="10">
        <v>3</v>
      </c>
      <c r="P67" s="10">
        <v>3</v>
      </c>
      <c r="Q67" s="10">
        <v>5</v>
      </c>
      <c r="R67" s="10">
        <v>2</v>
      </c>
      <c r="S67" s="10">
        <v>27</v>
      </c>
      <c r="T67" s="8">
        <v>0</v>
      </c>
      <c r="U67" s="10">
        <v>3</v>
      </c>
      <c r="V67" s="33">
        <v>0</v>
      </c>
      <c r="W67" s="33">
        <v>0</v>
      </c>
      <c r="X67" s="33">
        <v>0</v>
      </c>
      <c r="Y67" s="8">
        <v>0</v>
      </c>
      <c r="Z67" s="8">
        <v>0</v>
      </c>
      <c r="AA67" s="10">
        <v>0</v>
      </c>
      <c r="AB67" s="10">
        <v>10</v>
      </c>
      <c r="AC67" s="10">
        <f t="shared" ref="AC67:AC130" si="1">SUM(J67:AB67)</f>
        <v>239</v>
      </c>
    </row>
    <row r="68" spans="1:29" x14ac:dyDescent="0.3">
      <c r="A68" s="343">
        <v>67</v>
      </c>
      <c r="B68" s="15">
        <v>24</v>
      </c>
      <c r="C68" s="30">
        <v>61</v>
      </c>
      <c r="D68" s="8" t="s">
        <v>93</v>
      </c>
      <c r="E68" s="8" t="s">
        <v>93</v>
      </c>
      <c r="F68" s="31">
        <v>456</v>
      </c>
      <c r="G68" s="15" t="s">
        <v>73</v>
      </c>
      <c r="H68" s="8" t="s">
        <v>20</v>
      </c>
      <c r="I68" s="32">
        <v>601</v>
      </c>
      <c r="J68" s="10">
        <v>36</v>
      </c>
      <c r="K68" s="10">
        <v>86</v>
      </c>
      <c r="L68" s="10">
        <v>11</v>
      </c>
      <c r="M68" s="10">
        <v>6</v>
      </c>
      <c r="N68" s="10">
        <v>60</v>
      </c>
      <c r="O68" s="10">
        <v>2</v>
      </c>
      <c r="P68" s="10">
        <v>8</v>
      </c>
      <c r="Q68" s="10">
        <v>3</v>
      </c>
      <c r="R68" s="10">
        <v>2</v>
      </c>
      <c r="S68" s="10">
        <v>24</v>
      </c>
      <c r="T68" s="8">
        <v>0</v>
      </c>
      <c r="U68" s="10">
        <v>0</v>
      </c>
      <c r="V68" s="33">
        <v>4</v>
      </c>
      <c r="W68" s="33">
        <v>1</v>
      </c>
      <c r="X68" s="33">
        <v>0</v>
      </c>
      <c r="Y68" s="8">
        <v>0</v>
      </c>
      <c r="Z68" s="8">
        <v>0</v>
      </c>
      <c r="AA68" s="10">
        <v>0</v>
      </c>
      <c r="AB68" s="10">
        <v>9</v>
      </c>
      <c r="AC68" s="10">
        <f t="shared" si="1"/>
        <v>252</v>
      </c>
    </row>
    <row r="69" spans="1:29" x14ac:dyDescent="0.3">
      <c r="A69" s="343">
        <v>68</v>
      </c>
      <c r="B69" s="15">
        <v>24</v>
      </c>
      <c r="C69" s="30">
        <v>61</v>
      </c>
      <c r="D69" s="8" t="s">
        <v>93</v>
      </c>
      <c r="E69" s="8" t="s">
        <v>94</v>
      </c>
      <c r="F69" s="31">
        <v>457</v>
      </c>
      <c r="G69" s="15" t="s">
        <v>73</v>
      </c>
      <c r="H69" s="8" t="s">
        <v>19</v>
      </c>
      <c r="I69" s="32">
        <v>486</v>
      </c>
      <c r="J69" s="10">
        <v>39</v>
      </c>
      <c r="K69" s="10">
        <v>58</v>
      </c>
      <c r="L69" s="10">
        <v>3</v>
      </c>
      <c r="M69" s="10">
        <v>11</v>
      </c>
      <c r="N69" s="10">
        <v>28</v>
      </c>
      <c r="O69" s="10">
        <v>3</v>
      </c>
      <c r="P69" s="10">
        <v>0</v>
      </c>
      <c r="Q69" s="10">
        <v>6</v>
      </c>
      <c r="R69" s="10">
        <v>2</v>
      </c>
      <c r="S69" s="10">
        <v>24</v>
      </c>
      <c r="T69" s="8">
        <v>0</v>
      </c>
      <c r="U69" s="10">
        <v>0</v>
      </c>
      <c r="V69" s="33">
        <v>0</v>
      </c>
      <c r="W69" s="33">
        <v>0</v>
      </c>
      <c r="X69" s="33">
        <v>0</v>
      </c>
      <c r="Y69" s="8">
        <v>0</v>
      </c>
      <c r="Z69" s="8">
        <v>0</v>
      </c>
      <c r="AA69" s="10">
        <v>0</v>
      </c>
      <c r="AB69" s="10">
        <v>11</v>
      </c>
      <c r="AC69" s="10">
        <f t="shared" si="1"/>
        <v>185</v>
      </c>
    </row>
    <row r="70" spans="1:29" x14ac:dyDescent="0.3">
      <c r="A70" s="343">
        <v>69</v>
      </c>
      <c r="B70" s="15">
        <v>24</v>
      </c>
      <c r="C70" s="30">
        <v>61</v>
      </c>
      <c r="D70" s="8" t="s">
        <v>93</v>
      </c>
      <c r="E70" s="8" t="s">
        <v>94</v>
      </c>
      <c r="F70" s="31">
        <v>457</v>
      </c>
      <c r="G70" s="15" t="s">
        <v>73</v>
      </c>
      <c r="H70" s="8" t="s">
        <v>20</v>
      </c>
      <c r="I70" s="32">
        <v>486</v>
      </c>
      <c r="J70" s="10">
        <v>37</v>
      </c>
      <c r="K70" s="10">
        <v>81</v>
      </c>
      <c r="L70" s="10">
        <v>2</v>
      </c>
      <c r="M70" s="10">
        <v>9</v>
      </c>
      <c r="N70" s="10">
        <v>21</v>
      </c>
      <c r="O70" s="10">
        <v>2</v>
      </c>
      <c r="P70" s="10">
        <v>1</v>
      </c>
      <c r="Q70" s="10">
        <v>3</v>
      </c>
      <c r="R70" s="10">
        <v>2</v>
      </c>
      <c r="S70" s="10">
        <v>16</v>
      </c>
      <c r="T70" s="8">
        <v>0</v>
      </c>
      <c r="U70" s="10">
        <v>0</v>
      </c>
      <c r="V70" s="33">
        <v>0</v>
      </c>
      <c r="W70" s="33">
        <v>4</v>
      </c>
      <c r="X70" s="33">
        <v>0</v>
      </c>
      <c r="Y70" s="8">
        <v>0</v>
      </c>
      <c r="Z70" s="8">
        <v>0</v>
      </c>
      <c r="AA70" s="10">
        <v>0</v>
      </c>
      <c r="AB70" s="10">
        <v>7</v>
      </c>
      <c r="AC70" s="10">
        <f t="shared" si="1"/>
        <v>185</v>
      </c>
    </row>
    <row r="71" spans="1:29" x14ac:dyDescent="0.3">
      <c r="A71" s="343">
        <v>70</v>
      </c>
      <c r="B71" s="15">
        <v>24</v>
      </c>
      <c r="C71" s="30">
        <v>82</v>
      </c>
      <c r="D71" s="8" t="s">
        <v>95</v>
      </c>
      <c r="E71" s="8" t="s">
        <v>95</v>
      </c>
      <c r="F71" s="31">
        <v>721</v>
      </c>
      <c r="G71" s="15" t="s">
        <v>73</v>
      </c>
      <c r="H71" s="8" t="s">
        <v>19</v>
      </c>
      <c r="I71" s="32">
        <v>691</v>
      </c>
      <c r="J71" s="10">
        <v>60</v>
      </c>
      <c r="K71" s="10">
        <v>97</v>
      </c>
      <c r="L71" s="10">
        <v>33</v>
      </c>
      <c r="M71" s="10">
        <v>10</v>
      </c>
      <c r="N71" s="10">
        <v>14</v>
      </c>
      <c r="O71" s="10">
        <v>3</v>
      </c>
      <c r="P71" s="10">
        <v>8</v>
      </c>
      <c r="Q71" s="10">
        <v>7</v>
      </c>
      <c r="R71" s="10">
        <v>5</v>
      </c>
      <c r="S71" s="10">
        <v>71</v>
      </c>
      <c r="T71" s="8">
        <v>0</v>
      </c>
      <c r="U71" s="10">
        <v>16</v>
      </c>
      <c r="V71" s="33">
        <v>7</v>
      </c>
      <c r="W71" s="33">
        <v>4</v>
      </c>
      <c r="X71" s="33">
        <v>0</v>
      </c>
      <c r="Y71" s="8">
        <v>0</v>
      </c>
      <c r="Z71" s="8">
        <v>0</v>
      </c>
      <c r="AA71" s="10">
        <v>0</v>
      </c>
      <c r="AB71" s="10">
        <v>19</v>
      </c>
      <c r="AC71" s="10">
        <f t="shared" si="1"/>
        <v>354</v>
      </c>
    </row>
    <row r="72" spans="1:29" x14ac:dyDescent="0.3">
      <c r="A72" s="343">
        <v>71</v>
      </c>
      <c r="B72" s="15">
        <v>24</v>
      </c>
      <c r="C72" s="30">
        <v>82</v>
      </c>
      <c r="D72" s="8" t="s">
        <v>95</v>
      </c>
      <c r="E72" s="8" t="s">
        <v>95</v>
      </c>
      <c r="F72" s="31">
        <v>721</v>
      </c>
      <c r="G72" s="15" t="s">
        <v>73</v>
      </c>
      <c r="H72" s="8" t="s">
        <v>20</v>
      </c>
      <c r="I72" s="32">
        <v>691</v>
      </c>
      <c r="J72" s="10">
        <v>61</v>
      </c>
      <c r="K72" s="10">
        <v>129</v>
      </c>
      <c r="L72" s="10">
        <v>50</v>
      </c>
      <c r="M72" s="10">
        <v>5</v>
      </c>
      <c r="N72" s="10">
        <v>20</v>
      </c>
      <c r="O72" s="10">
        <v>1</v>
      </c>
      <c r="P72" s="10">
        <v>1</v>
      </c>
      <c r="Q72" s="10">
        <v>8</v>
      </c>
      <c r="R72" s="10">
        <v>1</v>
      </c>
      <c r="S72" s="10">
        <v>76</v>
      </c>
      <c r="T72" s="8">
        <v>0</v>
      </c>
      <c r="U72" s="10">
        <v>11</v>
      </c>
      <c r="V72" s="33">
        <v>3</v>
      </c>
      <c r="W72" s="33">
        <v>2</v>
      </c>
      <c r="X72" s="33">
        <v>0</v>
      </c>
      <c r="Y72" s="8">
        <v>0</v>
      </c>
      <c r="Z72" s="8">
        <v>0</v>
      </c>
      <c r="AA72" s="10">
        <v>1</v>
      </c>
      <c r="AB72" s="10">
        <v>19</v>
      </c>
      <c r="AC72" s="10">
        <f t="shared" si="1"/>
        <v>388</v>
      </c>
    </row>
    <row r="73" spans="1:29" x14ac:dyDescent="0.3">
      <c r="A73" s="343">
        <v>72</v>
      </c>
      <c r="B73" s="15">
        <v>24</v>
      </c>
      <c r="C73" s="30">
        <v>82</v>
      </c>
      <c r="D73" s="8" t="s">
        <v>95</v>
      </c>
      <c r="E73" s="8" t="s">
        <v>95</v>
      </c>
      <c r="F73" s="31">
        <v>722</v>
      </c>
      <c r="G73" s="15" t="s">
        <v>73</v>
      </c>
      <c r="H73" s="8" t="s">
        <v>19</v>
      </c>
      <c r="I73" s="32">
        <v>516</v>
      </c>
      <c r="J73" s="10">
        <v>40</v>
      </c>
      <c r="K73" s="10">
        <v>85</v>
      </c>
      <c r="L73" s="10">
        <v>25</v>
      </c>
      <c r="M73" s="10">
        <v>5</v>
      </c>
      <c r="N73" s="10">
        <v>13</v>
      </c>
      <c r="O73" s="10">
        <v>1</v>
      </c>
      <c r="P73" s="10">
        <v>4</v>
      </c>
      <c r="Q73" s="10">
        <v>5</v>
      </c>
      <c r="R73" s="10">
        <v>7</v>
      </c>
      <c r="S73" s="10">
        <v>55</v>
      </c>
      <c r="T73" s="8">
        <v>0</v>
      </c>
      <c r="U73" s="10">
        <v>6</v>
      </c>
      <c r="V73" s="33">
        <v>3</v>
      </c>
      <c r="W73" s="33">
        <v>3</v>
      </c>
      <c r="X73" s="33">
        <v>0</v>
      </c>
      <c r="Y73" s="8">
        <v>0</v>
      </c>
      <c r="Z73" s="8">
        <v>0</v>
      </c>
      <c r="AA73" s="10">
        <v>0</v>
      </c>
      <c r="AB73" s="10">
        <v>12</v>
      </c>
      <c r="AC73" s="10">
        <f t="shared" si="1"/>
        <v>264</v>
      </c>
    </row>
    <row r="74" spans="1:29" x14ac:dyDescent="0.3">
      <c r="A74" s="343">
        <v>73</v>
      </c>
      <c r="B74" s="15">
        <v>24</v>
      </c>
      <c r="C74" s="30">
        <v>82</v>
      </c>
      <c r="D74" s="8" t="s">
        <v>95</v>
      </c>
      <c r="E74" s="8" t="s">
        <v>95</v>
      </c>
      <c r="F74" s="31">
        <v>722</v>
      </c>
      <c r="G74" s="15" t="s">
        <v>73</v>
      </c>
      <c r="H74" s="8" t="s">
        <v>20</v>
      </c>
      <c r="I74" s="32">
        <v>516</v>
      </c>
      <c r="J74" s="10">
        <v>37</v>
      </c>
      <c r="K74" s="10">
        <v>72</v>
      </c>
      <c r="L74" s="10">
        <v>35</v>
      </c>
      <c r="M74" s="10">
        <v>7</v>
      </c>
      <c r="N74" s="10">
        <v>11</v>
      </c>
      <c r="O74" s="10">
        <v>1</v>
      </c>
      <c r="P74" s="10">
        <v>10</v>
      </c>
      <c r="Q74" s="10">
        <v>2</v>
      </c>
      <c r="R74" s="10">
        <v>1</v>
      </c>
      <c r="S74" s="10">
        <v>47</v>
      </c>
      <c r="T74" s="8">
        <v>0</v>
      </c>
      <c r="U74" s="10">
        <v>17</v>
      </c>
      <c r="V74" s="33">
        <v>6</v>
      </c>
      <c r="W74" s="33">
        <v>3</v>
      </c>
      <c r="X74" s="33">
        <v>0</v>
      </c>
      <c r="Y74" s="8">
        <v>0</v>
      </c>
      <c r="Z74" s="8">
        <v>0</v>
      </c>
      <c r="AA74" s="10">
        <v>0</v>
      </c>
      <c r="AB74" s="10">
        <v>12</v>
      </c>
      <c r="AC74" s="10">
        <f t="shared" si="1"/>
        <v>261</v>
      </c>
    </row>
    <row r="75" spans="1:29" x14ac:dyDescent="0.3">
      <c r="A75" s="343">
        <v>74</v>
      </c>
      <c r="B75" s="15">
        <v>24</v>
      </c>
      <c r="C75" s="30">
        <v>82</v>
      </c>
      <c r="D75" s="8" t="s">
        <v>95</v>
      </c>
      <c r="E75" s="8" t="s">
        <v>95</v>
      </c>
      <c r="F75" s="31">
        <v>722</v>
      </c>
      <c r="G75" s="15" t="s">
        <v>73</v>
      </c>
      <c r="H75" s="8" t="s">
        <v>22</v>
      </c>
      <c r="I75" s="32">
        <v>516</v>
      </c>
      <c r="J75" s="10">
        <v>41</v>
      </c>
      <c r="K75" s="10">
        <v>88</v>
      </c>
      <c r="L75" s="10">
        <v>19</v>
      </c>
      <c r="M75" s="10">
        <v>6</v>
      </c>
      <c r="N75" s="10">
        <v>14</v>
      </c>
      <c r="O75" s="10">
        <v>0</v>
      </c>
      <c r="P75" s="10">
        <v>4</v>
      </c>
      <c r="Q75" s="10">
        <v>1</v>
      </c>
      <c r="R75" s="10">
        <v>2</v>
      </c>
      <c r="S75" s="10">
        <v>66</v>
      </c>
      <c r="T75" s="8">
        <v>0</v>
      </c>
      <c r="U75" s="10">
        <v>7</v>
      </c>
      <c r="V75" s="33">
        <v>2</v>
      </c>
      <c r="W75" s="33">
        <v>2</v>
      </c>
      <c r="X75" s="33">
        <v>0</v>
      </c>
      <c r="Y75" s="8">
        <v>0</v>
      </c>
      <c r="Z75" s="8">
        <v>0</v>
      </c>
      <c r="AA75" s="10">
        <v>0</v>
      </c>
      <c r="AB75" s="10">
        <v>8</v>
      </c>
      <c r="AC75" s="10">
        <f t="shared" si="1"/>
        <v>260</v>
      </c>
    </row>
    <row r="76" spans="1:29" x14ac:dyDescent="0.3">
      <c r="A76" s="343">
        <v>75</v>
      </c>
      <c r="B76" s="15">
        <v>24</v>
      </c>
      <c r="C76" s="30">
        <v>82</v>
      </c>
      <c r="D76" s="8" t="s">
        <v>95</v>
      </c>
      <c r="E76" s="8" t="s">
        <v>96</v>
      </c>
      <c r="F76" s="31">
        <v>723</v>
      </c>
      <c r="G76" s="15" t="s">
        <v>73</v>
      </c>
      <c r="H76" s="8" t="s">
        <v>19</v>
      </c>
      <c r="I76" s="32">
        <v>387</v>
      </c>
      <c r="J76" s="10">
        <v>69</v>
      </c>
      <c r="K76" s="10">
        <v>92</v>
      </c>
      <c r="L76" s="10">
        <v>8</v>
      </c>
      <c r="M76" s="10">
        <v>5</v>
      </c>
      <c r="N76" s="10">
        <v>4</v>
      </c>
      <c r="O76" s="10">
        <v>0</v>
      </c>
      <c r="P76" s="10">
        <v>3</v>
      </c>
      <c r="Q76" s="10">
        <v>4</v>
      </c>
      <c r="R76" s="10">
        <v>1</v>
      </c>
      <c r="S76" s="10">
        <v>12</v>
      </c>
      <c r="T76" s="8">
        <v>0</v>
      </c>
      <c r="U76" s="10">
        <v>0</v>
      </c>
      <c r="V76" s="33">
        <v>3</v>
      </c>
      <c r="W76" s="33">
        <v>4</v>
      </c>
      <c r="X76" s="33">
        <v>0</v>
      </c>
      <c r="Y76" s="8">
        <v>0</v>
      </c>
      <c r="Z76" s="8">
        <v>0</v>
      </c>
      <c r="AA76" s="10">
        <v>0</v>
      </c>
      <c r="AB76" s="10">
        <v>7</v>
      </c>
      <c r="AC76" s="10">
        <f t="shared" si="1"/>
        <v>212</v>
      </c>
    </row>
    <row r="77" spans="1:29" x14ac:dyDescent="0.3">
      <c r="A77" s="343">
        <v>76</v>
      </c>
      <c r="B77" s="15">
        <v>24</v>
      </c>
      <c r="C77" s="30">
        <v>82</v>
      </c>
      <c r="D77" s="8" t="s">
        <v>95</v>
      </c>
      <c r="E77" s="8" t="s">
        <v>96</v>
      </c>
      <c r="F77" s="31">
        <v>723</v>
      </c>
      <c r="G77" s="15" t="s">
        <v>73</v>
      </c>
      <c r="H77" s="8" t="s">
        <v>20</v>
      </c>
      <c r="I77" s="32">
        <v>387</v>
      </c>
      <c r="J77" s="10">
        <v>81</v>
      </c>
      <c r="K77" s="10">
        <v>81</v>
      </c>
      <c r="L77" s="10">
        <v>13</v>
      </c>
      <c r="M77" s="10">
        <v>5</v>
      </c>
      <c r="N77" s="10">
        <v>9</v>
      </c>
      <c r="O77" s="10">
        <v>1</v>
      </c>
      <c r="P77" s="10">
        <v>5</v>
      </c>
      <c r="Q77" s="10">
        <v>7</v>
      </c>
      <c r="R77" s="10">
        <v>0</v>
      </c>
      <c r="S77" s="10">
        <v>14</v>
      </c>
      <c r="T77" s="8">
        <v>0</v>
      </c>
      <c r="U77" s="10">
        <v>1</v>
      </c>
      <c r="V77" s="33">
        <v>2</v>
      </c>
      <c r="W77" s="33">
        <v>3</v>
      </c>
      <c r="X77" s="33">
        <v>0</v>
      </c>
      <c r="Y77" s="8">
        <v>0</v>
      </c>
      <c r="Z77" s="8">
        <v>0</v>
      </c>
      <c r="AA77" s="10">
        <v>0</v>
      </c>
      <c r="AB77" s="10">
        <v>7</v>
      </c>
      <c r="AC77" s="10">
        <f t="shared" si="1"/>
        <v>229</v>
      </c>
    </row>
    <row r="78" spans="1:29" x14ac:dyDescent="0.3">
      <c r="A78" s="343">
        <v>77</v>
      </c>
      <c r="B78" s="15">
        <v>24</v>
      </c>
      <c r="C78" s="30">
        <v>82</v>
      </c>
      <c r="D78" s="8" t="s">
        <v>95</v>
      </c>
      <c r="E78" s="8" t="s">
        <v>97</v>
      </c>
      <c r="F78" s="31">
        <v>723</v>
      </c>
      <c r="G78" s="15" t="s">
        <v>73</v>
      </c>
      <c r="H78" s="8" t="s">
        <v>21</v>
      </c>
      <c r="I78" s="32">
        <v>675</v>
      </c>
      <c r="J78" s="10">
        <v>127</v>
      </c>
      <c r="K78" s="10">
        <v>97</v>
      </c>
      <c r="L78" s="10">
        <v>27</v>
      </c>
      <c r="M78" s="10">
        <v>8</v>
      </c>
      <c r="N78" s="10">
        <v>15</v>
      </c>
      <c r="O78" s="10">
        <v>0</v>
      </c>
      <c r="P78" s="10">
        <v>3</v>
      </c>
      <c r="Q78" s="10">
        <v>8</v>
      </c>
      <c r="R78" s="10">
        <v>7</v>
      </c>
      <c r="S78" s="10">
        <v>36</v>
      </c>
      <c r="T78" s="8">
        <v>0</v>
      </c>
      <c r="U78" s="10">
        <v>34</v>
      </c>
      <c r="V78" s="33">
        <v>9</v>
      </c>
      <c r="W78" s="33">
        <v>1</v>
      </c>
      <c r="X78" s="33">
        <v>0</v>
      </c>
      <c r="Y78" s="8">
        <v>0</v>
      </c>
      <c r="Z78" s="8">
        <v>0</v>
      </c>
      <c r="AA78" s="10">
        <v>0</v>
      </c>
      <c r="AB78" s="10">
        <v>18</v>
      </c>
      <c r="AC78" s="10">
        <f t="shared" si="1"/>
        <v>390</v>
      </c>
    </row>
    <row r="79" spans="1:29" x14ac:dyDescent="0.3">
      <c r="A79" s="343">
        <v>78</v>
      </c>
      <c r="B79" s="15">
        <v>24</v>
      </c>
      <c r="C79" s="30">
        <v>82</v>
      </c>
      <c r="D79" s="8" t="s">
        <v>95</v>
      </c>
      <c r="E79" s="8" t="s">
        <v>98</v>
      </c>
      <c r="F79" s="31">
        <v>724</v>
      </c>
      <c r="G79" s="15" t="s">
        <v>73</v>
      </c>
      <c r="H79" s="8" t="s">
        <v>19</v>
      </c>
      <c r="I79" s="32">
        <v>576</v>
      </c>
      <c r="J79" s="10">
        <v>68</v>
      </c>
      <c r="K79" s="10">
        <v>96</v>
      </c>
      <c r="L79" s="10">
        <v>33</v>
      </c>
      <c r="M79" s="10">
        <v>6</v>
      </c>
      <c r="N79" s="10">
        <v>7</v>
      </c>
      <c r="O79" s="10">
        <v>0</v>
      </c>
      <c r="P79" s="10">
        <v>0</v>
      </c>
      <c r="Q79" s="10">
        <v>5</v>
      </c>
      <c r="R79" s="10">
        <v>4</v>
      </c>
      <c r="S79" s="10">
        <v>26</v>
      </c>
      <c r="T79" s="8">
        <v>0</v>
      </c>
      <c r="U79" s="10">
        <v>5</v>
      </c>
      <c r="V79" s="33">
        <v>7</v>
      </c>
      <c r="W79" s="33">
        <v>1</v>
      </c>
      <c r="X79" s="33">
        <v>0</v>
      </c>
      <c r="Y79" s="8">
        <v>0</v>
      </c>
      <c r="Z79" s="8">
        <v>0</v>
      </c>
      <c r="AA79" s="10">
        <v>0</v>
      </c>
      <c r="AB79" s="10">
        <v>8</v>
      </c>
      <c r="AC79" s="10">
        <f t="shared" si="1"/>
        <v>266</v>
      </c>
    </row>
    <row r="80" spans="1:29" x14ac:dyDescent="0.3">
      <c r="A80" s="343">
        <v>79</v>
      </c>
      <c r="B80" s="15">
        <v>24</v>
      </c>
      <c r="C80" s="30">
        <v>82</v>
      </c>
      <c r="D80" s="8" t="s">
        <v>95</v>
      </c>
      <c r="E80" s="8" t="s">
        <v>99</v>
      </c>
      <c r="F80" s="31">
        <v>724</v>
      </c>
      <c r="G80" s="15" t="s">
        <v>73</v>
      </c>
      <c r="H80" s="8" t="s">
        <v>21</v>
      </c>
      <c r="I80" s="32">
        <v>302</v>
      </c>
      <c r="J80" s="10">
        <v>39</v>
      </c>
      <c r="K80" s="10">
        <v>61</v>
      </c>
      <c r="L80" s="10">
        <v>10</v>
      </c>
      <c r="M80" s="10">
        <v>8</v>
      </c>
      <c r="N80" s="10">
        <v>7</v>
      </c>
      <c r="O80" s="10">
        <v>2</v>
      </c>
      <c r="P80" s="10">
        <v>3</v>
      </c>
      <c r="Q80" s="10">
        <v>3</v>
      </c>
      <c r="R80" s="10">
        <v>2</v>
      </c>
      <c r="S80" s="10">
        <v>18</v>
      </c>
      <c r="T80" s="8">
        <v>0</v>
      </c>
      <c r="U80" s="10">
        <v>6</v>
      </c>
      <c r="V80" s="33">
        <v>1</v>
      </c>
      <c r="W80" s="33">
        <v>2</v>
      </c>
      <c r="X80" s="33">
        <v>0</v>
      </c>
      <c r="Y80" s="8">
        <v>0</v>
      </c>
      <c r="Z80" s="8">
        <v>0</v>
      </c>
      <c r="AA80" s="10">
        <v>0</v>
      </c>
      <c r="AB80" s="10">
        <v>15</v>
      </c>
      <c r="AC80" s="10">
        <f t="shared" si="1"/>
        <v>177</v>
      </c>
    </row>
    <row r="81" spans="1:29" x14ac:dyDescent="0.3">
      <c r="A81" s="343">
        <v>80</v>
      </c>
      <c r="B81" s="15">
        <v>24</v>
      </c>
      <c r="C81" s="30">
        <v>82</v>
      </c>
      <c r="D81" s="8" t="s">
        <v>95</v>
      </c>
      <c r="E81" s="8" t="s">
        <v>100</v>
      </c>
      <c r="F81" s="31">
        <v>725</v>
      </c>
      <c r="G81" s="15" t="s">
        <v>73</v>
      </c>
      <c r="H81" s="8" t="s">
        <v>19</v>
      </c>
      <c r="I81" s="32">
        <v>189</v>
      </c>
      <c r="J81" s="10">
        <v>21</v>
      </c>
      <c r="K81" s="10">
        <v>74</v>
      </c>
      <c r="L81" s="10">
        <v>13</v>
      </c>
      <c r="M81" s="10">
        <v>1</v>
      </c>
      <c r="N81" s="10">
        <v>2</v>
      </c>
      <c r="O81" s="10">
        <v>1</v>
      </c>
      <c r="P81" s="10">
        <v>0</v>
      </c>
      <c r="Q81" s="10">
        <v>3</v>
      </c>
      <c r="R81" s="10">
        <v>1</v>
      </c>
      <c r="S81" s="10">
        <v>5</v>
      </c>
      <c r="T81" s="8">
        <v>0</v>
      </c>
      <c r="U81" s="10">
        <v>1</v>
      </c>
      <c r="V81" s="33">
        <v>0</v>
      </c>
      <c r="W81" s="33">
        <v>0</v>
      </c>
      <c r="X81" s="33">
        <v>0</v>
      </c>
      <c r="Y81" s="8">
        <v>0</v>
      </c>
      <c r="Z81" s="8">
        <v>0</v>
      </c>
      <c r="AA81" s="10">
        <v>0</v>
      </c>
      <c r="AB81" s="10">
        <v>4</v>
      </c>
      <c r="AC81" s="10">
        <f t="shared" si="1"/>
        <v>126</v>
      </c>
    </row>
    <row r="82" spans="1:29" x14ac:dyDescent="0.3">
      <c r="A82" s="343">
        <v>81</v>
      </c>
      <c r="B82" s="15">
        <v>24</v>
      </c>
      <c r="C82" s="30">
        <v>82</v>
      </c>
      <c r="D82" s="8" t="s">
        <v>95</v>
      </c>
      <c r="E82" s="8" t="s">
        <v>101</v>
      </c>
      <c r="F82" s="31">
        <v>725</v>
      </c>
      <c r="G82" s="15" t="s">
        <v>73</v>
      </c>
      <c r="H82" s="8" t="s">
        <v>21</v>
      </c>
      <c r="I82" s="32">
        <v>606</v>
      </c>
      <c r="J82" s="10">
        <v>59</v>
      </c>
      <c r="K82" s="10">
        <v>74</v>
      </c>
      <c r="L82" s="10">
        <v>75</v>
      </c>
      <c r="M82" s="10">
        <v>10</v>
      </c>
      <c r="N82" s="10">
        <v>14</v>
      </c>
      <c r="O82" s="10">
        <v>0</v>
      </c>
      <c r="P82" s="10">
        <v>1</v>
      </c>
      <c r="Q82" s="10">
        <v>4</v>
      </c>
      <c r="R82" s="10">
        <v>6</v>
      </c>
      <c r="S82" s="10">
        <v>41</v>
      </c>
      <c r="T82" s="8">
        <v>0</v>
      </c>
      <c r="U82" s="10">
        <v>1</v>
      </c>
      <c r="V82" s="33">
        <v>0</v>
      </c>
      <c r="W82" s="33">
        <v>1</v>
      </c>
      <c r="X82" s="33">
        <v>0</v>
      </c>
      <c r="Y82" s="8">
        <v>0</v>
      </c>
      <c r="Z82" s="8">
        <v>0</v>
      </c>
      <c r="AA82" s="10">
        <v>0</v>
      </c>
      <c r="AB82" s="10">
        <v>12</v>
      </c>
      <c r="AC82" s="10">
        <f t="shared" si="1"/>
        <v>298</v>
      </c>
    </row>
    <row r="83" spans="1:29" x14ac:dyDescent="0.3">
      <c r="A83" s="343">
        <v>82</v>
      </c>
      <c r="B83" s="15">
        <v>24</v>
      </c>
      <c r="C83" s="30">
        <v>82</v>
      </c>
      <c r="D83" s="8" t="s">
        <v>95</v>
      </c>
      <c r="E83" s="8" t="s">
        <v>102</v>
      </c>
      <c r="F83" s="31">
        <v>726</v>
      </c>
      <c r="G83" s="15" t="s">
        <v>73</v>
      </c>
      <c r="H83" s="8" t="s">
        <v>19</v>
      </c>
      <c r="I83" s="32">
        <v>565</v>
      </c>
      <c r="J83" s="10">
        <v>62</v>
      </c>
      <c r="K83" s="10">
        <v>26</v>
      </c>
      <c r="L83" s="10">
        <v>45</v>
      </c>
      <c r="M83" s="10">
        <v>6</v>
      </c>
      <c r="N83" s="10">
        <v>11</v>
      </c>
      <c r="O83" s="10">
        <v>2</v>
      </c>
      <c r="P83" s="10">
        <v>0</v>
      </c>
      <c r="Q83" s="10">
        <v>5</v>
      </c>
      <c r="R83" s="10">
        <v>3</v>
      </c>
      <c r="S83" s="10">
        <v>30</v>
      </c>
      <c r="T83" s="8">
        <v>0</v>
      </c>
      <c r="U83" s="10">
        <v>0</v>
      </c>
      <c r="V83" s="33">
        <v>3</v>
      </c>
      <c r="W83" s="33">
        <v>0</v>
      </c>
      <c r="X83" s="33">
        <v>0</v>
      </c>
      <c r="Y83" s="8">
        <v>0</v>
      </c>
      <c r="Z83" s="8">
        <v>0</v>
      </c>
      <c r="AA83" s="10">
        <v>0</v>
      </c>
      <c r="AB83" s="10">
        <v>2</v>
      </c>
      <c r="AC83" s="10">
        <f t="shared" si="1"/>
        <v>195</v>
      </c>
    </row>
    <row r="84" spans="1:29" x14ac:dyDescent="0.3">
      <c r="A84" s="343">
        <v>83</v>
      </c>
      <c r="B84" s="15">
        <v>24</v>
      </c>
      <c r="C84" s="30">
        <v>82</v>
      </c>
      <c r="D84" s="8" t="s">
        <v>95</v>
      </c>
      <c r="E84" s="8" t="s">
        <v>103</v>
      </c>
      <c r="F84" s="31">
        <v>726</v>
      </c>
      <c r="G84" s="15" t="s">
        <v>73</v>
      </c>
      <c r="H84" s="8" t="s">
        <v>21</v>
      </c>
      <c r="I84" s="32">
        <v>234</v>
      </c>
      <c r="J84" s="10">
        <v>22</v>
      </c>
      <c r="K84" s="10">
        <v>17</v>
      </c>
      <c r="L84" s="10">
        <v>40</v>
      </c>
      <c r="M84" s="10">
        <v>2</v>
      </c>
      <c r="N84" s="10">
        <v>6</v>
      </c>
      <c r="O84" s="10">
        <v>0</v>
      </c>
      <c r="P84" s="10">
        <v>0</v>
      </c>
      <c r="Q84" s="10">
        <v>1</v>
      </c>
      <c r="R84" s="10">
        <v>0</v>
      </c>
      <c r="S84" s="10">
        <v>3</v>
      </c>
      <c r="T84" s="8">
        <v>0</v>
      </c>
      <c r="U84" s="10">
        <v>0</v>
      </c>
      <c r="V84" s="33">
        <v>6</v>
      </c>
      <c r="W84" s="33">
        <v>0</v>
      </c>
      <c r="X84" s="33">
        <v>0</v>
      </c>
      <c r="Y84" s="8">
        <v>0</v>
      </c>
      <c r="Z84" s="8">
        <v>0</v>
      </c>
      <c r="AA84" s="10">
        <v>0</v>
      </c>
      <c r="AB84" s="10">
        <v>3</v>
      </c>
      <c r="AC84" s="10">
        <f t="shared" si="1"/>
        <v>100</v>
      </c>
    </row>
    <row r="85" spans="1:29" x14ac:dyDescent="0.3">
      <c r="A85" s="343">
        <v>84</v>
      </c>
      <c r="B85" s="15">
        <v>24</v>
      </c>
      <c r="C85" s="30">
        <v>82</v>
      </c>
      <c r="D85" s="8" t="s">
        <v>95</v>
      </c>
      <c r="E85" s="8" t="s">
        <v>104</v>
      </c>
      <c r="F85" s="31">
        <v>727</v>
      </c>
      <c r="G85" s="15" t="s">
        <v>73</v>
      </c>
      <c r="H85" s="8" t="s">
        <v>19</v>
      </c>
      <c r="I85" s="32">
        <v>378</v>
      </c>
      <c r="J85" s="10">
        <v>62</v>
      </c>
      <c r="K85" s="10">
        <v>55</v>
      </c>
      <c r="L85" s="10">
        <v>27</v>
      </c>
      <c r="M85" s="10">
        <v>6</v>
      </c>
      <c r="N85" s="10">
        <v>3</v>
      </c>
      <c r="O85" s="10">
        <v>0</v>
      </c>
      <c r="P85" s="10">
        <v>0</v>
      </c>
      <c r="Q85" s="10">
        <v>4</v>
      </c>
      <c r="R85" s="10">
        <v>0</v>
      </c>
      <c r="S85" s="10">
        <v>16</v>
      </c>
      <c r="T85" s="8">
        <v>0</v>
      </c>
      <c r="U85" s="10">
        <v>0</v>
      </c>
      <c r="V85" s="33">
        <v>0</v>
      </c>
      <c r="W85" s="33">
        <v>0</v>
      </c>
      <c r="X85" s="33">
        <v>0</v>
      </c>
      <c r="Y85" s="8">
        <v>0</v>
      </c>
      <c r="Z85" s="8">
        <v>0</v>
      </c>
      <c r="AA85" s="10">
        <v>0</v>
      </c>
      <c r="AB85" s="10">
        <v>4</v>
      </c>
      <c r="AC85" s="10">
        <f t="shared" si="1"/>
        <v>177</v>
      </c>
    </row>
    <row r="86" spans="1:29" x14ac:dyDescent="0.3">
      <c r="A86" s="343">
        <v>85</v>
      </c>
      <c r="B86" s="15">
        <v>24</v>
      </c>
      <c r="C86" s="30">
        <v>82</v>
      </c>
      <c r="D86" s="8" t="s">
        <v>95</v>
      </c>
      <c r="E86" s="8" t="s">
        <v>105</v>
      </c>
      <c r="F86" s="31">
        <v>727</v>
      </c>
      <c r="G86" s="15" t="s">
        <v>73</v>
      </c>
      <c r="H86" s="8" t="s">
        <v>21</v>
      </c>
      <c r="I86" s="32">
        <v>389</v>
      </c>
      <c r="J86" s="10">
        <v>29</v>
      </c>
      <c r="K86" s="10">
        <v>24</v>
      </c>
      <c r="L86" s="10">
        <v>33</v>
      </c>
      <c r="M86" s="10">
        <v>4</v>
      </c>
      <c r="N86" s="10">
        <v>12</v>
      </c>
      <c r="O86" s="10">
        <v>1</v>
      </c>
      <c r="P86" s="10">
        <v>2</v>
      </c>
      <c r="Q86" s="10">
        <v>4</v>
      </c>
      <c r="R86" s="10">
        <v>6</v>
      </c>
      <c r="S86" s="10">
        <v>24</v>
      </c>
      <c r="T86" s="8">
        <v>0</v>
      </c>
      <c r="U86" s="10">
        <v>19</v>
      </c>
      <c r="V86" s="33">
        <v>0</v>
      </c>
      <c r="W86" s="33">
        <v>0</v>
      </c>
      <c r="X86" s="33">
        <v>0</v>
      </c>
      <c r="Y86" s="8">
        <v>0</v>
      </c>
      <c r="Z86" s="8">
        <v>0</v>
      </c>
      <c r="AA86" s="10">
        <v>0</v>
      </c>
      <c r="AB86" s="10">
        <v>8</v>
      </c>
      <c r="AC86" s="10">
        <f t="shared" si="1"/>
        <v>166</v>
      </c>
    </row>
    <row r="87" spans="1:29" x14ac:dyDescent="0.3">
      <c r="A87" s="343">
        <v>86</v>
      </c>
      <c r="B87" s="15">
        <v>24</v>
      </c>
      <c r="C87" s="30">
        <v>82</v>
      </c>
      <c r="D87" s="8" t="s">
        <v>95</v>
      </c>
      <c r="E87" s="8" t="s">
        <v>106</v>
      </c>
      <c r="F87" s="31">
        <v>728</v>
      </c>
      <c r="G87" s="15" t="s">
        <v>73</v>
      </c>
      <c r="H87" s="8" t="s">
        <v>19</v>
      </c>
      <c r="I87" s="32">
        <v>538</v>
      </c>
      <c r="J87" s="10">
        <v>112</v>
      </c>
      <c r="K87" s="10">
        <v>140</v>
      </c>
      <c r="L87" s="10">
        <v>4</v>
      </c>
      <c r="M87" s="10">
        <v>4</v>
      </c>
      <c r="N87" s="10">
        <v>5</v>
      </c>
      <c r="O87" s="10">
        <v>1</v>
      </c>
      <c r="P87" s="10">
        <v>0</v>
      </c>
      <c r="Q87" s="10">
        <v>2</v>
      </c>
      <c r="R87" s="10">
        <v>0</v>
      </c>
      <c r="S87" s="10">
        <v>8</v>
      </c>
      <c r="T87" s="8">
        <v>0</v>
      </c>
      <c r="U87" s="10">
        <v>0</v>
      </c>
      <c r="V87" s="33">
        <v>6</v>
      </c>
      <c r="W87" s="33">
        <v>8</v>
      </c>
      <c r="X87" s="33">
        <v>0</v>
      </c>
      <c r="Y87" s="8">
        <v>0</v>
      </c>
      <c r="Z87" s="8">
        <v>0</v>
      </c>
      <c r="AA87" s="10">
        <v>0</v>
      </c>
      <c r="AB87" s="10">
        <v>2</v>
      </c>
      <c r="AC87" s="10">
        <f t="shared" si="1"/>
        <v>292</v>
      </c>
    </row>
    <row r="88" spans="1:29" x14ac:dyDescent="0.3">
      <c r="A88" s="343">
        <v>87</v>
      </c>
      <c r="B88" s="15">
        <v>24</v>
      </c>
      <c r="C88" s="30">
        <v>82</v>
      </c>
      <c r="D88" s="8" t="s">
        <v>95</v>
      </c>
      <c r="E88" s="8" t="s">
        <v>106</v>
      </c>
      <c r="F88" s="31">
        <v>728</v>
      </c>
      <c r="G88" s="15" t="s">
        <v>73</v>
      </c>
      <c r="H88" s="8" t="s">
        <v>20</v>
      </c>
      <c r="I88" s="32">
        <v>538</v>
      </c>
      <c r="J88" s="10">
        <v>128</v>
      </c>
      <c r="K88" s="10">
        <v>117</v>
      </c>
      <c r="L88" s="10">
        <v>5</v>
      </c>
      <c r="M88" s="10">
        <v>9</v>
      </c>
      <c r="N88" s="10">
        <v>26</v>
      </c>
      <c r="O88" s="10">
        <v>0</v>
      </c>
      <c r="P88" s="10">
        <v>1</v>
      </c>
      <c r="Q88" s="10">
        <v>3</v>
      </c>
      <c r="R88" s="10">
        <v>2</v>
      </c>
      <c r="S88" s="10">
        <v>16</v>
      </c>
      <c r="T88" s="8">
        <v>0</v>
      </c>
      <c r="U88" s="10">
        <v>0</v>
      </c>
      <c r="V88" s="33">
        <v>0</v>
      </c>
      <c r="W88" s="33">
        <v>9</v>
      </c>
      <c r="X88" s="33">
        <v>0</v>
      </c>
      <c r="Y88" s="8">
        <v>0</v>
      </c>
      <c r="Z88" s="8">
        <v>0</v>
      </c>
      <c r="AA88" s="10">
        <v>0</v>
      </c>
      <c r="AB88" s="10">
        <v>16</v>
      </c>
      <c r="AC88" s="10">
        <f t="shared" si="1"/>
        <v>332</v>
      </c>
    </row>
    <row r="89" spans="1:29" x14ac:dyDescent="0.3">
      <c r="A89" s="343">
        <v>88</v>
      </c>
      <c r="B89" s="15">
        <v>24</v>
      </c>
      <c r="C89" s="30">
        <v>82</v>
      </c>
      <c r="D89" s="8" t="s">
        <v>95</v>
      </c>
      <c r="E89" s="8" t="s">
        <v>107</v>
      </c>
      <c r="F89" s="31">
        <v>729</v>
      </c>
      <c r="G89" s="15" t="s">
        <v>73</v>
      </c>
      <c r="H89" s="8" t="s">
        <v>19</v>
      </c>
      <c r="I89" s="32">
        <v>528</v>
      </c>
      <c r="J89" s="10">
        <v>70</v>
      </c>
      <c r="K89" s="10">
        <v>124</v>
      </c>
      <c r="L89" s="10">
        <v>6</v>
      </c>
      <c r="M89" s="10">
        <v>13</v>
      </c>
      <c r="N89" s="10">
        <v>23</v>
      </c>
      <c r="O89" s="10">
        <v>0</v>
      </c>
      <c r="P89" s="10">
        <v>7</v>
      </c>
      <c r="Q89" s="10">
        <v>2</v>
      </c>
      <c r="R89" s="10">
        <v>3</v>
      </c>
      <c r="S89" s="10">
        <v>39</v>
      </c>
      <c r="T89" s="8">
        <v>0</v>
      </c>
      <c r="U89" s="10">
        <v>1</v>
      </c>
      <c r="V89" s="33">
        <v>1</v>
      </c>
      <c r="W89" s="33">
        <v>4</v>
      </c>
      <c r="X89" s="33">
        <v>0</v>
      </c>
      <c r="Y89" s="8">
        <v>0</v>
      </c>
      <c r="Z89" s="8">
        <v>0</v>
      </c>
      <c r="AA89" s="10">
        <v>0</v>
      </c>
      <c r="AB89" s="10">
        <v>17</v>
      </c>
      <c r="AC89" s="10">
        <f t="shared" si="1"/>
        <v>310</v>
      </c>
    </row>
    <row r="90" spans="1:29" x14ac:dyDescent="0.3">
      <c r="A90" s="343">
        <v>89</v>
      </c>
      <c r="B90" s="15">
        <v>24</v>
      </c>
      <c r="C90" s="30">
        <v>82</v>
      </c>
      <c r="D90" s="8" t="s">
        <v>95</v>
      </c>
      <c r="E90" s="8" t="s">
        <v>107</v>
      </c>
      <c r="F90" s="31">
        <v>729</v>
      </c>
      <c r="G90" s="15" t="s">
        <v>73</v>
      </c>
      <c r="H90" s="8" t="s">
        <v>20</v>
      </c>
      <c r="I90" s="32">
        <v>528</v>
      </c>
      <c r="J90" s="10">
        <v>81</v>
      </c>
      <c r="K90" s="10">
        <v>123</v>
      </c>
      <c r="L90" s="10">
        <v>15</v>
      </c>
      <c r="M90" s="10">
        <v>10</v>
      </c>
      <c r="N90" s="10">
        <v>18</v>
      </c>
      <c r="O90" s="10">
        <v>2</v>
      </c>
      <c r="P90" s="10">
        <v>2</v>
      </c>
      <c r="Q90" s="10">
        <v>5</v>
      </c>
      <c r="R90" s="10">
        <v>2</v>
      </c>
      <c r="S90" s="10">
        <v>28</v>
      </c>
      <c r="T90" s="8">
        <v>0</v>
      </c>
      <c r="U90" s="10">
        <v>3</v>
      </c>
      <c r="V90" s="33">
        <v>2</v>
      </c>
      <c r="W90" s="33">
        <v>5</v>
      </c>
      <c r="X90" s="33">
        <v>0</v>
      </c>
      <c r="Y90" s="8">
        <v>0</v>
      </c>
      <c r="Z90" s="8">
        <v>0</v>
      </c>
      <c r="AA90" s="10">
        <v>0</v>
      </c>
      <c r="AB90" s="10">
        <v>17</v>
      </c>
      <c r="AC90" s="10">
        <f t="shared" si="1"/>
        <v>313</v>
      </c>
    </row>
    <row r="91" spans="1:29" x14ac:dyDescent="0.3">
      <c r="A91" s="343">
        <v>90</v>
      </c>
      <c r="B91" s="15">
        <v>24</v>
      </c>
      <c r="C91" s="30">
        <v>82</v>
      </c>
      <c r="D91" s="8" t="s">
        <v>95</v>
      </c>
      <c r="E91" s="8" t="s">
        <v>107</v>
      </c>
      <c r="F91" s="31">
        <v>729</v>
      </c>
      <c r="G91" s="15" t="s">
        <v>73</v>
      </c>
      <c r="H91" s="8" t="s">
        <v>22</v>
      </c>
      <c r="I91" s="32">
        <v>527</v>
      </c>
      <c r="J91" s="10">
        <v>62</v>
      </c>
      <c r="K91" s="10">
        <v>120</v>
      </c>
      <c r="L91" s="10">
        <v>14</v>
      </c>
      <c r="M91" s="10">
        <v>12</v>
      </c>
      <c r="N91" s="10">
        <v>23</v>
      </c>
      <c r="O91" s="10">
        <v>1</v>
      </c>
      <c r="P91" s="10">
        <v>5</v>
      </c>
      <c r="Q91" s="10">
        <v>3</v>
      </c>
      <c r="R91" s="10">
        <v>0</v>
      </c>
      <c r="S91" s="10">
        <v>30</v>
      </c>
      <c r="T91" s="8">
        <v>0</v>
      </c>
      <c r="U91" s="10">
        <v>5</v>
      </c>
      <c r="V91" s="33">
        <v>1</v>
      </c>
      <c r="W91" s="33">
        <v>4</v>
      </c>
      <c r="X91" s="33">
        <v>0</v>
      </c>
      <c r="Y91" s="8">
        <v>0</v>
      </c>
      <c r="Z91" s="8">
        <v>0</v>
      </c>
      <c r="AA91" s="10">
        <v>0</v>
      </c>
      <c r="AB91" s="10">
        <v>12</v>
      </c>
      <c r="AC91" s="10">
        <f t="shared" si="1"/>
        <v>292</v>
      </c>
    </row>
    <row r="92" spans="1:29" x14ac:dyDescent="0.3">
      <c r="A92" s="343">
        <v>91</v>
      </c>
      <c r="B92" s="15">
        <v>24</v>
      </c>
      <c r="C92" s="30">
        <v>82</v>
      </c>
      <c r="D92" s="8" t="s">
        <v>95</v>
      </c>
      <c r="E92" s="8" t="s">
        <v>108</v>
      </c>
      <c r="F92" s="31">
        <v>730</v>
      </c>
      <c r="G92" s="15" t="s">
        <v>73</v>
      </c>
      <c r="H92" s="8" t="s">
        <v>19</v>
      </c>
      <c r="I92" s="32">
        <v>416</v>
      </c>
      <c r="J92" s="10">
        <v>24</v>
      </c>
      <c r="K92" s="10">
        <v>24</v>
      </c>
      <c r="L92" s="10">
        <v>43</v>
      </c>
      <c r="M92" s="10">
        <v>13</v>
      </c>
      <c r="N92" s="10">
        <v>7</v>
      </c>
      <c r="O92" s="10">
        <v>1</v>
      </c>
      <c r="P92" s="10">
        <v>2</v>
      </c>
      <c r="Q92" s="10">
        <v>7</v>
      </c>
      <c r="R92" s="10">
        <v>6</v>
      </c>
      <c r="S92" s="10">
        <v>51</v>
      </c>
      <c r="T92" s="8">
        <v>0</v>
      </c>
      <c r="U92" s="10">
        <v>2</v>
      </c>
      <c r="V92" s="33">
        <v>0</v>
      </c>
      <c r="W92" s="33">
        <v>0</v>
      </c>
      <c r="X92" s="33">
        <v>0</v>
      </c>
      <c r="Y92" s="8">
        <v>0</v>
      </c>
      <c r="Z92" s="8">
        <v>0</v>
      </c>
      <c r="AA92" s="10">
        <v>0</v>
      </c>
      <c r="AB92" s="10">
        <v>5</v>
      </c>
      <c r="AC92" s="10">
        <f t="shared" si="1"/>
        <v>185</v>
      </c>
    </row>
    <row r="93" spans="1:29" x14ac:dyDescent="0.3">
      <c r="A93" s="343">
        <v>92</v>
      </c>
      <c r="B93" s="15">
        <v>24</v>
      </c>
      <c r="C93" s="30">
        <v>82</v>
      </c>
      <c r="D93" s="8" t="s">
        <v>95</v>
      </c>
      <c r="E93" s="8" t="s">
        <v>109</v>
      </c>
      <c r="F93" s="31">
        <v>730</v>
      </c>
      <c r="G93" s="15" t="s">
        <v>73</v>
      </c>
      <c r="H93" s="8" t="s">
        <v>21</v>
      </c>
      <c r="I93" s="32">
        <v>705</v>
      </c>
      <c r="J93" s="10">
        <v>28</v>
      </c>
      <c r="K93" s="10">
        <v>151</v>
      </c>
      <c r="L93" s="10">
        <v>31</v>
      </c>
      <c r="M93" s="10">
        <v>18</v>
      </c>
      <c r="N93" s="10">
        <v>6</v>
      </c>
      <c r="O93" s="10">
        <v>0</v>
      </c>
      <c r="P93" s="10">
        <v>50</v>
      </c>
      <c r="Q93" s="10">
        <v>2</v>
      </c>
      <c r="R93" s="10">
        <v>4</v>
      </c>
      <c r="S93" s="10">
        <v>13</v>
      </c>
      <c r="T93" s="8">
        <v>0</v>
      </c>
      <c r="U93" s="10">
        <v>13</v>
      </c>
      <c r="V93" s="33">
        <v>5</v>
      </c>
      <c r="W93" s="33">
        <v>8</v>
      </c>
      <c r="X93" s="33">
        <v>0</v>
      </c>
      <c r="Y93" s="8">
        <v>0</v>
      </c>
      <c r="Z93" s="8">
        <v>0</v>
      </c>
      <c r="AA93" s="10">
        <v>0</v>
      </c>
      <c r="AB93" s="10">
        <v>21</v>
      </c>
      <c r="AC93" s="10">
        <f t="shared" si="1"/>
        <v>350</v>
      </c>
    </row>
    <row r="94" spans="1:29" x14ac:dyDescent="0.3">
      <c r="A94" s="343">
        <v>93</v>
      </c>
      <c r="B94" s="15">
        <v>24</v>
      </c>
      <c r="C94" s="30">
        <v>82</v>
      </c>
      <c r="D94" s="8" t="s">
        <v>95</v>
      </c>
      <c r="E94" s="8" t="s">
        <v>110</v>
      </c>
      <c r="F94" s="31">
        <v>731</v>
      </c>
      <c r="G94" s="15" t="s">
        <v>73</v>
      </c>
      <c r="H94" s="8" t="s">
        <v>19</v>
      </c>
      <c r="I94" s="32">
        <v>458</v>
      </c>
      <c r="J94" s="10">
        <v>106</v>
      </c>
      <c r="K94" s="10">
        <v>100</v>
      </c>
      <c r="L94" s="10">
        <v>51</v>
      </c>
      <c r="M94" s="10">
        <v>8</v>
      </c>
      <c r="N94" s="10">
        <v>13</v>
      </c>
      <c r="O94" s="10">
        <v>0</v>
      </c>
      <c r="P94" s="10">
        <v>0</v>
      </c>
      <c r="Q94" s="10">
        <v>9</v>
      </c>
      <c r="R94" s="10">
        <v>0</v>
      </c>
      <c r="S94" s="10">
        <v>13</v>
      </c>
      <c r="T94" s="8">
        <v>0</v>
      </c>
      <c r="U94" s="10">
        <v>1</v>
      </c>
      <c r="V94" s="33">
        <v>0</v>
      </c>
      <c r="W94" s="33">
        <v>0</v>
      </c>
      <c r="X94" s="33">
        <v>0</v>
      </c>
      <c r="Y94" s="8">
        <v>0</v>
      </c>
      <c r="Z94" s="8">
        <v>0</v>
      </c>
      <c r="AA94" s="10">
        <v>0</v>
      </c>
      <c r="AB94" s="10">
        <v>3</v>
      </c>
      <c r="AC94" s="10">
        <f t="shared" si="1"/>
        <v>304</v>
      </c>
    </row>
    <row r="95" spans="1:29" x14ac:dyDescent="0.3">
      <c r="A95" s="343">
        <v>94</v>
      </c>
      <c r="B95" s="15">
        <v>24</v>
      </c>
      <c r="C95" s="30">
        <v>82</v>
      </c>
      <c r="D95" s="8" t="s">
        <v>95</v>
      </c>
      <c r="E95" s="8" t="s">
        <v>111</v>
      </c>
      <c r="F95" s="31">
        <v>731</v>
      </c>
      <c r="G95" s="15" t="s">
        <v>73</v>
      </c>
      <c r="H95" s="8" t="s">
        <v>21</v>
      </c>
      <c r="I95" s="32">
        <v>311</v>
      </c>
      <c r="J95" s="10">
        <v>95</v>
      </c>
      <c r="K95" s="10">
        <v>89</v>
      </c>
      <c r="L95" s="10">
        <v>7</v>
      </c>
      <c r="M95" s="10">
        <v>6</v>
      </c>
      <c r="N95" s="10">
        <v>1</v>
      </c>
      <c r="O95" s="10">
        <v>0</v>
      </c>
      <c r="P95" s="10">
        <v>0</v>
      </c>
      <c r="Q95" s="10">
        <v>0</v>
      </c>
      <c r="R95" s="10">
        <v>0</v>
      </c>
      <c r="S95" s="10">
        <v>2</v>
      </c>
      <c r="T95" s="8">
        <v>0</v>
      </c>
      <c r="U95" s="10">
        <v>0</v>
      </c>
      <c r="V95" s="33">
        <v>4</v>
      </c>
      <c r="W95" s="33">
        <v>6</v>
      </c>
      <c r="X95" s="33">
        <v>0</v>
      </c>
      <c r="Y95" s="8">
        <v>0</v>
      </c>
      <c r="Z95" s="8">
        <v>0</v>
      </c>
      <c r="AA95" s="10">
        <v>1</v>
      </c>
      <c r="AB95" s="10">
        <v>4</v>
      </c>
      <c r="AC95" s="10">
        <f t="shared" si="1"/>
        <v>215</v>
      </c>
    </row>
    <row r="96" spans="1:29" x14ac:dyDescent="0.3">
      <c r="A96" s="343">
        <v>95</v>
      </c>
      <c r="B96" s="15">
        <v>24</v>
      </c>
      <c r="C96" s="30">
        <v>82</v>
      </c>
      <c r="D96" s="8" t="s">
        <v>95</v>
      </c>
      <c r="E96" s="8" t="s">
        <v>112</v>
      </c>
      <c r="F96" s="31">
        <v>732</v>
      </c>
      <c r="G96" s="15" t="s">
        <v>73</v>
      </c>
      <c r="H96" s="8" t="s">
        <v>19</v>
      </c>
      <c r="I96" s="32">
        <v>680</v>
      </c>
      <c r="J96" s="10">
        <v>126</v>
      </c>
      <c r="K96" s="10">
        <v>90</v>
      </c>
      <c r="L96" s="10">
        <v>42</v>
      </c>
      <c r="M96" s="10">
        <v>6</v>
      </c>
      <c r="N96" s="10">
        <v>6</v>
      </c>
      <c r="O96" s="10">
        <v>3</v>
      </c>
      <c r="P96" s="10">
        <v>7</v>
      </c>
      <c r="Q96" s="10">
        <v>7</v>
      </c>
      <c r="R96" s="10">
        <v>0</v>
      </c>
      <c r="S96" s="10">
        <v>16</v>
      </c>
      <c r="T96" s="8">
        <v>0</v>
      </c>
      <c r="U96" s="10">
        <v>2</v>
      </c>
      <c r="V96" s="33">
        <v>3</v>
      </c>
      <c r="W96" s="33">
        <v>3</v>
      </c>
      <c r="X96" s="33">
        <v>0</v>
      </c>
      <c r="Y96" s="8">
        <v>0</v>
      </c>
      <c r="Z96" s="8">
        <v>0</v>
      </c>
      <c r="AA96" s="10">
        <v>0</v>
      </c>
      <c r="AB96" s="10">
        <v>9</v>
      </c>
      <c r="AC96" s="10">
        <f t="shared" si="1"/>
        <v>320</v>
      </c>
    </row>
    <row r="97" spans="1:29" x14ac:dyDescent="0.3">
      <c r="A97" s="343">
        <v>96</v>
      </c>
      <c r="B97" s="15">
        <v>24</v>
      </c>
      <c r="C97" s="30">
        <v>82</v>
      </c>
      <c r="D97" s="8" t="s">
        <v>95</v>
      </c>
      <c r="E97" s="8" t="s">
        <v>112</v>
      </c>
      <c r="F97" s="31">
        <v>732</v>
      </c>
      <c r="G97" s="15" t="s">
        <v>73</v>
      </c>
      <c r="H97" s="8" t="s">
        <v>20</v>
      </c>
      <c r="I97" s="32">
        <v>680</v>
      </c>
      <c r="J97" s="10">
        <v>124</v>
      </c>
      <c r="K97" s="10">
        <v>74</v>
      </c>
      <c r="L97" s="10">
        <v>46</v>
      </c>
      <c r="M97" s="10">
        <v>4</v>
      </c>
      <c r="N97" s="10">
        <v>9</v>
      </c>
      <c r="O97" s="10">
        <v>1</v>
      </c>
      <c r="P97" s="10">
        <v>3</v>
      </c>
      <c r="Q97" s="10">
        <v>6</v>
      </c>
      <c r="R97" s="10">
        <v>1</v>
      </c>
      <c r="S97" s="10">
        <v>25</v>
      </c>
      <c r="T97" s="8">
        <v>0</v>
      </c>
      <c r="U97" s="10">
        <v>6</v>
      </c>
      <c r="V97" s="33">
        <v>3</v>
      </c>
      <c r="W97" s="33">
        <v>1</v>
      </c>
      <c r="X97" s="33">
        <v>0</v>
      </c>
      <c r="Y97" s="8">
        <v>0</v>
      </c>
      <c r="Z97" s="8">
        <v>0</v>
      </c>
      <c r="AA97" s="10">
        <v>0</v>
      </c>
      <c r="AB97" s="10">
        <v>8</v>
      </c>
      <c r="AC97" s="10">
        <f t="shared" si="1"/>
        <v>311</v>
      </c>
    </row>
    <row r="98" spans="1:29" x14ac:dyDescent="0.3">
      <c r="A98" s="343">
        <v>97</v>
      </c>
      <c r="B98" s="15">
        <v>24</v>
      </c>
      <c r="C98" s="30">
        <v>82</v>
      </c>
      <c r="D98" s="8" t="s">
        <v>95</v>
      </c>
      <c r="E98" s="8" t="s">
        <v>112</v>
      </c>
      <c r="F98" s="31">
        <v>732</v>
      </c>
      <c r="G98" s="15" t="s">
        <v>73</v>
      </c>
      <c r="H98" s="8" t="s">
        <v>22</v>
      </c>
      <c r="I98" s="32">
        <v>679</v>
      </c>
      <c r="J98" s="10">
        <v>116</v>
      </c>
      <c r="K98" s="10">
        <v>94</v>
      </c>
      <c r="L98" s="10">
        <v>33</v>
      </c>
      <c r="M98" s="10">
        <v>8</v>
      </c>
      <c r="N98" s="10">
        <v>7</v>
      </c>
      <c r="O98" s="10">
        <v>2</v>
      </c>
      <c r="P98" s="10">
        <v>1</v>
      </c>
      <c r="Q98" s="10">
        <v>5</v>
      </c>
      <c r="R98" s="10">
        <v>1</v>
      </c>
      <c r="S98" s="10">
        <v>19</v>
      </c>
      <c r="T98" s="8">
        <v>0</v>
      </c>
      <c r="U98" s="10">
        <v>0</v>
      </c>
      <c r="V98" s="33">
        <v>1</v>
      </c>
      <c r="W98" s="33">
        <v>3</v>
      </c>
      <c r="X98" s="33">
        <v>0</v>
      </c>
      <c r="Y98" s="8">
        <v>0</v>
      </c>
      <c r="Z98" s="8">
        <v>0</v>
      </c>
      <c r="AA98" s="10">
        <v>0</v>
      </c>
      <c r="AB98" s="10">
        <v>10</v>
      </c>
      <c r="AC98" s="10">
        <f t="shared" si="1"/>
        <v>300</v>
      </c>
    </row>
    <row r="99" spans="1:29" x14ac:dyDescent="0.3">
      <c r="A99" s="343">
        <v>98</v>
      </c>
      <c r="B99" s="15">
        <v>24</v>
      </c>
      <c r="C99" s="30">
        <v>82</v>
      </c>
      <c r="D99" s="8" t="s">
        <v>95</v>
      </c>
      <c r="E99" s="8" t="s">
        <v>113</v>
      </c>
      <c r="F99" s="31">
        <v>733</v>
      </c>
      <c r="G99" s="15" t="s">
        <v>73</v>
      </c>
      <c r="H99" s="8" t="s">
        <v>19</v>
      </c>
      <c r="I99" s="32">
        <v>614</v>
      </c>
      <c r="J99" s="10">
        <v>57</v>
      </c>
      <c r="K99" s="10">
        <v>106</v>
      </c>
      <c r="L99" s="10">
        <v>71</v>
      </c>
      <c r="M99" s="10">
        <v>10</v>
      </c>
      <c r="N99" s="10">
        <v>14</v>
      </c>
      <c r="O99" s="10">
        <v>5</v>
      </c>
      <c r="P99" s="10">
        <v>2</v>
      </c>
      <c r="Q99" s="10">
        <v>4</v>
      </c>
      <c r="R99" s="10">
        <v>5</v>
      </c>
      <c r="S99" s="10">
        <v>42</v>
      </c>
      <c r="T99" s="8">
        <v>0</v>
      </c>
      <c r="U99" s="10">
        <v>0</v>
      </c>
      <c r="V99" s="33">
        <v>1</v>
      </c>
      <c r="W99" s="33">
        <v>0</v>
      </c>
      <c r="X99" s="33">
        <v>0</v>
      </c>
      <c r="Y99" s="8">
        <v>0</v>
      </c>
      <c r="Z99" s="8">
        <v>0</v>
      </c>
      <c r="AA99" s="10">
        <v>0</v>
      </c>
      <c r="AB99" s="10">
        <v>11</v>
      </c>
      <c r="AC99" s="10">
        <f t="shared" si="1"/>
        <v>328</v>
      </c>
    </row>
    <row r="100" spans="1:29" x14ac:dyDescent="0.3">
      <c r="A100" s="343">
        <v>99</v>
      </c>
      <c r="B100" s="15">
        <v>24</v>
      </c>
      <c r="C100" s="30">
        <v>82</v>
      </c>
      <c r="D100" s="8" t="s">
        <v>95</v>
      </c>
      <c r="E100" s="8" t="s">
        <v>113</v>
      </c>
      <c r="F100" s="31">
        <v>733</v>
      </c>
      <c r="G100" s="15" t="s">
        <v>73</v>
      </c>
      <c r="H100" s="8" t="s">
        <v>20</v>
      </c>
      <c r="I100" s="32">
        <v>613</v>
      </c>
      <c r="J100" s="10">
        <v>34</v>
      </c>
      <c r="K100" s="10">
        <v>135</v>
      </c>
      <c r="L100" s="10">
        <v>63</v>
      </c>
      <c r="M100" s="10">
        <v>4</v>
      </c>
      <c r="N100" s="10">
        <v>22</v>
      </c>
      <c r="O100" s="10">
        <v>4</v>
      </c>
      <c r="P100" s="10">
        <v>2</v>
      </c>
      <c r="Q100" s="10">
        <v>9</v>
      </c>
      <c r="R100" s="10">
        <v>6</v>
      </c>
      <c r="S100" s="10">
        <v>40</v>
      </c>
      <c r="T100" s="8">
        <v>0</v>
      </c>
      <c r="U100" s="10">
        <v>0</v>
      </c>
      <c r="V100" s="33">
        <v>0</v>
      </c>
      <c r="W100" s="33">
        <v>3</v>
      </c>
      <c r="X100" s="33">
        <v>0</v>
      </c>
      <c r="Y100" s="8">
        <v>0</v>
      </c>
      <c r="Z100" s="8">
        <v>0</v>
      </c>
      <c r="AA100" s="10">
        <v>6</v>
      </c>
      <c r="AB100" s="10">
        <v>10</v>
      </c>
      <c r="AC100" s="10">
        <f t="shared" si="1"/>
        <v>338</v>
      </c>
    </row>
    <row r="101" spans="1:29" x14ac:dyDescent="0.3">
      <c r="A101" s="343">
        <v>100</v>
      </c>
      <c r="B101" s="15">
        <v>24</v>
      </c>
      <c r="C101" s="30">
        <v>92</v>
      </c>
      <c r="D101" s="8" t="s">
        <v>114</v>
      </c>
      <c r="E101" s="8" t="s">
        <v>115</v>
      </c>
      <c r="F101" s="31">
        <v>753</v>
      </c>
      <c r="G101" s="15" t="s">
        <v>73</v>
      </c>
      <c r="H101" s="8" t="s">
        <v>19</v>
      </c>
      <c r="I101" s="32">
        <v>538</v>
      </c>
      <c r="J101" s="10">
        <v>10</v>
      </c>
      <c r="K101" s="10">
        <v>115</v>
      </c>
      <c r="L101" s="10">
        <v>20</v>
      </c>
      <c r="M101" s="10">
        <v>10</v>
      </c>
      <c r="N101" s="10">
        <v>11</v>
      </c>
      <c r="O101" s="10">
        <v>1</v>
      </c>
      <c r="P101" s="10">
        <v>4</v>
      </c>
      <c r="Q101" s="10">
        <v>1</v>
      </c>
      <c r="R101" s="10">
        <v>0</v>
      </c>
      <c r="S101" s="10">
        <v>16</v>
      </c>
      <c r="T101" s="8">
        <v>0</v>
      </c>
      <c r="U101" s="10">
        <v>1</v>
      </c>
      <c r="V101" s="33">
        <v>1</v>
      </c>
      <c r="W101" s="33">
        <v>7</v>
      </c>
      <c r="X101" s="33">
        <v>0</v>
      </c>
      <c r="Y101" s="8">
        <v>0</v>
      </c>
      <c r="Z101" s="8">
        <v>0</v>
      </c>
      <c r="AA101" s="10">
        <v>0</v>
      </c>
      <c r="AB101" s="10">
        <v>19</v>
      </c>
      <c r="AC101" s="10">
        <f t="shared" si="1"/>
        <v>216</v>
      </c>
    </row>
    <row r="102" spans="1:29" x14ac:dyDescent="0.3">
      <c r="A102" s="343">
        <v>101</v>
      </c>
      <c r="B102" s="15">
        <v>24</v>
      </c>
      <c r="C102" s="30">
        <v>92</v>
      </c>
      <c r="D102" s="8" t="s">
        <v>114</v>
      </c>
      <c r="E102" s="8" t="s">
        <v>115</v>
      </c>
      <c r="F102" s="31">
        <v>753</v>
      </c>
      <c r="G102" s="15" t="s">
        <v>73</v>
      </c>
      <c r="H102" s="8" t="s">
        <v>20</v>
      </c>
      <c r="I102" s="32">
        <v>537</v>
      </c>
      <c r="J102" s="10">
        <v>20</v>
      </c>
      <c r="K102" s="10">
        <v>117</v>
      </c>
      <c r="L102" s="10">
        <v>21</v>
      </c>
      <c r="M102" s="10">
        <v>12</v>
      </c>
      <c r="N102" s="10">
        <v>17</v>
      </c>
      <c r="O102" s="10">
        <v>1</v>
      </c>
      <c r="P102" s="10">
        <v>0</v>
      </c>
      <c r="Q102" s="10">
        <v>3</v>
      </c>
      <c r="R102" s="10">
        <v>1</v>
      </c>
      <c r="S102" s="10">
        <v>16</v>
      </c>
      <c r="T102" s="8">
        <v>0</v>
      </c>
      <c r="U102" s="10">
        <v>0</v>
      </c>
      <c r="V102" s="33">
        <v>0</v>
      </c>
      <c r="W102" s="33">
        <v>5</v>
      </c>
      <c r="X102" s="33">
        <v>0</v>
      </c>
      <c r="Y102" s="8">
        <v>0</v>
      </c>
      <c r="Z102" s="8">
        <v>0</v>
      </c>
      <c r="AA102" s="10">
        <v>0</v>
      </c>
      <c r="AB102" s="10">
        <v>24</v>
      </c>
      <c r="AC102" s="10">
        <f t="shared" si="1"/>
        <v>237</v>
      </c>
    </row>
    <row r="103" spans="1:29" x14ac:dyDescent="0.3">
      <c r="A103" s="343">
        <v>102</v>
      </c>
      <c r="B103" s="15">
        <v>24</v>
      </c>
      <c r="C103" s="30">
        <v>92</v>
      </c>
      <c r="D103" s="8" t="s">
        <v>114</v>
      </c>
      <c r="E103" s="8" t="s">
        <v>115</v>
      </c>
      <c r="F103" s="31">
        <v>753</v>
      </c>
      <c r="G103" s="15" t="s">
        <v>73</v>
      </c>
      <c r="H103" s="8" t="s">
        <v>22</v>
      </c>
      <c r="I103" s="32">
        <v>537</v>
      </c>
      <c r="J103" s="10">
        <v>19</v>
      </c>
      <c r="K103" s="10">
        <v>90</v>
      </c>
      <c r="L103" s="10">
        <v>10</v>
      </c>
      <c r="M103" s="10">
        <v>7</v>
      </c>
      <c r="N103" s="10">
        <v>9</v>
      </c>
      <c r="O103" s="10">
        <v>0</v>
      </c>
      <c r="P103" s="10">
        <v>1</v>
      </c>
      <c r="Q103" s="10">
        <v>3</v>
      </c>
      <c r="R103" s="10">
        <v>1</v>
      </c>
      <c r="S103" s="10">
        <v>17</v>
      </c>
      <c r="T103" s="8">
        <v>0</v>
      </c>
      <c r="U103" s="10">
        <v>1</v>
      </c>
      <c r="V103" s="33">
        <v>0</v>
      </c>
      <c r="W103" s="33">
        <v>4</v>
      </c>
      <c r="X103" s="33">
        <v>0</v>
      </c>
      <c r="Y103" s="8">
        <v>0</v>
      </c>
      <c r="Z103" s="8">
        <v>0</v>
      </c>
      <c r="AA103" s="10">
        <v>0</v>
      </c>
      <c r="AB103" s="10">
        <v>20</v>
      </c>
      <c r="AC103" s="10">
        <f t="shared" si="1"/>
        <v>182</v>
      </c>
    </row>
    <row r="104" spans="1:29" x14ac:dyDescent="0.3">
      <c r="A104" s="343">
        <v>103</v>
      </c>
      <c r="B104" s="15">
        <v>24</v>
      </c>
      <c r="C104" s="30">
        <v>92</v>
      </c>
      <c r="D104" s="8" t="s">
        <v>114</v>
      </c>
      <c r="E104" s="8" t="s">
        <v>116</v>
      </c>
      <c r="F104" s="31">
        <v>754</v>
      </c>
      <c r="G104" s="15" t="s">
        <v>73</v>
      </c>
      <c r="H104" s="8" t="s">
        <v>19</v>
      </c>
      <c r="I104" s="32">
        <v>468</v>
      </c>
      <c r="J104" s="10">
        <v>44</v>
      </c>
      <c r="K104" s="10">
        <v>43</v>
      </c>
      <c r="L104" s="10">
        <v>16</v>
      </c>
      <c r="M104" s="10">
        <v>7</v>
      </c>
      <c r="N104" s="10">
        <v>15</v>
      </c>
      <c r="O104" s="10">
        <v>1</v>
      </c>
      <c r="P104" s="10">
        <v>3</v>
      </c>
      <c r="Q104" s="10">
        <v>5</v>
      </c>
      <c r="R104" s="10">
        <v>1</v>
      </c>
      <c r="S104" s="10">
        <v>24</v>
      </c>
      <c r="T104" s="8">
        <v>0</v>
      </c>
      <c r="U104" s="10">
        <v>0</v>
      </c>
      <c r="V104" s="33">
        <v>3</v>
      </c>
      <c r="W104" s="33">
        <v>0</v>
      </c>
      <c r="X104" s="33">
        <v>0</v>
      </c>
      <c r="Y104" s="8">
        <v>0</v>
      </c>
      <c r="Z104" s="8">
        <v>0</v>
      </c>
      <c r="AA104" s="10">
        <v>0</v>
      </c>
      <c r="AB104" s="10">
        <v>19</v>
      </c>
      <c r="AC104" s="10">
        <f t="shared" si="1"/>
        <v>181</v>
      </c>
    </row>
    <row r="105" spans="1:29" x14ac:dyDescent="0.3">
      <c r="A105" s="343">
        <v>104</v>
      </c>
      <c r="B105" s="15">
        <v>24</v>
      </c>
      <c r="C105" s="30">
        <v>92</v>
      </c>
      <c r="D105" s="8" t="s">
        <v>114</v>
      </c>
      <c r="E105" s="8" t="s">
        <v>116</v>
      </c>
      <c r="F105" s="31">
        <v>754</v>
      </c>
      <c r="G105" s="15" t="s">
        <v>73</v>
      </c>
      <c r="H105" s="8" t="s">
        <v>20</v>
      </c>
      <c r="I105" s="32">
        <v>467</v>
      </c>
      <c r="J105" s="10">
        <v>45</v>
      </c>
      <c r="K105" s="10">
        <v>37</v>
      </c>
      <c r="L105" s="10">
        <v>12</v>
      </c>
      <c r="M105" s="10">
        <v>8</v>
      </c>
      <c r="N105" s="10">
        <v>4</v>
      </c>
      <c r="O105" s="10">
        <v>0</v>
      </c>
      <c r="P105" s="10">
        <v>4</v>
      </c>
      <c r="Q105" s="10">
        <v>3</v>
      </c>
      <c r="R105" s="10">
        <v>0</v>
      </c>
      <c r="S105" s="10">
        <v>18</v>
      </c>
      <c r="T105" s="8">
        <v>0</v>
      </c>
      <c r="U105" s="10">
        <v>1</v>
      </c>
      <c r="V105" s="33">
        <v>1</v>
      </c>
      <c r="W105" s="33">
        <v>2</v>
      </c>
      <c r="X105" s="33">
        <v>0</v>
      </c>
      <c r="Y105" s="8">
        <v>0</v>
      </c>
      <c r="Z105" s="8">
        <v>0</v>
      </c>
      <c r="AA105" s="10">
        <v>0</v>
      </c>
      <c r="AB105" s="10">
        <v>10</v>
      </c>
      <c r="AC105" s="10">
        <f t="shared" si="1"/>
        <v>145</v>
      </c>
    </row>
    <row r="106" spans="1:29" x14ac:dyDescent="0.3">
      <c r="A106" s="343">
        <v>105</v>
      </c>
      <c r="B106" s="15">
        <v>24</v>
      </c>
      <c r="C106" s="30">
        <v>92</v>
      </c>
      <c r="D106" s="8" t="s">
        <v>114</v>
      </c>
      <c r="E106" s="8" t="s">
        <v>117</v>
      </c>
      <c r="F106" s="31">
        <v>755</v>
      </c>
      <c r="G106" s="15" t="s">
        <v>73</v>
      </c>
      <c r="H106" s="8" t="s">
        <v>19</v>
      </c>
      <c r="I106" s="32">
        <v>360</v>
      </c>
      <c r="J106" s="10">
        <v>106</v>
      </c>
      <c r="K106" s="10">
        <v>67</v>
      </c>
      <c r="L106" s="10">
        <v>7</v>
      </c>
      <c r="M106" s="10">
        <v>6</v>
      </c>
      <c r="N106" s="10">
        <v>6</v>
      </c>
      <c r="O106" s="10">
        <v>1</v>
      </c>
      <c r="P106" s="10">
        <v>2</v>
      </c>
      <c r="Q106" s="10">
        <v>4</v>
      </c>
      <c r="R106" s="10">
        <v>1</v>
      </c>
      <c r="S106" s="10">
        <v>13</v>
      </c>
      <c r="T106" s="8">
        <v>0</v>
      </c>
      <c r="U106" s="10">
        <v>0</v>
      </c>
      <c r="V106" s="33">
        <v>1</v>
      </c>
      <c r="W106" s="33">
        <v>1</v>
      </c>
      <c r="X106" s="33">
        <v>0</v>
      </c>
      <c r="Y106" s="8">
        <v>0</v>
      </c>
      <c r="Z106" s="8">
        <v>0</v>
      </c>
      <c r="AA106" s="10">
        <v>0</v>
      </c>
      <c r="AB106" s="10">
        <v>16</v>
      </c>
      <c r="AC106" s="10">
        <f t="shared" si="1"/>
        <v>231</v>
      </c>
    </row>
    <row r="107" spans="1:29" x14ac:dyDescent="0.3">
      <c r="A107" s="343">
        <v>106</v>
      </c>
      <c r="B107" s="15">
        <v>24</v>
      </c>
      <c r="C107" s="30">
        <v>110</v>
      </c>
      <c r="D107" s="8" t="s">
        <v>118</v>
      </c>
      <c r="E107" s="8" t="s">
        <v>118</v>
      </c>
      <c r="F107" s="31">
        <v>794</v>
      </c>
      <c r="G107" s="15" t="s">
        <v>73</v>
      </c>
      <c r="H107" s="8" t="s">
        <v>19</v>
      </c>
      <c r="I107" s="32">
        <v>686</v>
      </c>
      <c r="J107" s="10">
        <v>42</v>
      </c>
      <c r="K107" s="10">
        <v>120</v>
      </c>
      <c r="L107" s="10">
        <v>16</v>
      </c>
      <c r="M107" s="10">
        <v>11</v>
      </c>
      <c r="N107" s="10">
        <v>42</v>
      </c>
      <c r="O107" s="10">
        <v>0</v>
      </c>
      <c r="P107" s="10">
        <v>73</v>
      </c>
      <c r="Q107" s="10">
        <v>3</v>
      </c>
      <c r="R107" s="10">
        <v>6</v>
      </c>
      <c r="S107" s="10">
        <v>41</v>
      </c>
      <c r="T107" s="8">
        <v>0</v>
      </c>
      <c r="U107" s="10">
        <v>7</v>
      </c>
      <c r="V107" s="33">
        <v>1</v>
      </c>
      <c r="W107" s="33">
        <v>3</v>
      </c>
      <c r="X107" s="33">
        <v>0</v>
      </c>
      <c r="Y107" s="8">
        <v>0</v>
      </c>
      <c r="Z107" s="8">
        <v>0</v>
      </c>
      <c r="AA107" s="10">
        <v>1</v>
      </c>
      <c r="AB107" s="10">
        <v>13</v>
      </c>
      <c r="AC107" s="10">
        <f t="shared" si="1"/>
        <v>379</v>
      </c>
    </row>
    <row r="108" spans="1:29" x14ac:dyDescent="0.3">
      <c r="A108" s="343">
        <v>107</v>
      </c>
      <c r="B108" s="15">
        <v>24</v>
      </c>
      <c r="C108" s="30">
        <v>110</v>
      </c>
      <c r="D108" s="8" t="s">
        <v>118</v>
      </c>
      <c r="E108" s="8" t="s">
        <v>118</v>
      </c>
      <c r="F108" s="31">
        <v>794</v>
      </c>
      <c r="G108" s="15" t="s">
        <v>73</v>
      </c>
      <c r="H108" s="8" t="s">
        <v>20</v>
      </c>
      <c r="I108" s="32">
        <v>686</v>
      </c>
      <c r="J108" s="10">
        <v>35</v>
      </c>
      <c r="K108" s="10">
        <v>117</v>
      </c>
      <c r="L108" s="10">
        <v>14</v>
      </c>
      <c r="M108" s="10">
        <v>8</v>
      </c>
      <c r="N108" s="10">
        <v>36</v>
      </c>
      <c r="O108" s="10">
        <v>1</v>
      </c>
      <c r="P108" s="10">
        <v>58</v>
      </c>
      <c r="Q108" s="10">
        <v>11</v>
      </c>
      <c r="R108" s="10">
        <v>2</v>
      </c>
      <c r="S108" s="10">
        <v>42</v>
      </c>
      <c r="T108" s="8">
        <v>0</v>
      </c>
      <c r="U108" s="10">
        <v>0</v>
      </c>
      <c r="V108" s="33">
        <v>1</v>
      </c>
      <c r="W108" s="33">
        <v>6</v>
      </c>
      <c r="X108" s="33">
        <v>0</v>
      </c>
      <c r="Y108" s="8">
        <v>0</v>
      </c>
      <c r="Z108" s="8">
        <v>0</v>
      </c>
      <c r="AA108" s="10">
        <v>0</v>
      </c>
      <c r="AB108" s="10">
        <v>14</v>
      </c>
      <c r="AC108" s="10">
        <f t="shared" si="1"/>
        <v>345</v>
      </c>
    </row>
    <row r="109" spans="1:29" x14ac:dyDescent="0.3">
      <c r="A109" s="343">
        <v>108</v>
      </c>
      <c r="B109" s="15">
        <v>24</v>
      </c>
      <c r="C109" s="30">
        <v>110</v>
      </c>
      <c r="D109" s="8" t="s">
        <v>118</v>
      </c>
      <c r="E109" s="8" t="s">
        <v>118</v>
      </c>
      <c r="F109" s="31">
        <v>794</v>
      </c>
      <c r="G109" s="15" t="s">
        <v>73</v>
      </c>
      <c r="H109" s="8" t="s">
        <v>22</v>
      </c>
      <c r="I109" s="32">
        <v>685</v>
      </c>
      <c r="J109" s="10">
        <v>39</v>
      </c>
      <c r="K109" s="10">
        <v>159</v>
      </c>
      <c r="L109" s="10">
        <v>17</v>
      </c>
      <c r="M109" s="10">
        <v>11</v>
      </c>
      <c r="N109" s="10">
        <v>43</v>
      </c>
      <c r="O109" s="10">
        <v>0</v>
      </c>
      <c r="P109" s="10">
        <v>35</v>
      </c>
      <c r="Q109" s="10">
        <v>1</v>
      </c>
      <c r="R109" s="10">
        <v>5</v>
      </c>
      <c r="S109" s="10">
        <v>29</v>
      </c>
      <c r="T109" s="8">
        <v>0</v>
      </c>
      <c r="U109" s="10">
        <v>1</v>
      </c>
      <c r="V109" s="33">
        <v>1</v>
      </c>
      <c r="W109" s="33">
        <v>5</v>
      </c>
      <c r="X109" s="33">
        <v>0</v>
      </c>
      <c r="Y109" s="8">
        <v>0</v>
      </c>
      <c r="Z109" s="8">
        <v>0</v>
      </c>
      <c r="AA109" s="10">
        <v>0</v>
      </c>
      <c r="AB109" s="10">
        <v>6</v>
      </c>
      <c r="AC109" s="10">
        <f t="shared" si="1"/>
        <v>352</v>
      </c>
    </row>
    <row r="110" spans="1:29" x14ac:dyDescent="0.3">
      <c r="A110" s="343">
        <v>109</v>
      </c>
      <c r="B110" s="15">
        <v>24</v>
      </c>
      <c r="C110" s="30">
        <v>123</v>
      </c>
      <c r="D110" s="8" t="s">
        <v>119</v>
      </c>
      <c r="E110" s="8" t="s">
        <v>120</v>
      </c>
      <c r="F110" s="31">
        <v>831</v>
      </c>
      <c r="G110" s="15" t="s">
        <v>73</v>
      </c>
      <c r="H110" s="8" t="s">
        <v>19</v>
      </c>
      <c r="I110" s="32">
        <v>707</v>
      </c>
      <c r="J110" s="10">
        <v>85</v>
      </c>
      <c r="K110" s="10">
        <v>69</v>
      </c>
      <c r="L110" s="10">
        <v>30</v>
      </c>
      <c r="M110" s="10">
        <v>7</v>
      </c>
      <c r="N110" s="10">
        <v>41</v>
      </c>
      <c r="O110" s="10">
        <v>1</v>
      </c>
      <c r="P110" s="10">
        <v>13</v>
      </c>
      <c r="Q110" s="10">
        <v>8</v>
      </c>
      <c r="R110" s="10">
        <v>5</v>
      </c>
      <c r="S110" s="10">
        <v>78</v>
      </c>
      <c r="T110" s="8">
        <v>0</v>
      </c>
      <c r="U110" s="10">
        <v>2</v>
      </c>
      <c r="V110" s="33">
        <v>5</v>
      </c>
      <c r="W110" s="33">
        <v>4</v>
      </c>
      <c r="X110" s="33">
        <v>0</v>
      </c>
      <c r="Y110" s="8">
        <v>0</v>
      </c>
      <c r="Z110" s="8">
        <v>0</v>
      </c>
      <c r="AA110" s="10">
        <v>0</v>
      </c>
      <c r="AB110" s="10">
        <v>26</v>
      </c>
      <c r="AC110" s="10">
        <f t="shared" si="1"/>
        <v>374</v>
      </c>
    </row>
    <row r="111" spans="1:29" x14ac:dyDescent="0.3">
      <c r="A111" s="343">
        <v>110</v>
      </c>
      <c r="B111" s="15">
        <v>24</v>
      </c>
      <c r="C111" s="30">
        <v>123</v>
      </c>
      <c r="D111" s="8" t="s">
        <v>119</v>
      </c>
      <c r="E111" s="8" t="s">
        <v>120</v>
      </c>
      <c r="F111" s="31">
        <v>831</v>
      </c>
      <c r="G111" s="15" t="s">
        <v>73</v>
      </c>
      <c r="H111" s="8" t="s">
        <v>20</v>
      </c>
      <c r="I111" s="32">
        <v>706</v>
      </c>
      <c r="J111" s="10">
        <v>83</v>
      </c>
      <c r="K111" s="10">
        <v>62</v>
      </c>
      <c r="L111" s="10">
        <v>27</v>
      </c>
      <c r="M111" s="10">
        <v>7</v>
      </c>
      <c r="N111" s="10">
        <v>30</v>
      </c>
      <c r="O111" s="10">
        <v>3</v>
      </c>
      <c r="P111" s="10">
        <v>16</v>
      </c>
      <c r="Q111" s="10">
        <v>6</v>
      </c>
      <c r="R111" s="10">
        <v>7</v>
      </c>
      <c r="S111" s="10">
        <v>81</v>
      </c>
      <c r="T111" s="8">
        <v>0</v>
      </c>
      <c r="U111" s="10">
        <v>3</v>
      </c>
      <c r="V111" s="33">
        <v>3</v>
      </c>
      <c r="W111" s="33">
        <v>1</v>
      </c>
      <c r="X111" s="33">
        <v>0</v>
      </c>
      <c r="Y111" s="8">
        <v>0</v>
      </c>
      <c r="Z111" s="8">
        <v>0</v>
      </c>
      <c r="AA111" s="10">
        <v>0</v>
      </c>
      <c r="AB111" s="10">
        <v>33</v>
      </c>
      <c r="AC111" s="10">
        <f t="shared" si="1"/>
        <v>362</v>
      </c>
    </row>
    <row r="112" spans="1:29" x14ac:dyDescent="0.3">
      <c r="A112" s="343">
        <v>111</v>
      </c>
      <c r="B112" s="15">
        <v>24</v>
      </c>
      <c r="C112" s="30">
        <v>123</v>
      </c>
      <c r="D112" s="8" t="s">
        <v>119</v>
      </c>
      <c r="E112" s="8" t="s">
        <v>120</v>
      </c>
      <c r="F112" s="31">
        <v>832</v>
      </c>
      <c r="G112" s="15" t="s">
        <v>73</v>
      </c>
      <c r="H112" s="8" t="s">
        <v>19</v>
      </c>
      <c r="I112" s="32">
        <v>643</v>
      </c>
      <c r="J112" s="10">
        <v>49</v>
      </c>
      <c r="K112" s="10">
        <v>46</v>
      </c>
      <c r="L112" s="10">
        <v>33</v>
      </c>
      <c r="M112" s="10">
        <v>6</v>
      </c>
      <c r="N112" s="10">
        <v>16</v>
      </c>
      <c r="O112" s="10">
        <v>1</v>
      </c>
      <c r="P112" s="10">
        <v>10</v>
      </c>
      <c r="Q112" s="10">
        <v>7</v>
      </c>
      <c r="R112" s="10">
        <v>6</v>
      </c>
      <c r="S112" s="10">
        <v>71</v>
      </c>
      <c r="T112" s="8">
        <v>0</v>
      </c>
      <c r="U112" s="10">
        <v>3</v>
      </c>
      <c r="V112" s="33">
        <v>0</v>
      </c>
      <c r="W112" s="33">
        <v>2</v>
      </c>
      <c r="X112" s="33">
        <v>0</v>
      </c>
      <c r="Y112" s="8">
        <v>0</v>
      </c>
      <c r="Z112" s="8">
        <v>0</v>
      </c>
      <c r="AA112" s="10">
        <v>0</v>
      </c>
      <c r="AB112" s="10">
        <v>25</v>
      </c>
      <c r="AC112" s="10">
        <f t="shared" si="1"/>
        <v>275</v>
      </c>
    </row>
    <row r="113" spans="1:29" x14ac:dyDescent="0.3">
      <c r="A113" s="343">
        <v>112</v>
      </c>
      <c r="B113" s="15">
        <v>24</v>
      </c>
      <c r="C113" s="30">
        <v>123</v>
      </c>
      <c r="D113" s="8" t="s">
        <v>119</v>
      </c>
      <c r="E113" s="8" t="s">
        <v>120</v>
      </c>
      <c r="F113" s="31">
        <v>832</v>
      </c>
      <c r="G113" s="15" t="s">
        <v>73</v>
      </c>
      <c r="H113" s="8" t="s">
        <v>20</v>
      </c>
      <c r="I113" s="32">
        <v>643</v>
      </c>
      <c r="J113" s="10">
        <v>56</v>
      </c>
      <c r="K113" s="10">
        <v>57</v>
      </c>
      <c r="L113" s="10">
        <v>31</v>
      </c>
      <c r="M113" s="10">
        <v>7</v>
      </c>
      <c r="N113" s="10">
        <v>26</v>
      </c>
      <c r="O113" s="10">
        <v>0</v>
      </c>
      <c r="P113" s="10">
        <v>11</v>
      </c>
      <c r="Q113" s="10">
        <v>4</v>
      </c>
      <c r="R113" s="10">
        <v>11</v>
      </c>
      <c r="S113" s="10">
        <v>78</v>
      </c>
      <c r="T113" s="8">
        <v>0</v>
      </c>
      <c r="U113" s="10">
        <v>1</v>
      </c>
      <c r="V113" s="33">
        <v>5</v>
      </c>
      <c r="W113" s="33">
        <v>2</v>
      </c>
      <c r="X113" s="33">
        <v>0</v>
      </c>
      <c r="Y113" s="8">
        <v>0</v>
      </c>
      <c r="Z113" s="8">
        <v>0</v>
      </c>
      <c r="AA113" s="10">
        <v>0</v>
      </c>
      <c r="AB113" s="10">
        <v>29</v>
      </c>
      <c r="AC113" s="10">
        <f t="shared" si="1"/>
        <v>318</v>
      </c>
    </row>
    <row r="114" spans="1:29" x14ac:dyDescent="0.3">
      <c r="A114" s="343">
        <v>113</v>
      </c>
      <c r="B114" s="15">
        <v>24</v>
      </c>
      <c r="C114" s="30">
        <v>123</v>
      </c>
      <c r="D114" s="8" t="s">
        <v>119</v>
      </c>
      <c r="E114" s="8" t="s">
        <v>121</v>
      </c>
      <c r="F114" s="31">
        <v>833</v>
      </c>
      <c r="G114" s="15" t="s">
        <v>73</v>
      </c>
      <c r="H114" s="8" t="s">
        <v>19</v>
      </c>
      <c r="I114" s="32">
        <v>143</v>
      </c>
      <c r="J114" s="10">
        <v>28</v>
      </c>
      <c r="K114" s="10">
        <v>44</v>
      </c>
      <c r="L114" s="10">
        <v>17</v>
      </c>
      <c r="M114" s="10">
        <v>1</v>
      </c>
      <c r="N114" s="10">
        <v>4</v>
      </c>
      <c r="O114" s="10">
        <v>0</v>
      </c>
      <c r="P114" s="10">
        <v>0</v>
      </c>
      <c r="Q114" s="10">
        <v>0</v>
      </c>
      <c r="R114" s="10">
        <v>1</v>
      </c>
      <c r="S114" s="10">
        <v>9</v>
      </c>
      <c r="T114" s="8">
        <v>0</v>
      </c>
      <c r="U114" s="10">
        <v>0</v>
      </c>
      <c r="V114" s="33">
        <v>0</v>
      </c>
      <c r="W114" s="33">
        <v>1</v>
      </c>
      <c r="X114" s="33">
        <v>0</v>
      </c>
      <c r="Y114" s="8">
        <v>0</v>
      </c>
      <c r="Z114" s="8">
        <v>0</v>
      </c>
      <c r="AA114" s="10">
        <v>0</v>
      </c>
      <c r="AB114" s="10">
        <v>4</v>
      </c>
      <c r="AC114" s="10">
        <f t="shared" si="1"/>
        <v>109</v>
      </c>
    </row>
    <row r="115" spans="1:29" x14ac:dyDescent="0.3">
      <c r="A115" s="343">
        <v>114</v>
      </c>
      <c r="B115" s="15">
        <v>24</v>
      </c>
      <c r="C115" s="30">
        <v>123</v>
      </c>
      <c r="D115" s="8" t="s">
        <v>119</v>
      </c>
      <c r="E115" s="8" t="s">
        <v>122</v>
      </c>
      <c r="F115" s="31">
        <v>834</v>
      </c>
      <c r="G115" s="15" t="s">
        <v>73</v>
      </c>
      <c r="H115" s="8" t="s">
        <v>19</v>
      </c>
      <c r="I115" s="32">
        <v>430</v>
      </c>
      <c r="J115" s="10">
        <v>45</v>
      </c>
      <c r="K115" s="10">
        <v>66</v>
      </c>
      <c r="L115" s="10">
        <v>3</v>
      </c>
      <c r="M115" s="10">
        <v>3</v>
      </c>
      <c r="N115" s="10">
        <v>8</v>
      </c>
      <c r="O115" s="10">
        <v>2</v>
      </c>
      <c r="P115" s="10">
        <v>18</v>
      </c>
      <c r="Q115" s="10">
        <v>4</v>
      </c>
      <c r="R115" s="10">
        <v>0</v>
      </c>
      <c r="S115" s="10">
        <v>20</v>
      </c>
      <c r="T115" s="8">
        <v>0</v>
      </c>
      <c r="U115" s="10">
        <v>0</v>
      </c>
      <c r="V115" s="33">
        <v>1</v>
      </c>
      <c r="W115" s="33">
        <v>1</v>
      </c>
      <c r="X115" s="33">
        <v>0</v>
      </c>
      <c r="Y115" s="8">
        <v>0</v>
      </c>
      <c r="Z115" s="8">
        <v>0</v>
      </c>
      <c r="AA115" s="10">
        <v>0</v>
      </c>
      <c r="AB115" s="10">
        <v>5</v>
      </c>
      <c r="AC115" s="10">
        <f t="shared" si="1"/>
        <v>176</v>
      </c>
    </row>
    <row r="116" spans="1:29" x14ac:dyDescent="0.3">
      <c r="A116" s="343">
        <v>115</v>
      </c>
      <c r="B116" s="15">
        <v>24</v>
      </c>
      <c r="C116" s="30">
        <v>145</v>
      </c>
      <c r="D116" s="8" t="s">
        <v>123</v>
      </c>
      <c r="E116" s="8" t="s">
        <v>123</v>
      </c>
      <c r="F116" s="31">
        <v>897</v>
      </c>
      <c r="G116" s="15" t="s">
        <v>73</v>
      </c>
      <c r="H116" s="8" t="s">
        <v>19</v>
      </c>
      <c r="I116" s="32">
        <v>620</v>
      </c>
      <c r="J116" s="10">
        <v>52</v>
      </c>
      <c r="K116" s="10">
        <v>97</v>
      </c>
      <c r="L116" s="10">
        <v>18</v>
      </c>
      <c r="M116" s="10">
        <v>6</v>
      </c>
      <c r="N116" s="10">
        <v>39</v>
      </c>
      <c r="O116" s="10">
        <v>1</v>
      </c>
      <c r="P116" s="10">
        <v>6</v>
      </c>
      <c r="Q116" s="10">
        <v>6</v>
      </c>
      <c r="R116" s="10">
        <v>2</v>
      </c>
      <c r="S116" s="10">
        <v>35</v>
      </c>
      <c r="T116" s="8">
        <v>0</v>
      </c>
      <c r="U116" s="10">
        <v>0</v>
      </c>
      <c r="V116" s="33">
        <v>2</v>
      </c>
      <c r="W116" s="33">
        <v>1</v>
      </c>
      <c r="X116" s="33">
        <v>0</v>
      </c>
      <c r="Y116" s="8">
        <v>0</v>
      </c>
      <c r="Z116" s="8">
        <v>0</v>
      </c>
      <c r="AA116" s="10">
        <v>0</v>
      </c>
      <c r="AB116" s="10">
        <v>15</v>
      </c>
      <c r="AC116" s="10">
        <f t="shared" si="1"/>
        <v>280</v>
      </c>
    </row>
    <row r="117" spans="1:29" x14ac:dyDescent="0.3">
      <c r="A117" s="343">
        <v>116</v>
      </c>
      <c r="B117" s="15">
        <v>24</v>
      </c>
      <c r="C117" s="30">
        <v>145</v>
      </c>
      <c r="D117" s="8" t="s">
        <v>123</v>
      </c>
      <c r="E117" s="8" t="s">
        <v>124</v>
      </c>
      <c r="F117" s="31">
        <v>897</v>
      </c>
      <c r="G117" s="15" t="s">
        <v>73</v>
      </c>
      <c r="H117" s="8" t="s">
        <v>21</v>
      </c>
      <c r="I117" s="32">
        <v>234</v>
      </c>
      <c r="J117" s="10">
        <v>35</v>
      </c>
      <c r="K117" s="10">
        <v>28</v>
      </c>
      <c r="L117" s="10">
        <v>42</v>
      </c>
      <c r="M117" s="10">
        <v>2</v>
      </c>
      <c r="N117" s="10">
        <v>16</v>
      </c>
      <c r="O117" s="10">
        <v>1</v>
      </c>
      <c r="P117" s="10">
        <v>3</v>
      </c>
      <c r="Q117" s="10">
        <v>0</v>
      </c>
      <c r="R117" s="10">
        <v>4</v>
      </c>
      <c r="S117" s="10">
        <v>35</v>
      </c>
      <c r="T117" s="8">
        <v>0</v>
      </c>
      <c r="U117" s="10">
        <v>0</v>
      </c>
      <c r="V117" s="33">
        <v>0</v>
      </c>
      <c r="W117" s="33">
        <v>0</v>
      </c>
      <c r="X117" s="33">
        <v>0</v>
      </c>
      <c r="Y117" s="8">
        <v>0</v>
      </c>
      <c r="Z117" s="8">
        <v>0</v>
      </c>
      <c r="AA117" s="10">
        <v>0</v>
      </c>
      <c r="AB117" s="10">
        <v>2</v>
      </c>
      <c r="AC117" s="10">
        <f t="shared" si="1"/>
        <v>168</v>
      </c>
    </row>
    <row r="118" spans="1:29" x14ac:dyDescent="0.3">
      <c r="A118" s="343">
        <v>117</v>
      </c>
      <c r="B118" s="15">
        <v>24</v>
      </c>
      <c r="C118" s="30">
        <v>145</v>
      </c>
      <c r="D118" s="8" t="s">
        <v>123</v>
      </c>
      <c r="E118" s="8" t="s">
        <v>125</v>
      </c>
      <c r="F118" s="31">
        <v>898</v>
      </c>
      <c r="G118" s="15" t="s">
        <v>73</v>
      </c>
      <c r="H118" s="8" t="s">
        <v>19</v>
      </c>
      <c r="I118" s="32">
        <v>468</v>
      </c>
      <c r="J118" s="10">
        <v>18</v>
      </c>
      <c r="K118" s="10">
        <v>60</v>
      </c>
      <c r="L118" s="10">
        <v>24</v>
      </c>
      <c r="M118" s="10">
        <v>10</v>
      </c>
      <c r="N118" s="10">
        <v>12</v>
      </c>
      <c r="O118" s="10">
        <v>6</v>
      </c>
      <c r="P118" s="10">
        <v>13</v>
      </c>
      <c r="Q118" s="10">
        <v>12</v>
      </c>
      <c r="R118" s="10">
        <v>5</v>
      </c>
      <c r="S118" s="10">
        <v>74</v>
      </c>
      <c r="T118" s="8">
        <v>0</v>
      </c>
      <c r="U118" s="10">
        <v>0</v>
      </c>
      <c r="V118" s="33">
        <v>0</v>
      </c>
      <c r="W118" s="33">
        <v>0</v>
      </c>
      <c r="X118" s="33">
        <v>0</v>
      </c>
      <c r="Y118" s="8">
        <v>0</v>
      </c>
      <c r="Z118" s="8">
        <v>0</v>
      </c>
      <c r="AA118" s="10">
        <v>0</v>
      </c>
      <c r="AB118" s="10">
        <v>7</v>
      </c>
      <c r="AC118" s="10">
        <f t="shared" si="1"/>
        <v>241</v>
      </c>
    </row>
    <row r="119" spans="1:29" x14ac:dyDescent="0.3">
      <c r="A119" s="343">
        <v>118</v>
      </c>
      <c r="B119" s="15">
        <v>24</v>
      </c>
      <c r="C119" s="30">
        <v>151</v>
      </c>
      <c r="D119" s="8" t="s">
        <v>126</v>
      </c>
      <c r="E119" s="8" t="s">
        <v>127</v>
      </c>
      <c r="F119" s="31">
        <v>911</v>
      </c>
      <c r="G119" s="15" t="s">
        <v>73</v>
      </c>
      <c r="H119" s="8" t="s">
        <v>19</v>
      </c>
      <c r="I119" s="32">
        <v>404</v>
      </c>
      <c r="J119" s="10">
        <v>41</v>
      </c>
      <c r="K119" s="10">
        <v>122</v>
      </c>
      <c r="L119" s="10">
        <v>5</v>
      </c>
      <c r="M119" s="10">
        <v>3</v>
      </c>
      <c r="N119" s="10">
        <v>3</v>
      </c>
      <c r="O119" s="10">
        <v>2</v>
      </c>
      <c r="P119" s="10">
        <v>1</v>
      </c>
      <c r="Q119" s="10">
        <v>2</v>
      </c>
      <c r="R119" s="10">
        <v>1</v>
      </c>
      <c r="S119" s="10">
        <v>9</v>
      </c>
      <c r="T119" s="8">
        <v>0</v>
      </c>
      <c r="U119" s="10">
        <v>2</v>
      </c>
      <c r="V119" s="33">
        <v>0</v>
      </c>
      <c r="W119" s="33">
        <v>2</v>
      </c>
      <c r="X119" s="33">
        <v>0</v>
      </c>
      <c r="Y119" s="8">
        <v>0</v>
      </c>
      <c r="Z119" s="8">
        <v>0</v>
      </c>
      <c r="AA119" s="10">
        <v>0</v>
      </c>
      <c r="AB119" s="10">
        <v>10</v>
      </c>
      <c r="AC119" s="10">
        <f t="shared" si="1"/>
        <v>203</v>
      </c>
    </row>
    <row r="120" spans="1:29" x14ac:dyDescent="0.3">
      <c r="A120" s="343">
        <v>119</v>
      </c>
      <c r="B120" s="15">
        <v>24</v>
      </c>
      <c r="C120" s="30">
        <v>151</v>
      </c>
      <c r="D120" s="8" t="s">
        <v>126</v>
      </c>
      <c r="E120" s="8" t="s">
        <v>127</v>
      </c>
      <c r="F120" s="31">
        <v>911</v>
      </c>
      <c r="G120" s="15" t="s">
        <v>73</v>
      </c>
      <c r="H120" s="8" t="s">
        <v>20</v>
      </c>
      <c r="I120" s="32">
        <v>403</v>
      </c>
      <c r="J120" s="10">
        <v>22</v>
      </c>
      <c r="K120" s="10">
        <v>126</v>
      </c>
      <c r="L120" s="10">
        <v>3</v>
      </c>
      <c r="M120" s="10">
        <v>2</v>
      </c>
      <c r="N120" s="10">
        <v>6</v>
      </c>
      <c r="O120" s="10">
        <v>0</v>
      </c>
      <c r="P120" s="10">
        <v>1</v>
      </c>
      <c r="Q120" s="10">
        <v>4</v>
      </c>
      <c r="R120" s="10">
        <v>0</v>
      </c>
      <c r="S120" s="10">
        <v>9</v>
      </c>
      <c r="T120" s="8">
        <v>0</v>
      </c>
      <c r="U120" s="10">
        <v>0</v>
      </c>
      <c r="V120" s="33">
        <v>0</v>
      </c>
      <c r="W120" s="33">
        <v>0</v>
      </c>
      <c r="X120" s="33">
        <v>0</v>
      </c>
      <c r="Y120" s="8">
        <v>0</v>
      </c>
      <c r="Z120" s="8">
        <v>0</v>
      </c>
      <c r="AA120" s="10">
        <v>0</v>
      </c>
      <c r="AB120" s="10">
        <v>11</v>
      </c>
      <c r="AC120" s="10">
        <f t="shared" si="1"/>
        <v>184</v>
      </c>
    </row>
    <row r="121" spans="1:29" x14ac:dyDescent="0.3">
      <c r="A121" s="343">
        <v>120</v>
      </c>
      <c r="B121" s="15">
        <v>24</v>
      </c>
      <c r="C121" s="30">
        <v>151</v>
      </c>
      <c r="D121" s="8" t="s">
        <v>126</v>
      </c>
      <c r="E121" s="8" t="s">
        <v>128</v>
      </c>
      <c r="F121" s="31">
        <v>912</v>
      </c>
      <c r="G121" s="15" t="s">
        <v>73</v>
      </c>
      <c r="H121" s="8" t="s">
        <v>19</v>
      </c>
      <c r="I121" s="32">
        <v>193</v>
      </c>
      <c r="J121" s="10">
        <v>3</v>
      </c>
      <c r="K121" s="10">
        <v>49</v>
      </c>
      <c r="L121" s="10">
        <v>0</v>
      </c>
      <c r="M121" s="10">
        <v>3</v>
      </c>
      <c r="N121" s="10">
        <v>1</v>
      </c>
      <c r="O121" s="10">
        <v>0</v>
      </c>
      <c r="P121" s="10">
        <v>0</v>
      </c>
      <c r="Q121" s="10">
        <v>1</v>
      </c>
      <c r="R121" s="10">
        <v>0</v>
      </c>
      <c r="S121" s="10">
        <v>5</v>
      </c>
      <c r="T121" s="8">
        <v>0</v>
      </c>
      <c r="U121" s="10">
        <v>0</v>
      </c>
      <c r="V121" s="33">
        <v>0</v>
      </c>
      <c r="W121" s="33">
        <v>2</v>
      </c>
      <c r="X121" s="33">
        <v>0</v>
      </c>
      <c r="Y121" s="8">
        <v>0</v>
      </c>
      <c r="Z121" s="8">
        <v>0</v>
      </c>
      <c r="AA121" s="10">
        <v>0</v>
      </c>
      <c r="AB121" s="10">
        <v>3</v>
      </c>
      <c r="AC121" s="10">
        <f t="shared" si="1"/>
        <v>67</v>
      </c>
    </row>
    <row r="122" spans="1:29" x14ac:dyDescent="0.3">
      <c r="A122" s="343">
        <v>121</v>
      </c>
      <c r="B122" s="15">
        <v>24</v>
      </c>
      <c r="C122" s="30">
        <v>151</v>
      </c>
      <c r="D122" s="8" t="s">
        <v>126</v>
      </c>
      <c r="E122" s="8" t="s">
        <v>129</v>
      </c>
      <c r="F122" s="31">
        <v>912</v>
      </c>
      <c r="G122" s="15" t="s">
        <v>73</v>
      </c>
      <c r="H122" s="8" t="s">
        <v>21</v>
      </c>
      <c r="I122" s="32">
        <v>624</v>
      </c>
      <c r="J122" s="10">
        <v>106</v>
      </c>
      <c r="K122" s="10">
        <v>159</v>
      </c>
      <c r="L122" s="10">
        <v>4</v>
      </c>
      <c r="M122" s="10">
        <v>17</v>
      </c>
      <c r="N122" s="10">
        <v>19</v>
      </c>
      <c r="O122" s="10">
        <v>1</v>
      </c>
      <c r="P122" s="10">
        <v>2</v>
      </c>
      <c r="Q122" s="10">
        <v>6</v>
      </c>
      <c r="R122" s="10">
        <v>1</v>
      </c>
      <c r="S122" s="10">
        <v>24</v>
      </c>
      <c r="T122" s="8">
        <v>0</v>
      </c>
      <c r="U122" s="10">
        <v>0</v>
      </c>
      <c r="V122" s="33">
        <v>2</v>
      </c>
      <c r="W122" s="33">
        <v>6</v>
      </c>
      <c r="X122" s="33">
        <v>0</v>
      </c>
      <c r="Y122" s="8">
        <v>0</v>
      </c>
      <c r="Z122" s="8">
        <v>0</v>
      </c>
      <c r="AA122" s="10">
        <v>5</v>
      </c>
      <c r="AB122" s="10">
        <v>32</v>
      </c>
      <c r="AC122" s="10">
        <f t="shared" si="1"/>
        <v>384</v>
      </c>
    </row>
    <row r="123" spans="1:29" x14ac:dyDescent="0.3">
      <c r="A123" s="343">
        <v>122</v>
      </c>
      <c r="B123" s="15">
        <v>24</v>
      </c>
      <c r="C123" s="30">
        <v>165</v>
      </c>
      <c r="D123" s="8" t="s">
        <v>130</v>
      </c>
      <c r="E123" s="8" t="s">
        <v>131</v>
      </c>
      <c r="F123" s="31">
        <v>949</v>
      </c>
      <c r="G123" s="15" t="s">
        <v>73</v>
      </c>
      <c r="H123" s="8" t="s">
        <v>19</v>
      </c>
      <c r="I123" s="32">
        <v>619</v>
      </c>
      <c r="J123" s="10">
        <v>13</v>
      </c>
      <c r="K123" s="10">
        <v>132</v>
      </c>
      <c r="L123" s="10">
        <v>3</v>
      </c>
      <c r="M123" s="10">
        <v>3</v>
      </c>
      <c r="N123" s="10">
        <v>8</v>
      </c>
      <c r="O123" s="10">
        <v>1</v>
      </c>
      <c r="P123" s="10">
        <v>24</v>
      </c>
      <c r="Q123" s="10">
        <v>3</v>
      </c>
      <c r="R123" s="10">
        <v>1</v>
      </c>
      <c r="S123" s="10">
        <v>14</v>
      </c>
      <c r="T123" s="8">
        <v>0</v>
      </c>
      <c r="U123" s="10">
        <v>2</v>
      </c>
      <c r="V123" s="33">
        <v>0</v>
      </c>
      <c r="W123" s="33">
        <v>5</v>
      </c>
      <c r="X123" s="33">
        <v>0</v>
      </c>
      <c r="Y123" s="8">
        <v>0</v>
      </c>
      <c r="Z123" s="8">
        <v>0</v>
      </c>
      <c r="AA123" s="10">
        <v>0</v>
      </c>
      <c r="AB123" s="10">
        <v>6</v>
      </c>
      <c r="AC123" s="10">
        <f t="shared" si="1"/>
        <v>215</v>
      </c>
    </row>
    <row r="124" spans="1:29" x14ac:dyDescent="0.3">
      <c r="A124" s="343">
        <v>123</v>
      </c>
      <c r="B124" s="15">
        <v>24</v>
      </c>
      <c r="C124" s="30">
        <v>165</v>
      </c>
      <c r="D124" s="8" t="s">
        <v>130</v>
      </c>
      <c r="E124" s="8" t="s">
        <v>132</v>
      </c>
      <c r="F124" s="31">
        <v>949</v>
      </c>
      <c r="G124" s="15" t="s">
        <v>73</v>
      </c>
      <c r="H124" s="8" t="s">
        <v>21</v>
      </c>
      <c r="I124" s="32">
        <v>505</v>
      </c>
      <c r="J124" s="10">
        <v>13</v>
      </c>
      <c r="K124" s="10">
        <v>220</v>
      </c>
      <c r="L124" s="10">
        <v>2</v>
      </c>
      <c r="M124" s="10">
        <v>8</v>
      </c>
      <c r="N124" s="10">
        <v>2</v>
      </c>
      <c r="O124" s="10">
        <v>0</v>
      </c>
      <c r="P124" s="10">
        <v>3</v>
      </c>
      <c r="Q124" s="10">
        <v>1</v>
      </c>
      <c r="R124" s="10">
        <v>0</v>
      </c>
      <c r="S124" s="10">
        <v>6</v>
      </c>
      <c r="T124" s="8">
        <v>0</v>
      </c>
      <c r="U124" s="10">
        <v>0</v>
      </c>
      <c r="V124" s="33">
        <v>0</v>
      </c>
      <c r="W124" s="33">
        <v>3</v>
      </c>
      <c r="X124" s="33">
        <v>0</v>
      </c>
      <c r="Y124" s="8">
        <v>0</v>
      </c>
      <c r="Z124" s="8">
        <v>0</v>
      </c>
      <c r="AA124" s="10">
        <v>0</v>
      </c>
      <c r="AB124" s="10">
        <v>7</v>
      </c>
      <c r="AC124" s="10">
        <f t="shared" si="1"/>
        <v>265</v>
      </c>
    </row>
    <row r="125" spans="1:29" x14ac:dyDescent="0.3">
      <c r="A125" s="343">
        <v>124</v>
      </c>
      <c r="B125" s="15">
        <v>24</v>
      </c>
      <c r="C125" s="30">
        <v>165</v>
      </c>
      <c r="D125" s="8" t="s">
        <v>130</v>
      </c>
      <c r="E125" s="8" t="s">
        <v>133</v>
      </c>
      <c r="F125" s="31">
        <v>950</v>
      </c>
      <c r="G125" s="15" t="s">
        <v>73</v>
      </c>
      <c r="H125" s="8" t="s">
        <v>19</v>
      </c>
      <c r="I125" s="32">
        <v>297</v>
      </c>
      <c r="J125" s="10">
        <v>1</v>
      </c>
      <c r="K125" s="10">
        <v>126</v>
      </c>
      <c r="L125" s="10">
        <v>1</v>
      </c>
      <c r="M125" s="10">
        <v>2</v>
      </c>
      <c r="N125" s="10">
        <v>1</v>
      </c>
      <c r="O125" s="10">
        <v>0</v>
      </c>
      <c r="P125" s="10">
        <v>0</v>
      </c>
      <c r="Q125" s="10">
        <v>1</v>
      </c>
      <c r="R125" s="10">
        <v>1</v>
      </c>
      <c r="S125" s="10">
        <v>2</v>
      </c>
      <c r="T125" s="8">
        <v>0</v>
      </c>
      <c r="U125" s="10">
        <v>0</v>
      </c>
      <c r="V125" s="33">
        <v>0</v>
      </c>
      <c r="W125" s="33">
        <v>0</v>
      </c>
      <c r="X125" s="33">
        <v>0</v>
      </c>
      <c r="Y125" s="8">
        <v>0</v>
      </c>
      <c r="Z125" s="8">
        <v>0</v>
      </c>
      <c r="AA125" s="10">
        <v>0</v>
      </c>
      <c r="AB125" s="10">
        <v>3</v>
      </c>
      <c r="AC125" s="10">
        <f t="shared" si="1"/>
        <v>138</v>
      </c>
    </row>
    <row r="126" spans="1:29" x14ac:dyDescent="0.3">
      <c r="A126" s="343">
        <v>125</v>
      </c>
      <c r="B126" s="15">
        <v>24</v>
      </c>
      <c r="C126" s="30">
        <v>209</v>
      </c>
      <c r="D126" s="8" t="s">
        <v>134</v>
      </c>
      <c r="E126" s="8" t="s">
        <v>134</v>
      </c>
      <c r="F126" s="31">
        <v>1204</v>
      </c>
      <c r="G126" s="15" t="s">
        <v>73</v>
      </c>
      <c r="H126" s="8" t="s">
        <v>19</v>
      </c>
      <c r="I126" s="32">
        <v>518</v>
      </c>
      <c r="J126" s="10">
        <v>57</v>
      </c>
      <c r="K126" s="10">
        <v>35</v>
      </c>
      <c r="L126" s="10">
        <v>35</v>
      </c>
      <c r="M126" s="10">
        <v>6</v>
      </c>
      <c r="N126" s="10">
        <v>43</v>
      </c>
      <c r="O126" s="10">
        <v>5</v>
      </c>
      <c r="P126" s="10">
        <v>4</v>
      </c>
      <c r="Q126" s="10">
        <v>16</v>
      </c>
      <c r="R126" s="10">
        <v>5</v>
      </c>
      <c r="S126" s="10">
        <v>48</v>
      </c>
      <c r="T126" s="8">
        <v>0</v>
      </c>
      <c r="U126" s="10">
        <v>2</v>
      </c>
      <c r="V126" s="33">
        <v>4</v>
      </c>
      <c r="W126" s="33">
        <v>2</v>
      </c>
      <c r="X126" s="33">
        <v>0</v>
      </c>
      <c r="Y126" s="8">
        <v>0</v>
      </c>
      <c r="Z126" s="8">
        <v>0</v>
      </c>
      <c r="AA126" s="10">
        <v>0</v>
      </c>
      <c r="AB126" s="10">
        <v>9</v>
      </c>
      <c r="AC126" s="10">
        <f t="shared" si="1"/>
        <v>271</v>
      </c>
    </row>
    <row r="127" spans="1:29" x14ac:dyDescent="0.3">
      <c r="A127" s="343">
        <v>126</v>
      </c>
      <c r="B127" s="15">
        <v>24</v>
      </c>
      <c r="C127" s="30">
        <v>211</v>
      </c>
      <c r="D127" s="8" t="s">
        <v>135</v>
      </c>
      <c r="E127" s="8" t="s">
        <v>135</v>
      </c>
      <c r="F127" s="31">
        <v>1210</v>
      </c>
      <c r="G127" s="15" t="s">
        <v>73</v>
      </c>
      <c r="H127" s="8" t="s">
        <v>19</v>
      </c>
      <c r="I127" s="32">
        <v>482</v>
      </c>
      <c r="J127" s="10">
        <v>36</v>
      </c>
      <c r="K127" s="10">
        <v>77</v>
      </c>
      <c r="L127" s="10">
        <v>26</v>
      </c>
      <c r="M127" s="10">
        <v>5</v>
      </c>
      <c r="N127" s="10">
        <v>21</v>
      </c>
      <c r="O127" s="10">
        <v>4</v>
      </c>
      <c r="P127" s="10">
        <v>9</v>
      </c>
      <c r="Q127" s="10">
        <v>6</v>
      </c>
      <c r="R127" s="10">
        <v>6</v>
      </c>
      <c r="S127" s="10">
        <v>57</v>
      </c>
      <c r="T127" s="8">
        <v>0</v>
      </c>
      <c r="U127" s="10">
        <v>0</v>
      </c>
      <c r="V127" s="33">
        <v>3</v>
      </c>
      <c r="W127" s="33">
        <v>1</v>
      </c>
      <c r="X127" s="33">
        <v>0</v>
      </c>
      <c r="Y127" s="8">
        <v>0</v>
      </c>
      <c r="Z127" s="8">
        <v>0</v>
      </c>
      <c r="AA127" s="10">
        <v>0</v>
      </c>
      <c r="AB127" s="10">
        <v>20</v>
      </c>
      <c r="AC127" s="10">
        <f t="shared" si="1"/>
        <v>271</v>
      </c>
    </row>
    <row r="128" spans="1:29" x14ac:dyDescent="0.3">
      <c r="A128" s="343">
        <v>127</v>
      </c>
      <c r="B128" s="15">
        <v>24</v>
      </c>
      <c r="C128" s="30">
        <v>211</v>
      </c>
      <c r="D128" s="8" t="s">
        <v>135</v>
      </c>
      <c r="E128" s="8" t="s">
        <v>136</v>
      </c>
      <c r="F128" s="31">
        <v>1211</v>
      </c>
      <c r="G128" s="15" t="s">
        <v>73</v>
      </c>
      <c r="H128" s="8" t="s">
        <v>19</v>
      </c>
      <c r="I128" s="32">
        <v>366</v>
      </c>
      <c r="J128" s="10">
        <v>22</v>
      </c>
      <c r="K128" s="10">
        <v>29</v>
      </c>
      <c r="L128" s="10">
        <v>16</v>
      </c>
      <c r="M128" s="10">
        <v>12</v>
      </c>
      <c r="N128" s="10">
        <v>9</v>
      </c>
      <c r="O128" s="10">
        <v>1</v>
      </c>
      <c r="P128" s="10">
        <v>29</v>
      </c>
      <c r="Q128" s="10">
        <v>6</v>
      </c>
      <c r="R128" s="10">
        <v>4</v>
      </c>
      <c r="S128" s="10">
        <v>27</v>
      </c>
      <c r="T128" s="8">
        <v>0</v>
      </c>
      <c r="U128" s="10">
        <v>0</v>
      </c>
      <c r="V128" s="33">
        <v>0</v>
      </c>
      <c r="W128" s="33">
        <v>1</v>
      </c>
      <c r="X128" s="33">
        <v>0</v>
      </c>
      <c r="Y128" s="8">
        <v>0</v>
      </c>
      <c r="Z128" s="8">
        <v>0</v>
      </c>
      <c r="AA128" s="10">
        <v>0</v>
      </c>
      <c r="AB128" s="10">
        <v>17</v>
      </c>
      <c r="AC128" s="10">
        <f t="shared" si="1"/>
        <v>173</v>
      </c>
    </row>
    <row r="129" spans="1:29" x14ac:dyDescent="0.3">
      <c r="A129" s="343">
        <v>128</v>
      </c>
      <c r="B129" s="15">
        <v>24</v>
      </c>
      <c r="C129" s="30">
        <v>211</v>
      </c>
      <c r="D129" s="8" t="s">
        <v>135</v>
      </c>
      <c r="E129" s="8" t="s">
        <v>137</v>
      </c>
      <c r="F129" s="31">
        <v>1212</v>
      </c>
      <c r="G129" s="15" t="s">
        <v>73</v>
      </c>
      <c r="H129" s="8" t="s">
        <v>19</v>
      </c>
      <c r="I129" s="32">
        <v>469</v>
      </c>
      <c r="J129" s="10">
        <v>8</v>
      </c>
      <c r="K129" s="10">
        <v>27</v>
      </c>
      <c r="L129" s="10">
        <v>11</v>
      </c>
      <c r="M129" s="10">
        <v>8</v>
      </c>
      <c r="N129" s="10">
        <v>16</v>
      </c>
      <c r="O129" s="10">
        <v>0</v>
      </c>
      <c r="P129" s="10">
        <v>33</v>
      </c>
      <c r="Q129" s="10">
        <v>8</v>
      </c>
      <c r="R129" s="10">
        <v>1</v>
      </c>
      <c r="S129" s="10">
        <v>100</v>
      </c>
      <c r="T129" s="8">
        <v>0</v>
      </c>
      <c r="U129" s="10">
        <v>0</v>
      </c>
      <c r="V129" s="33">
        <v>0</v>
      </c>
      <c r="W129" s="33">
        <v>0</v>
      </c>
      <c r="X129" s="33">
        <v>0</v>
      </c>
      <c r="Y129" s="8">
        <v>0</v>
      </c>
      <c r="Z129" s="8">
        <v>0</v>
      </c>
      <c r="AA129" s="10">
        <v>0</v>
      </c>
      <c r="AB129" s="10">
        <v>14</v>
      </c>
      <c r="AC129" s="10">
        <f t="shared" si="1"/>
        <v>226</v>
      </c>
    </row>
    <row r="130" spans="1:29" x14ac:dyDescent="0.3">
      <c r="A130" s="343">
        <v>129</v>
      </c>
      <c r="B130" s="15">
        <v>24</v>
      </c>
      <c r="C130" s="30">
        <v>211</v>
      </c>
      <c r="D130" s="8" t="s">
        <v>135</v>
      </c>
      <c r="E130" s="8" t="s">
        <v>138</v>
      </c>
      <c r="F130" s="31">
        <v>1212</v>
      </c>
      <c r="G130" s="15" t="s">
        <v>73</v>
      </c>
      <c r="H130" s="8" t="s">
        <v>21</v>
      </c>
      <c r="I130" s="32">
        <v>491</v>
      </c>
      <c r="J130" s="10">
        <v>34</v>
      </c>
      <c r="K130" s="10">
        <v>54</v>
      </c>
      <c r="L130" s="10">
        <v>4</v>
      </c>
      <c r="M130" s="10">
        <v>2</v>
      </c>
      <c r="N130" s="10">
        <v>15</v>
      </c>
      <c r="O130" s="10">
        <v>0</v>
      </c>
      <c r="P130" s="10">
        <v>2</v>
      </c>
      <c r="Q130" s="10">
        <v>4</v>
      </c>
      <c r="R130" s="10">
        <v>5</v>
      </c>
      <c r="S130" s="10">
        <v>158</v>
      </c>
      <c r="T130" s="8">
        <v>0</v>
      </c>
      <c r="U130" s="10">
        <v>2</v>
      </c>
      <c r="V130" s="33">
        <v>2</v>
      </c>
      <c r="W130" s="33">
        <v>0</v>
      </c>
      <c r="X130" s="33">
        <v>0</v>
      </c>
      <c r="Y130" s="8">
        <v>0</v>
      </c>
      <c r="Z130" s="8">
        <v>0</v>
      </c>
      <c r="AA130" s="10">
        <v>0</v>
      </c>
      <c r="AB130" s="10">
        <v>16</v>
      </c>
      <c r="AC130" s="10">
        <f t="shared" si="1"/>
        <v>298</v>
      </c>
    </row>
    <row r="131" spans="1:29" x14ac:dyDescent="0.3">
      <c r="A131" s="343">
        <v>130</v>
      </c>
      <c r="B131" s="15">
        <v>24</v>
      </c>
      <c r="C131" s="30">
        <v>236</v>
      </c>
      <c r="D131" s="8" t="s">
        <v>139</v>
      </c>
      <c r="E131" s="8" t="s">
        <v>140</v>
      </c>
      <c r="F131" s="31">
        <v>1276</v>
      </c>
      <c r="G131" s="15" t="s">
        <v>73</v>
      </c>
      <c r="H131" s="8" t="s">
        <v>19</v>
      </c>
      <c r="I131" s="32">
        <v>521</v>
      </c>
      <c r="J131" s="10">
        <v>35</v>
      </c>
      <c r="K131" s="10">
        <v>71</v>
      </c>
      <c r="L131" s="10">
        <v>8</v>
      </c>
      <c r="M131" s="10">
        <v>3</v>
      </c>
      <c r="N131" s="10">
        <v>9</v>
      </c>
      <c r="O131" s="10">
        <v>2</v>
      </c>
      <c r="P131" s="10">
        <v>108</v>
      </c>
      <c r="Q131" s="10">
        <v>4</v>
      </c>
      <c r="R131" s="10">
        <v>2</v>
      </c>
      <c r="S131" s="10">
        <v>16</v>
      </c>
      <c r="T131" s="8">
        <v>0</v>
      </c>
      <c r="U131" s="10">
        <v>0</v>
      </c>
      <c r="V131" s="33">
        <v>2</v>
      </c>
      <c r="W131" s="33">
        <v>1</v>
      </c>
      <c r="X131" s="33">
        <v>0</v>
      </c>
      <c r="Y131" s="8">
        <v>0</v>
      </c>
      <c r="Z131" s="8">
        <v>0</v>
      </c>
      <c r="AA131" s="10">
        <v>0</v>
      </c>
      <c r="AB131" s="10">
        <v>23</v>
      </c>
      <c r="AC131" s="10">
        <f t="shared" ref="AC131:AC196" si="2">SUM(J131:AB131)</f>
        <v>284</v>
      </c>
    </row>
    <row r="132" spans="1:29" x14ac:dyDescent="0.3">
      <c r="A132" s="343">
        <v>131</v>
      </c>
      <c r="B132" s="15">
        <v>24</v>
      </c>
      <c r="C132" s="30">
        <v>236</v>
      </c>
      <c r="D132" s="8" t="s">
        <v>139</v>
      </c>
      <c r="E132" s="8" t="s">
        <v>140</v>
      </c>
      <c r="F132" s="31">
        <v>1277</v>
      </c>
      <c r="G132" s="15" t="s">
        <v>73</v>
      </c>
      <c r="H132" s="8" t="s">
        <v>19</v>
      </c>
      <c r="I132" s="32">
        <v>435</v>
      </c>
      <c r="J132" s="10">
        <v>39</v>
      </c>
      <c r="K132" s="10">
        <v>67</v>
      </c>
      <c r="L132" s="10">
        <v>6</v>
      </c>
      <c r="M132" s="10">
        <v>3</v>
      </c>
      <c r="N132" s="10">
        <v>5</v>
      </c>
      <c r="O132" s="10">
        <v>1</v>
      </c>
      <c r="P132" s="10">
        <v>105</v>
      </c>
      <c r="Q132" s="10">
        <v>3</v>
      </c>
      <c r="R132" s="10">
        <v>1</v>
      </c>
      <c r="S132" s="10">
        <v>7</v>
      </c>
      <c r="T132" s="8">
        <v>0</v>
      </c>
      <c r="U132" s="10">
        <v>1</v>
      </c>
      <c r="V132" s="33">
        <v>1</v>
      </c>
      <c r="W132" s="33">
        <v>1</v>
      </c>
      <c r="X132" s="33">
        <v>0</v>
      </c>
      <c r="Y132" s="8">
        <v>0</v>
      </c>
      <c r="Z132" s="8">
        <v>0</v>
      </c>
      <c r="AA132" s="10">
        <v>0</v>
      </c>
      <c r="AB132" s="10">
        <v>7</v>
      </c>
      <c r="AC132" s="10">
        <f t="shared" si="2"/>
        <v>247</v>
      </c>
    </row>
    <row r="133" spans="1:29" x14ac:dyDescent="0.3">
      <c r="A133" s="343">
        <v>132</v>
      </c>
      <c r="B133" s="15">
        <v>24</v>
      </c>
      <c r="C133" s="30">
        <v>252</v>
      </c>
      <c r="D133" s="8" t="s">
        <v>141</v>
      </c>
      <c r="E133" s="8" t="s">
        <v>142</v>
      </c>
      <c r="F133" s="31">
        <v>1310</v>
      </c>
      <c r="G133" s="15" t="s">
        <v>73</v>
      </c>
      <c r="H133" s="8" t="s">
        <v>19</v>
      </c>
      <c r="I133" s="32">
        <v>401</v>
      </c>
      <c r="J133" s="10">
        <v>131</v>
      </c>
      <c r="K133" s="10">
        <v>100</v>
      </c>
      <c r="L133" s="10">
        <v>4</v>
      </c>
      <c r="M133" s="10">
        <v>1</v>
      </c>
      <c r="N133" s="10">
        <v>5</v>
      </c>
      <c r="O133" s="10">
        <v>0</v>
      </c>
      <c r="P133" s="10">
        <v>2</v>
      </c>
      <c r="Q133" s="10">
        <v>3</v>
      </c>
      <c r="R133" s="10">
        <v>0</v>
      </c>
      <c r="S133" s="10">
        <v>12</v>
      </c>
      <c r="T133" s="8">
        <v>0</v>
      </c>
      <c r="U133" s="10">
        <v>1</v>
      </c>
      <c r="V133" s="33">
        <v>6</v>
      </c>
      <c r="W133" s="33">
        <v>4</v>
      </c>
      <c r="X133" s="33">
        <v>0</v>
      </c>
      <c r="Y133" s="8">
        <v>0</v>
      </c>
      <c r="Z133" s="8">
        <v>0</v>
      </c>
      <c r="AA133" s="10">
        <v>0</v>
      </c>
      <c r="AB133" s="10">
        <v>15</v>
      </c>
      <c r="AC133" s="10">
        <f t="shared" si="2"/>
        <v>284</v>
      </c>
    </row>
    <row r="134" spans="1:29" x14ac:dyDescent="0.3">
      <c r="A134" s="343">
        <v>133</v>
      </c>
      <c r="B134" s="15">
        <v>24</v>
      </c>
      <c r="C134" s="30">
        <v>252</v>
      </c>
      <c r="D134" s="8" t="s">
        <v>141</v>
      </c>
      <c r="E134" s="8" t="s">
        <v>142</v>
      </c>
      <c r="F134" s="31">
        <v>1310</v>
      </c>
      <c r="G134" s="15" t="s">
        <v>73</v>
      </c>
      <c r="H134" s="8" t="s">
        <v>20</v>
      </c>
      <c r="I134" s="32">
        <v>400</v>
      </c>
      <c r="J134" s="10">
        <v>132</v>
      </c>
      <c r="K134" s="10">
        <v>11</v>
      </c>
      <c r="L134" s="10">
        <v>5</v>
      </c>
      <c r="M134" s="10">
        <v>2</v>
      </c>
      <c r="N134" s="10">
        <v>2</v>
      </c>
      <c r="O134" s="10">
        <v>1</v>
      </c>
      <c r="P134" s="10">
        <v>3</v>
      </c>
      <c r="Q134" s="10">
        <v>1</v>
      </c>
      <c r="R134" s="10">
        <v>0</v>
      </c>
      <c r="S134" s="10">
        <v>6</v>
      </c>
      <c r="T134" s="8">
        <v>0</v>
      </c>
      <c r="U134" s="10">
        <v>0</v>
      </c>
      <c r="V134" s="33">
        <v>8</v>
      </c>
      <c r="W134" s="33">
        <v>3</v>
      </c>
      <c r="X134" s="33">
        <v>0</v>
      </c>
      <c r="Y134" s="8">
        <v>0</v>
      </c>
      <c r="Z134" s="8">
        <v>0</v>
      </c>
      <c r="AA134" s="10">
        <v>0</v>
      </c>
      <c r="AB134" s="10">
        <v>13</v>
      </c>
      <c r="AC134" s="10">
        <f t="shared" si="2"/>
        <v>187</v>
      </c>
    </row>
    <row r="135" spans="1:29" x14ac:dyDescent="0.3">
      <c r="A135" s="343">
        <v>134</v>
      </c>
      <c r="B135" s="15">
        <v>24</v>
      </c>
      <c r="C135" s="30">
        <v>252</v>
      </c>
      <c r="D135" s="8" t="s">
        <v>141</v>
      </c>
      <c r="E135" s="8" t="s">
        <v>143</v>
      </c>
      <c r="F135" s="31">
        <v>1310</v>
      </c>
      <c r="G135" s="15" t="s">
        <v>73</v>
      </c>
      <c r="H135" s="8" t="s">
        <v>21</v>
      </c>
      <c r="I135" s="32">
        <v>383</v>
      </c>
      <c r="J135" s="10">
        <v>113</v>
      </c>
      <c r="K135" s="10">
        <v>124</v>
      </c>
      <c r="L135" s="10">
        <v>8</v>
      </c>
      <c r="M135" s="10">
        <v>7</v>
      </c>
      <c r="N135" s="10">
        <v>1</v>
      </c>
      <c r="O135" s="10">
        <v>1</v>
      </c>
      <c r="P135" s="10">
        <v>3</v>
      </c>
      <c r="Q135" s="10">
        <v>1</v>
      </c>
      <c r="R135" s="10">
        <v>1</v>
      </c>
      <c r="S135" s="10">
        <v>8</v>
      </c>
      <c r="T135" s="8">
        <v>0</v>
      </c>
      <c r="U135" s="10">
        <v>0</v>
      </c>
      <c r="V135" s="33">
        <v>2</v>
      </c>
      <c r="W135" s="33">
        <v>3</v>
      </c>
      <c r="X135" s="33">
        <v>0</v>
      </c>
      <c r="Y135" s="8">
        <v>0</v>
      </c>
      <c r="Z135" s="8">
        <v>0</v>
      </c>
      <c r="AA135" s="10">
        <v>0</v>
      </c>
      <c r="AB135" s="10">
        <v>6</v>
      </c>
      <c r="AC135" s="10">
        <f t="shared" si="2"/>
        <v>278</v>
      </c>
    </row>
    <row r="136" spans="1:29" x14ac:dyDescent="0.3">
      <c r="A136" s="343">
        <v>135</v>
      </c>
      <c r="B136" s="15">
        <v>24</v>
      </c>
      <c r="C136" s="30">
        <v>252</v>
      </c>
      <c r="D136" s="8" t="s">
        <v>141</v>
      </c>
      <c r="E136" s="8" t="s">
        <v>144</v>
      </c>
      <c r="F136" s="31">
        <v>1311</v>
      </c>
      <c r="G136" s="15" t="s">
        <v>73</v>
      </c>
      <c r="H136" s="8" t="s">
        <v>19</v>
      </c>
      <c r="I136" s="32">
        <v>690</v>
      </c>
      <c r="J136" s="10">
        <v>203</v>
      </c>
      <c r="K136" s="10">
        <v>168</v>
      </c>
      <c r="L136" s="10">
        <v>20</v>
      </c>
      <c r="M136" s="10">
        <v>6</v>
      </c>
      <c r="N136" s="10">
        <v>11</v>
      </c>
      <c r="O136" s="10">
        <v>1</v>
      </c>
      <c r="P136" s="10">
        <v>3</v>
      </c>
      <c r="Q136" s="10">
        <v>4</v>
      </c>
      <c r="R136" s="10">
        <v>1</v>
      </c>
      <c r="S136" s="10">
        <v>34</v>
      </c>
      <c r="T136" s="8">
        <v>0</v>
      </c>
      <c r="U136" s="10">
        <v>2</v>
      </c>
      <c r="V136" s="33">
        <v>4</v>
      </c>
      <c r="W136" s="33">
        <v>4</v>
      </c>
      <c r="X136" s="33">
        <v>0</v>
      </c>
      <c r="Y136" s="8">
        <v>0</v>
      </c>
      <c r="Z136" s="8">
        <v>0</v>
      </c>
      <c r="AA136" s="10">
        <v>0</v>
      </c>
      <c r="AB136" s="10">
        <v>8</v>
      </c>
      <c r="AC136" s="10">
        <f t="shared" si="2"/>
        <v>469</v>
      </c>
    </row>
    <row r="137" spans="1:29" x14ac:dyDescent="0.3">
      <c r="A137" s="343">
        <v>136</v>
      </c>
      <c r="B137" s="15">
        <v>24</v>
      </c>
      <c r="C137" s="30">
        <v>252</v>
      </c>
      <c r="D137" s="8" t="s">
        <v>141</v>
      </c>
      <c r="E137" s="8" t="s">
        <v>145</v>
      </c>
      <c r="F137" s="31">
        <v>1312</v>
      </c>
      <c r="G137" s="15" t="s">
        <v>73</v>
      </c>
      <c r="H137" s="8" t="s">
        <v>19</v>
      </c>
      <c r="I137" s="32">
        <v>238</v>
      </c>
      <c r="J137" s="10">
        <v>57</v>
      </c>
      <c r="K137" s="10">
        <v>56</v>
      </c>
      <c r="L137" s="10">
        <v>4</v>
      </c>
      <c r="M137" s="10">
        <v>1</v>
      </c>
      <c r="N137" s="10">
        <v>3</v>
      </c>
      <c r="O137" s="10">
        <v>0</v>
      </c>
      <c r="P137" s="10">
        <v>3</v>
      </c>
      <c r="Q137" s="10">
        <v>4</v>
      </c>
      <c r="R137" s="10">
        <v>2</v>
      </c>
      <c r="S137" s="10">
        <v>6</v>
      </c>
      <c r="T137" s="8">
        <v>0</v>
      </c>
      <c r="U137" s="10">
        <v>0</v>
      </c>
      <c r="V137" s="33">
        <v>1</v>
      </c>
      <c r="W137" s="33">
        <v>0</v>
      </c>
      <c r="X137" s="33">
        <v>0</v>
      </c>
      <c r="Y137" s="8">
        <v>0</v>
      </c>
      <c r="Z137" s="8">
        <v>0</v>
      </c>
      <c r="AA137" s="10">
        <v>0</v>
      </c>
      <c r="AB137" s="10">
        <v>7</v>
      </c>
      <c r="AC137" s="10">
        <f t="shared" si="2"/>
        <v>144</v>
      </c>
    </row>
    <row r="138" spans="1:29" x14ac:dyDescent="0.3">
      <c r="A138" s="343">
        <v>137</v>
      </c>
      <c r="B138" s="15">
        <v>24</v>
      </c>
      <c r="C138" s="30">
        <v>252</v>
      </c>
      <c r="D138" s="8" t="s">
        <v>141</v>
      </c>
      <c r="E138" s="8" t="s">
        <v>146</v>
      </c>
      <c r="F138" s="31">
        <v>1313</v>
      </c>
      <c r="G138" s="15" t="s">
        <v>73</v>
      </c>
      <c r="H138" s="8" t="s">
        <v>19</v>
      </c>
      <c r="I138" s="32">
        <v>305</v>
      </c>
      <c r="J138" s="10">
        <v>83</v>
      </c>
      <c r="K138" s="10">
        <v>123</v>
      </c>
      <c r="L138" s="10">
        <v>2</v>
      </c>
      <c r="M138" s="10">
        <v>1</v>
      </c>
      <c r="N138" s="10">
        <v>5</v>
      </c>
      <c r="O138" s="10">
        <v>1</v>
      </c>
      <c r="P138" s="10">
        <v>0</v>
      </c>
      <c r="Q138" s="10">
        <v>0</v>
      </c>
      <c r="R138" s="10">
        <v>0</v>
      </c>
      <c r="S138" s="10">
        <v>8</v>
      </c>
      <c r="T138" s="8">
        <v>0</v>
      </c>
      <c r="U138" s="10">
        <v>0</v>
      </c>
      <c r="V138" s="33">
        <v>4</v>
      </c>
      <c r="W138" s="33">
        <v>2</v>
      </c>
      <c r="X138" s="33">
        <v>0</v>
      </c>
      <c r="Y138" s="8">
        <v>0</v>
      </c>
      <c r="Z138" s="8">
        <v>0</v>
      </c>
      <c r="AA138" s="10">
        <v>0</v>
      </c>
      <c r="AB138" s="10">
        <v>8</v>
      </c>
      <c r="AC138" s="10">
        <f t="shared" si="2"/>
        <v>237</v>
      </c>
    </row>
    <row r="139" spans="1:29" x14ac:dyDescent="0.3">
      <c r="A139" s="343">
        <v>138</v>
      </c>
      <c r="B139" s="15">
        <v>24</v>
      </c>
      <c r="C139" s="30">
        <v>264</v>
      </c>
      <c r="D139" s="8" t="s">
        <v>147</v>
      </c>
      <c r="E139" s="8" t="s">
        <v>148</v>
      </c>
      <c r="F139" s="31">
        <v>1345</v>
      </c>
      <c r="G139" s="15" t="s">
        <v>73</v>
      </c>
      <c r="H139" s="8" t="s">
        <v>19</v>
      </c>
      <c r="I139" s="32">
        <v>682</v>
      </c>
      <c r="J139" s="10">
        <v>24</v>
      </c>
      <c r="K139" s="10">
        <v>104</v>
      </c>
      <c r="L139" s="10">
        <v>6</v>
      </c>
      <c r="M139" s="10">
        <v>15</v>
      </c>
      <c r="N139" s="10">
        <v>26</v>
      </c>
      <c r="O139" s="10">
        <v>1</v>
      </c>
      <c r="P139" s="10">
        <v>19</v>
      </c>
      <c r="Q139" s="10">
        <v>5</v>
      </c>
      <c r="R139" s="10">
        <v>2</v>
      </c>
      <c r="S139" s="10">
        <v>33</v>
      </c>
      <c r="T139" s="8">
        <v>0</v>
      </c>
      <c r="U139" s="10">
        <v>1</v>
      </c>
      <c r="V139" s="33">
        <v>0</v>
      </c>
      <c r="W139" s="33">
        <v>2</v>
      </c>
      <c r="X139" s="33">
        <v>0</v>
      </c>
      <c r="Y139" s="8">
        <v>0</v>
      </c>
      <c r="Z139" s="8">
        <v>0</v>
      </c>
      <c r="AA139" s="10">
        <v>4</v>
      </c>
      <c r="AB139" s="10">
        <v>13</v>
      </c>
      <c r="AC139" s="10">
        <f t="shared" si="2"/>
        <v>255</v>
      </c>
    </row>
    <row r="140" spans="1:29" x14ac:dyDescent="0.3">
      <c r="A140" s="343">
        <v>139</v>
      </c>
      <c r="B140" s="15">
        <v>24</v>
      </c>
      <c r="C140" s="30">
        <v>264</v>
      </c>
      <c r="D140" s="8" t="s">
        <v>147</v>
      </c>
      <c r="E140" s="8" t="s">
        <v>148</v>
      </c>
      <c r="F140" s="31">
        <v>1345</v>
      </c>
      <c r="G140" s="15" t="s">
        <v>73</v>
      </c>
      <c r="H140" s="8" t="s">
        <v>20</v>
      </c>
      <c r="I140" s="32">
        <v>681</v>
      </c>
      <c r="J140" s="10">
        <v>37</v>
      </c>
      <c r="K140" s="10">
        <v>125</v>
      </c>
      <c r="L140" s="10">
        <v>15</v>
      </c>
      <c r="M140" s="10">
        <v>5</v>
      </c>
      <c r="N140" s="10">
        <v>17</v>
      </c>
      <c r="O140" s="10">
        <v>3</v>
      </c>
      <c r="P140" s="10">
        <v>21</v>
      </c>
      <c r="Q140" s="10">
        <v>4</v>
      </c>
      <c r="R140" s="10">
        <v>0</v>
      </c>
      <c r="S140" s="10">
        <v>26</v>
      </c>
      <c r="T140" s="8">
        <v>0</v>
      </c>
      <c r="U140" s="10">
        <v>1</v>
      </c>
      <c r="V140" s="33">
        <v>1</v>
      </c>
      <c r="W140" s="33">
        <v>0</v>
      </c>
      <c r="X140" s="33">
        <v>0</v>
      </c>
      <c r="Y140" s="8">
        <v>0</v>
      </c>
      <c r="Z140" s="8">
        <v>0</v>
      </c>
      <c r="AA140" s="10">
        <v>0</v>
      </c>
      <c r="AB140" s="10">
        <v>14</v>
      </c>
      <c r="AC140" s="10">
        <f t="shared" si="2"/>
        <v>269</v>
      </c>
    </row>
    <row r="141" spans="1:29" x14ac:dyDescent="0.3">
      <c r="A141" s="343">
        <v>140</v>
      </c>
      <c r="B141" s="15">
        <v>24</v>
      </c>
      <c r="C141" s="30">
        <v>264</v>
      </c>
      <c r="D141" s="8" t="s">
        <v>147</v>
      </c>
      <c r="E141" s="8" t="s">
        <v>149</v>
      </c>
      <c r="F141" s="31">
        <v>1346</v>
      </c>
      <c r="G141" s="15" t="s">
        <v>73</v>
      </c>
      <c r="H141" s="8" t="s">
        <v>19</v>
      </c>
      <c r="I141" s="32">
        <v>715</v>
      </c>
      <c r="J141" s="10">
        <v>22</v>
      </c>
      <c r="K141" s="10">
        <v>213</v>
      </c>
      <c r="L141" s="10">
        <v>21</v>
      </c>
      <c r="M141" s="10">
        <v>7</v>
      </c>
      <c r="N141" s="10">
        <v>17</v>
      </c>
      <c r="O141" s="10">
        <v>0</v>
      </c>
      <c r="P141" s="10">
        <v>6</v>
      </c>
      <c r="Q141" s="10">
        <v>6</v>
      </c>
      <c r="R141" s="10">
        <v>1</v>
      </c>
      <c r="S141" s="10">
        <v>6</v>
      </c>
      <c r="T141" s="8">
        <v>0</v>
      </c>
      <c r="U141" s="10">
        <v>0</v>
      </c>
      <c r="V141" s="33">
        <v>0</v>
      </c>
      <c r="W141" s="33">
        <v>1</v>
      </c>
      <c r="X141" s="33">
        <v>0</v>
      </c>
      <c r="Y141" s="8">
        <v>0</v>
      </c>
      <c r="Z141" s="8">
        <v>0</v>
      </c>
      <c r="AA141" s="10">
        <v>0</v>
      </c>
      <c r="AB141" s="10">
        <v>22</v>
      </c>
      <c r="AC141" s="10">
        <f t="shared" si="2"/>
        <v>322</v>
      </c>
    </row>
    <row r="142" spans="1:29" x14ac:dyDescent="0.3">
      <c r="A142" s="343">
        <v>141</v>
      </c>
      <c r="B142" s="15">
        <v>24</v>
      </c>
      <c r="C142" s="30">
        <v>265</v>
      </c>
      <c r="D142" s="8" t="s">
        <v>150</v>
      </c>
      <c r="E142" s="8" t="s">
        <v>150</v>
      </c>
      <c r="F142" s="31">
        <v>1347</v>
      </c>
      <c r="G142" s="15" t="s">
        <v>73</v>
      </c>
      <c r="H142" s="8" t="s">
        <v>19</v>
      </c>
      <c r="I142" s="32">
        <v>585</v>
      </c>
      <c r="J142" s="10">
        <v>43</v>
      </c>
      <c r="K142" s="10">
        <v>153</v>
      </c>
      <c r="L142" s="10">
        <v>24</v>
      </c>
      <c r="M142" s="10">
        <v>6</v>
      </c>
      <c r="N142" s="10">
        <v>33</v>
      </c>
      <c r="O142" s="10">
        <v>1</v>
      </c>
      <c r="P142" s="10">
        <v>1</v>
      </c>
      <c r="Q142" s="10">
        <v>11</v>
      </c>
      <c r="R142" s="10">
        <v>2</v>
      </c>
      <c r="S142" s="10">
        <v>37</v>
      </c>
      <c r="T142" s="8">
        <v>0</v>
      </c>
      <c r="U142" s="10">
        <v>1</v>
      </c>
      <c r="V142" s="33">
        <v>2</v>
      </c>
      <c r="W142" s="33">
        <v>3</v>
      </c>
      <c r="X142" s="33">
        <v>0</v>
      </c>
      <c r="Y142" s="8">
        <v>0</v>
      </c>
      <c r="Z142" s="8">
        <v>0</v>
      </c>
      <c r="AA142" s="10">
        <v>0</v>
      </c>
      <c r="AB142" s="10">
        <v>9</v>
      </c>
      <c r="AC142" s="10">
        <f t="shared" si="2"/>
        <v>326</v>
      </c>
    </row>
    <row r="143" spans="1:29" x14ac:dyDescent="0.3">
      <c r="A143" s="343">
        <v>142</v>
      </c>
      <c r="B143" s="15">
        <v>24</v>
      </c>
      <c r="C143" s="30">
        <v>265</v>
      </c>
      <c r="D143" s="8" t="s">
        <v>150</v>
      </c>
      <c r="E143" s="8" t="s">
        <v>150</v>
      </c>
      <c r="F143" s="31">
        <v>1347</v>
      </c>
      <c r="G143" s="15" t="s">
        <v>73</v>
      </c>
      <c r="H143" s="8" t="s">
        <v>20</v>
      </c>
      <c r="I143" s="32">
        <v>585</v>
      </c>
      <c r="J143" s="10">
        <v>47</v>
      </c>
      <c r="K143" s="10">
        <v>156</v>
      </c>
      <c r="L143" s="10">
        <v>18</v>
      </c>
      <c r="M143" s="10">
        <v>8</v>
      </c>
      <c r="N143" s="10">
        <v>30</v>
      </c>
      <c r="O143" s="10">
        <v>2</v>
      </c>
      <c r="P143" s="10">
        <v>0</v>
      </c>
      <c r="Q143" s="10">
        <v>17</v>
      </c>
      <c r="R143" s="10">
        <v>3</v>
      </c>
      <c r="S143" s="10">
        <v>28</v>
      </c>
      <c r="T143" s="8">
        <v>0</v>
      </c>
      <c r="U143" s="10">
        <v>2</v>
      </c>
      <c r="V143" s="33">
        <v>3</v>
      </c>
      <c r="W143" s="33">
        <v>3</v>
      </c>
      <c r="X143" s="33">
        <v>0</v>
      </c>
      <c r="Y143" s="8">
        <v>0</v>
      </c>
      <c r="Z143" s="8">
        <v>0</v>
      </c>
      <c r="AA143" s="10">
        <v>0</v>
      </c>
      <c r="AB143" s="10">
        <v>12</v>
      </c>
      <c r="AC143" s="10">
        <f t="shared" si="2"/>
        <v>329</v>
      </c>
    </row>
    <row r="144" spans="1:29" x14ac:dyDescent="0.3">
      <c r="A144" s="343">
        <v>143</v>
      </c>
      <c r="B144" s="15">
        <v>24</v>
      </c>
      <c r="C144" s="30">
        <v>265</v>
      </c>
      <c r="D144" s="8" t="s">
        <v>150</v>
      </c>
      <c r="E144" s="8" t="s">
        <v>151</v>
      </c>
      <c r="F144" s="31">
        <v>1348</v>
      </c>
      <c r="G144" s="15" t="s">
        <v>73</v>
      </c>
      <c r="H144" s="8" t="s">
        <v>19</v>
      </c>
      <c r="I144" s="32">
        <v>517</v>
      </c>
      <c r="J144" s="10">
        <v>12</v>
      </c>
      <c r="K144" s="10">
        <v>38</v>
      </c>
      <c r="L144" s="10">
        <v>20</v>
      </c>
      <c r="M144" s="10">
        <v>1</v>
      </c>
      <c r="N144" s="10">
        <v>4</v>
      </c>
      <c r="O144" s="10">
        <v>1</v>
      </c>
      <c r="P144" s="10">
        <v>40</v>
      </c>
      <c r="Q144" s="10">
        <v>4</v>
      </c>
      <c r="R144" s="10">
        <v>3</v>
      </c>
      <c r="S144" s="10">
        <v>41</v>
      </c>
      <c r="T144" s="8">
        <v>0</v>
      </c>
      <c r="U144" s="10">
        <v>2</v>
      </c>
      <c r="V144" s="33">
        <v>3</v>
      </c>
      <c r="W144" s="33">
        <v>0</v>
      </c>
      <c r="X144" s="33">
        <v>0</v>
      </c>
      <c r="Y144" s="8">
        <v>0</v>
      </c>
      <c r="Z144" s="8">
        <v>0</v>
      </c>
      <c r="AA144" s="10">
        <v>0</v>
      </c>
      <c r="AB144" s="10">
        <v>10</v>
      </c>
      <c r="AC144" s="10">
        <f t="shared" si="2"/>
        <v>179</v>
      </c>
    </row>
    <row r="145" spans="1:29" x14ac:dyDescent="0.3">
      <c r="A145" s="343">
        <v>144</v>
      </c>
      <c r="B145" s="15">
        <v>24</v>
      </c>
      <c r="C145" s="30">
        <v>265</v>
      </c>
      <c r="D145" s="8" t="s">
        <v>150</v>
      </c>
      <c r="E145" s="8" t="s">
        <v>151</v>
      </c>
      <c r="F145" s="31">
        <v>1348</v>
      </c>
      <c r="G145" s="15" t="s">
        <v>73</v>
      </c>
      <c r="H145" s="8" t="s">
        <v>20</v>
      </c>
      <c r="I145" s="32">
        <v>517</v>
      </c>
      <c r="J145" s="10">
        <v>19</v>
      </c>
      <c r="K145" s="10">
        <v>30</v>
      </c>
      <c r="L145" s="10">
        <v>13</v>
      </c>
      <c r="M145" s="10">
        <v>9</v>
      </c>
      <c r="N145" s="10">
        <v>24</v>
      </c>
      <c r="O145" s="10">
        <v>1</v>
      </c>
      <c r="P145" s="10">
        <v>41</v>
      </c>
      <c r="Q145" s="10">
        <v>6</v>
      </c>
      <c r="R145" s="10">
        <v>9</v>
      </c>
      <c r="S145" s="10">
        <v>36</v>
      </c>
      <c r="T145" s="8">
        <v>0</v>
      </c>
      <c r="U145" s="10">
        <v>3</v>
      </c>
      <c r="V145" s="33">
        <v>5</v>
      </c>
      <c r="W145" s="33">
        <v>3</v>
      </c>
      <c r="X145" s="33">
        <v>0</v>
      </c>
      <c r="Y145" s="8">
        <v>0</v>
      </c>
      <c r="Z145" s="8">
        <v>0</v>
      </c>
      <c r="AA145" s="10">
        <v>4</v>
      </c>
      <c r="AB145" s="10">
        <v>5</v>
      </c>
      <c r="AC145" s="10">
        <f t="shared" si="2"/>
        <v>208</v>
      </c>
    </row>
    <row r="146" spans="1:29" x14ac:dyDescent="0.3">
      <c r="A146" s="343">
        <v>145</v>
      </c>
      <c r="B146" s="15">
        <v>24</v>
      </c>
      <c r="C146" s="30">
        <v>265</v>
      </c>
      <c r="D146" s="8" t="s">
        <v>150</v>
      </c>
      <c r="E146" s="8" t="s">
        <v>151</v>
      </c>
      <c r="F146" s="31">
        <v>1348</v>
      </c>
      <c r="G146" s="15" t="s">
        <v>73</v>
      </c>
      <c r="H146" s="8" t="s">
        <v>22</v>
      </c>
      <c r="I146" s="32">
        <v>516</v>
      </c>
      <c r="J146" s="10">
        <v>21</v>
      </c>
      <c r="K146" s="10">
        <v>28</v>
      </c>
      <c r="L146" s="10">
        <v>16</v>
      </c>
      <c r="M146" s="10">
        <v>4</v>
      </c>
      <c r="N146" s="10">
        <v>27</v>
      </c>
      <c r="O146" s="10">
        <v>1</v>
      </c>
      <c r="P146" s="10">
        <v>44</v>
      </c>
      <c r="Q146" s="10">
        <v>3</v>
      </c>
      <c r="R146" s="10">
        <v>3</v>
      </c>
      <c r="S146" s="10">
        <v>29</v>
      </c>
      <c r="T146" s="8">
        <v>0</v>
      </c>
      <c r="U146" s="10">
        <v>1</v>
      </c>
      <c r="V146" s="33">
        <v>0</v>
      </c>
      <c r="W146" s="33">
        <v>0</v>
      </c>
      <c r="X146" s="33">
        <v>0</v>
      </c>
      <c r="Y146" s="8">
        <v>0</v>
      </c>
      <c r="Z146" s="8">
        <v>0</v>
      </c>
      <c r="AA146" s="10">
        <v>2</v>
      </c>
      <c r="AB146" s="10">
        <v>9</v>
      </c>
      <c r="AC146" s="10">
        <f t="shared" si="2"/>
        <v>188</v>
      </c>
    </row>
    <row r="147" spans="1:29" x14ac:dyDescent="0.3">
      <c r="A147" s="343">
        <v>146</v>
      </c>
      <c r="B147" s="15">
        <v>24</v>
      </c>
      <c r="C147" s="30">
        <v>265</v>
      </c>
      <c r="D147" s="8" t="s">
        <v>150</v>
      </c>
      <c r="E147" s="8" t="s">
        <v>152</v>
      </c>
      <c r="F147" s="31">
        <v>1349</v>
      </c>
      <c r="G147" s="15" t="s">
        <v>73</v>
      </c>
      <c r="H147" s="8" t="s">
        <v>19</v>
      </c>
      <c r="I147" s="32">
        <v>507</v>
      </c>
      <c r="J147" s="10">
        <v>79</v>
      </c>
      <c r="K147" s="10">
        <v>102</v>
      </c>
      <c r="L147" s="10">
        <v>15</v>
      </c>
      <c r="M147" s="10">
        <v>8</v>
      </c>
      <c r="N147" s="10">
        <v>5</v>
      </c>
      <c r="O147" s="10">
        <v>2</v>
      </c>
      <c r="P147" s="10">
        <v>0</v>
      </c>
      <c r="Q147" s="10">
        <v>1</v>
      </c>
      <c r="R147" s="10">
        <v>2</v>
      </c>
      <c r="S147" s="10">
        <v>8</v>
      </c>
      <c r="T147" s="8">
        <v>0</v>
      </c>
      <c r="U147" s="10">
        <v>0</v>
      </c>
      <c r="V147" s="33">
        <v>4</v>
      </c>
      <c r="W147" s="33">
        <v>0</v>
      </c>
      <c r="X147" s="33">
        <v>0</v>
      </c>
      <c r="Y147" s="8">
        <v>0</v>
      </c>
      <c r="Z147" s="8">
        <v>0</v>
      </c>
      <c r="AA147" s="10">
        <v>0</v>
      </c>
      <c r="AB147" s="10">
        <v>4</v>
      </c>
      <c r="AC147" s="10">
        <f t="shared" si="2"/>
        <v>230</v>
      </c>
    </row>
    <row r="148" spans="1:29" x14ac:dyDescent="0.3">
      <c r="A148" s="343">
        <v>147</v>
      </c>
      <c r="B148" s="15">
        <v>24</v>
      </c>
      <c r="C148" s="30">
        <v>265</v>
      </c>
      <c r="D148" s="8" t="s">
        <v>150</v>
      </c>
      <c r="E148" s="8" t="s">
        <v>153</v>
      </c>
      <c r="F148" s="31">
        <v>1350</v>
      </c>
      <c r="G148" s="15" t="s">
        <v>73</v>
      </c>
      <c r="H148" s="8" t="s">
        <v>19</v>
      </c>
      <c r="I148" s="32">
        <v>421</v>
      </c>
      <c r="J148" s="10">
        <v>22</v>
      </c>
      <c r="K148" s="10">
        <v>46</v>
      </c>
      <c r="L148" s="10">
        <v>17</v>
      </c>
      <c r="M148" s="10">
        <v>8</v>
      </c>
      <c r="N148" s="10">
        <v>14</v>
      </c>
      <c r="O148" s="10">
        <v>2</v>
      </c>
      <c r="P148" s="10">
        <v>0</v>
      </c>
      <c r="Q148" s="10">
        <v>6</v>
      </c>
      <c r="R148" s="10">
        <v>0</v>
      </c>
      <c r="S148" s="10">
        <v>23</v>
      </c>
      <c r="T148" s="8">
        <v>0</v>
      </c>
      <c r="U148" s="10">
        <v>1</v>
      </c>
      <c r="V148" s="33">
        <v>4</v>
      </c>
      <c r="W148" s="33">
        <v>2</v>
      </c>
      <c r="X148" s="33">
        <v>0</v>
      </c>
      <c r="Y148" s="8">
        <v>0</v>
      </c>
      <c r="Z148" s="8">
        <v>0</v>
      </c>
      <c r="AA148" s="10">
        <v>0</v>
      </c>
      <c r="AB148" s="10">
        <v>9</v>
      </c>
      <c r="AC148" s="10">
        <f t="shared" si="2"/>
        <v>154</v>
      </c>
    </row>
    <row r="149" spans="1:29" x14ac:dyDescent="0.3">
      <c r="A149" s="343">
        <v>148</v>
      </c>
      <c r="B149" s="15">
        <v>24</v>
      </c>
      <c r="C149" s="30">
        <v>265</v>
      </c>
      <c r="D149" s="8" t="s">
        <v>150</v>
      </c>
      <c r="E149" s="8" t="s">
        <v>153</v>
      </c>
      <c r="F149" s="31">
        <v>1350</v>
      </c>
      <c r="G149" s="15" t="s">
        <v>73</v>
      </c>
      <c r="H149" s="8" t="s">
        <v>20</v>
      </c>
      <c r="I149" s="32">
        <v>421</v>
      </c>
      <c r="J149" s="10">
        <v>28</v>
      </c>
      <c r="K149" s="10">
        <v>55</v>
      </c>
      <c r="L149" s="10">
        <v>32</v>
      </c>
      <c r="M149" s="10">
        <v>4</v>
      </c>
      <c r="N149" s="10">
        <v>9</v>
      </c>
      <c r="O149" s="10">
        <v>1</v>
      </c>
      <c r="P149" s="10">
        <v>4</v>
      </c>
      <c r="Q149" s="10">
        <v>2</v>
      </c>
      <c r="R149" s="10">
        <v>3</v>
      </c>
      <c r="S149" s="10">
        <v>21</v>
      </c>
      <c r="T149" s="8">
        <v>0</v>
      </c>
      <c r="U149" s="10">
        <v>0</v>
      </c>
      <c r="V149" s="33">
        <v>5</v>
      </c>
      <c r="W149" s="33">
        <v>1</v>
      </c>
      <c r="X149" s="33">
        <v>0</v>
      </c>
      <c r="Y149" s="8">
        <v>0</v>
      </c>
      <c r="Z149" s="8">
        <v>0</v>
      </c>
      <c r="AA149" s="10">
        <v>0</v>
      </c>
      <c r="AB149" s="10">
        <v>1</v>
      </c>
      <c r="AC149" s="10">
        <f t="shared" si="2"/>
        <v>166</v>
      </c>
    </row>
    <row r="150" spans="1:29" x14ac:dyDescent="0.3">
      <c r="A150" s="343">
        <v>149</v>
      </c>
      <c r="B150" s="15">
        <v>24</v>
      </c>
      <c r="C150" s="30">
        <v>265</v>
      </c>
      <c r="D150" s="8" t="s">
        <v>150</v>
      </c>
      <c r="E150" s="8" t="s">
        <v>154</v>
      </c>
      <c r="F150" s="31">
        <v>1351</v>
      </c>
      <c r="G150" s="15" t="s">
        <v>73</v>
      </c>
      <c r="H150" s="8" t="s">
        <v>19</v>
      </c>
      <c r="I150" s="32">
        <v>366</v>
      </c>
      <c r="J150" s="10">
        <v>24</v>
      </c>
      <c r="K150" s="10">
        <v>47</v>
      </c>
      <c r="L150" s="10">
        <v>21</v>
      </c>
      <c r="M150" s="10">
        <v>4</v>
      </c>
      <c r="N150" s="10">
        <v>13</v>
      </c>
      <c r="O150" s="10">
        <v>4</v>
      </c>
      <c r="P150" s="10">
        <v>2</v>
      </c>
      <c r="Q150" s="10">
        <v>4</v>
      </c>
      <c r="R150" s="10">
        <v>0</v>
      </c>
      <c r="S150" s="10">
        <v>7</v>
      </c>
      <c r="T150" s="8">
        <v>0</v>
      </c>
      <c r="U150" s="10">
        <v>1</v>
      </c>
      <c r="V150" s="33">
        <v>7</v>
      </c>
      <c r="W150" s="33">
        <v>0</v>
      </c>
      <c r="X150" s="33">
        <v>0</v>
      </c>
      <c r="Y150" s="8">
        <v>0</v>
      </c>
      <c r="Z150" s="8">
        <v>0</v>
      </c>
      <c r="AA150" s="10">
        <v>0</v>
      </c>
      <c r="AB150" s="10">
        <v>11</v>
      </c>
      <c r="AC150" s="10">
        <f t="shared" si="2"/>
        <v>145</v>
      </c>
    </row>
    <row r="151" spans="1:29" x14ac:dyDescent="0.3">
      <c r="A151" s="343">
        <v>150</v>
      </c>
      <c r="B151" s="15">
        <v>24</v>
      </c>
      <c r="C151" s="30">
        <v>265</v>
      </c>
      <c r="D151" s="8" t="s">
        <v>150</v>
      </c>
      <c r="E151" s="8" t="s">
        <v>192</v>
      </c>
      <c r="F151" s="31">
        <v>2450</v>
      </c>
      <c r="G151" s="15" t="s">
        <v>73</v>
      </c>
      <c r="H151" s="8" t="s">
        <v>19</v>
      </c>
      <c r="I151" s="32">
        <v>663</v>
      </c>
      <c r="J151" s="10">
        <v>20</v>
      </c>
      <c r="K151" s="10">
        <v>52</v>
      </c>
      <c r="L151" s="10">
        <v>40</v>
      </c>
      <c r="M151" s="10">
        <v>30</v>
      </c>
      <c r="N151" s="10">
        <v>18</v>
      </c>
      <c r="O151" s="10">
        <v>3</v>
      </c>
      <c r="P151" s="10">
        <v>2</v>
      </c>
      <c r="Q151" s="10">
        <v>7</v>
      </c>
      <c r="R151" s="10">
        <v>2</v>
      </c>
      <c r="S151" s="10">
        <v>60</v>
      </c>
      <c r="T151" s="8">
        <v>0</v>
      </c>
      <c r="U151" s="10">
        <v>0</v>
      </c>
      <c r="V151" s="33">
        <v>1</v>
      </c>
      <c r="W151" s="33">
        <v>5</v>
      </c>
      <c r="X151" s="33">
        <v>0</v>
      </c>
      <c r="Y151" s="8">
        <v>0</v>
      </c>
      <c r="Z151" s="8">
        <v>0</v>
      </c>
      <c r="AA151" s="10">
        <v>0</v>
      </c>
      <c r="AB151" s="10">
        <v>6</v>
      </c>
      <c r="AC151" s="10">
        <f>SUM(J151:AB151)</f>
        <v>246</v>
      </c>
    </row>
    <row r="152" spans="1:29" x14ac:dyDescent="0.3">
      <c r="A152" s="343">
        <v>151</v>
      </c>
      <c r="B152" s="15">
        <v>24</v>
      </c>
      <c r="C152" s="30">
        <v>265</v>
      </c>
      <c r="D152" s="8" t="s">
        <v>150</v>
      </c>
      <c r="E152" s="8" t="s">
        <v>192</v>
      </c>
      <c r="F152" s="31">
        <v>2450</v>
      </c>
      <c r="G152" s="15" t="s">
        <v>73</v>
      </c>
      <c r="H152" s="8" t="s">
        <v>20</v>
      </c>
      <c r="I152" s="32">
        <v>662</v>
      </c>
      <c r="J152" s="10">
        <v>16</v>
      </c>
      <c r="K152" s="10">
        <v>42</v>
      </c>
      <c r="L152" s="10">
        <v>30</v>
      </c>
      <c r="M152" s="10">
        <v>35</v>
      </c>
      <c r="N152" s="10">
        <v>18</v>
      </c>
      <c r="O152" s="10">
        <v>4</v>
      </c>
      <c r="P152" s="10">
        <v>0</v>
      </c>
      <c r="Q152" s="10">
        <v>11</v>
      </c>
      <c r="R152" s="10">
        <v>3</v>
      </c>
      <c r="S152" s="10">
        <v>72</v>
      </c>
      <c r="T152" s="8">
        <v>0</v>
      </c>
      <c r="U152" s="10">
        <v>0</v>
      </c>
      <c r="V152" s="33">
        <v>2</v>
      </c>
      <c r="W152" s="33">
        <v>2</v>
      </c>
      <c r="X152" s="33">
        <v>0</v>
      </c>
      <c r="Y152" s="8">
        <v>0</v>
      </c>
      <c r="Z152" s="8">
        <v>0</v>
      </c>
      <c r="AA152" s="10">
        <v>0</v>
      </c>
      <c r="AB152" s="10">
        <v>11</v>
      </c>
      <c r="AC152" s="10">
        <f>SUM(J152:AB152)</f>
        <v>246</v>
      </c>
    </row>
    <row r="153" spans="1:29" x14ac:dyDescent="0.3">
      <c r="A153" s="343">
        <v>152</v>
      </c>
      <c r="B153" s="15">
        <v>24</v>
      </c>
      <c r="C153" s="30">
        <v>277</v>
      </c>
      <c r="D153" s="8" t="s">
        <v>155</v>
      </c>
      <c r="E153" s="8" t="s">
        <v>156</v>
      </c>
      <c r="F153" s="31">
        <v>1396</v>
      </c>
      <c r="G153" s="15" t="s">
        <v>73</v>
      </c>
      <c r="H153" s="8" t="s">
        <v>19</v>
      </c>
      <c r="I153" s="32">
        <v>522</v>
      </c>
      <c r="J153" s="10">
        <v>41</v>
      </c>
      <c r="K153" s="10">
        <v>32</v>
      </c>
      <c r="L153" s="10">
        <v>28</v>
      </c>
      <c r="M153" s="10">
        <v>4</v>
      </c>
      <c r="N153" s="10">
        <v>5</v>
      </c>
      <c r="O153" s="10">
        <v>3</v>
      </c>
      <c r="P153" s="10">
        <v>5</v>
      </c>
      <c r="Q153" s="10">
        <v>5</v>
      </c>
      <c r="R153" s="10">
        <v>3</v>
      </c>
      <c r="S153" s="10">
        <v>43</v>
      </c>
      <c r="T153" s="8">
        <v>0</v>
      </c>
      <c r="U153" s="10">
        <v>2</v>
      </c>
      <c r="V153" s="33">
        <v>4</v>
      </c>
      <c r="W153" s="33">
        <v>0</v>
      </c>
      <c r="X153" s="33">
        <v>0</v>
      </c>
      <c r="Y153" s="8">
        <v>0</v>
      </c>
      <c r="Z153" s="8">
        <v>0</v>
      </c>
      <c r="AA153" s="10">
        <v>0</v>
      </c>
      <c r="AB153" s="10">
        <v>16</v>
      </c>
      <c r="AC153" s="10">
        <f t="shared" si="2"/>
        <v>191</v>
      </c>
    </row>
    <row r="154" spans="1:29" x14ac:dyDescent="0.3">
      <c r="A154" s="343">
        <v>153</v>
      </c>
      <c r="B154" s="15">
        <v>24</v>
      </c>
      <c r="C154" s="30">
        <v>277</v>
      </c>
      <c r="D154" s="8" t="s">
        <v>155</v>
      </c>
      <c r="E154" s="8" t="s">
        <v>156</v>
      </c>
      <c r="F154" s="31">
        <v>1396</v>
      </c>
      <c r="G154" s="15" t="s">
        <v>73</v>
      </c>
      <c r="H154" s="8" t="s">
        <v>20</v>
      </c>
      <c r="I154" s="32">
        <v>522</v>
      </c>
      <c r="J154" s="10">
        <v>40</v>
      </c>
      <c r="K154" s="10">
        <v>44</v>
      </c>
      <c r="L154" s="10">
        <v>25</v>
      </c>
      <c r="M154" s="10">
        <v>7</v>
      </c>
      <c r="N154" s="10">
        <v>5</v>
      </c>
      <c r="O154" s="10">
        <v>1</v>
      </c>
      <c r="P154" s="10">
        <v>3</v>
      </c>
      <c r="Q154" s="10">
        <v>4</v>
      </c>
      <c r="R154" s="10">
        <v>2</v>
      </c>
      <c r="S154" s="10">
        <v>36</v>
      </c>
      <c r="T154" s="8">
        <v>0</v>
      </c>
      <c r="U154" s="10">
        <v>0</v>
      </c>
      <c r="V154" s="33">
        <v>5</v>
      </c>
      <c r="W154" s="33">
        <v>1</v>
      </c>
      <c r="X154" s="33">
        <v>0</v>
      </c>
      <c r="Y154" s="8">
        <v>0</v>
      </c>
      <c r="Z154" s="8">
        <v>0</v>
      </c>
      <c r="AA154" s="10">
        <v>0</v>
      </c>
      <c r="AB154" s="10">
        <v>19</v>
      </c>
      <c r="AC154" s="10">
        <f t="shared" si="2"/>
        <v>192</v>
      </c>
    </row>
    <row r="155" spans="1:29" x14ac:dyDescent="0.3">
      <c r="A155" s="343">
        <v>154</v>
      </c>
      <c r="B155" s="15">
        <v>24</v>
      </c>
      <c r="C155" s="30">
        <v>277</v>
      </c>
      <c r="D155" s="8" t="s">
        <v>155</v>
      </c>
      <c r="E155" s="8" t="s">
        <v>156</v>
      </c>
      <c r="F155" s="31">
        <v>1397</v>
      </c>
      <c r="G155" s="15" t="s">
        <v>73</v>
      </c>
      <c r="H155" s="8" t="s">
        <v>19</v>
      </c>
      <c r="I155" s="32">
        <v>473</v>
      </c>
      <c r="J155" s="10">
        <v>43</v>
      </c>
      <c r="K155" s="10">
        <v>38</v>
      </c>
      <c r="L155" s="10">
        <v>12</v>
      </c>
      <c r="M155" s="10">
        <v>3</v>
      </c>
      <c r="N155" s="10">
        <v>13</v>
      </c>
      <c r="O155" s="10">
        <v>1</v>
      </c>
      <c r="P155" s="10">
        <v>4</v>
      </c>
      <c r="Q155" s="10">
        <v>5</v>
      </c>
      <c r="R155" s="10">
        <v>1</v>
      </c>
      <c r="S155" s="10">
        <v>28</v>
      </c>
      <c r="T155" s="8">
        <v>0</v>
      </c>
      <c r="U155" s="10">
        <v>0</v>
      </c>
      <c r="V155" s="33">
        <v>2</v>
      </c>
      <c r="W155" s="33">
        <v>4</v>
      </c>
      <c r="X155" s="33">
        <v>0</v>
      </c>
      <c r="Y155" s="8">
        <v>0</v>
      </c>
      <c r="Z155" s="8">
        <v>0</v>
      </c>
      <c r="AA155" s="10">
        <v>0</v>
      </c>
      <c r="AB155" s="10">
        <v>11</v>
      </c>
      <c r="AC155" s="10">
        <f t="shared" si="2"/>
        <v>165</v>
      </c>
    </row>
    <row r="156" spans="1:29" x14ac:dyDescent="0.3">
      <c r="A156" s="343">
        <v>155</v>
      </c>
      <c r="B156" s="15">
        <v>24</v>
      </c>
      <c r="C156" s="30">
        <v>277</v>
      </c>
      <c r="D156" s="8" t="s">
        <v>155</v>
      </c>
      <c r="E156" s="8" t="s">
        <v>155</v>
      </c>
      <c r="F156" s="31">
        <v>1397</v>
      </c>
      <c r="G156" s="15" t="s">
        <v>73</v>
      </c>
      <c r="H156" s="8" t="s">
        <v>20</v>
      </c>
      <c r="I156" s="32">
        <v>472</v>
      </c>
      <c r="J156" s="10">
        <v>23</v>
      </c>
      <c r="K156" s="10">
        <v>56</v>
      </c>
      <c r="L156" s="10">
        <v>25</v>
      </c>
      <c r="M156" s="10">
        <v>5</v>
      </c>
      <c r="N156" s="10">
        <v>7</v>
      </c>
      <c r="O156" s="10">
        <v>0</v>
      </c>
      <c r="P156" s="10">
        <v>6</v>
      </c>
      <c r="Q156" s="10">
        <v>4</v>
      </c>
      <c r="R156" s="10">
        <v>0</v>
      </c>
      <c r="S156" s="10">
        <v>30</v>
      </c>
      <c r="T156" s="8">
        <v>0</v>
      </c>
      <c r="U156" s="10">
        <v>1</v>
      </c>
      <c r="V156" s="33">
        <v>4</v>
      </c>
      <c r="W156" s="33">
        <v>0</v>
      </c>
      <c r="X156" s="33">
        <v>0</v>
      </c>
      <c r="Y156" s="8">
        <v>0</v>
      </c>
      <c r="Z156" s="8">
        <v>0</v>
      </c>
      <c r="AA156" s="10">
        <v>0</v>
      </c>
      <c r="AB156" s="10">
        <v>11</v>
      </c>
      <c r="AC156" s="10">
        <f t="shared" si="2"/>
        <v>172</v>
      </c>
    </row>
    <row r="157" spans="1:29" x14ac:dyDescent="0.3">
      <c r="A157" s="343">
        <v>156</v>
      </c>
      <c r="B157" s="15">
        <v>24</v>
      </c>
      <c r="C157" s="30">
        <v>289</v>
      </c>
      <c r="D157" s="8" t="s">
        <v>157</v>
      </c>
      <c r="E157" s="8" t="s">
        <v>157</v>
      </c>
      <c r="F157" s="31">
        <v>1419</v>
      </c>
      <c r="G157" s="15" t="s">
        <v>73</v>
      </c>
      <c r="H157" s="8" t="s">
        <v>19</v>
      </c>
      <c r="I157" s="32">
        <v>581</v>
      </c>
      <c r="J157" s="10">
        <v>46</v>
      </c>
      <c r="K157" s="10">
        <v>118</v>
      </c>
      <c r="L157" s="10">
        <v>28</v>
      </c>
      <c r="M157" s="10">
        <v>4</v>
      </c>
      <c r="N157" s="10">
        <v>7</v>
      </c>
      <c r="O157" s="10">
        <v>1</v>
      </c>
      <c r="P157" s="10">
        <v>8</v>
      </c>
      <c r="Q157" s="10">
        <v>4</v>
      </c>
      <c r="R157" s="10">
        <v>93</v>
      </c>
      <c r="S157" s="10">
        <v>2</v>
      </c>
      <c r="T157" s="8">
        <v>0</v>
      </c>
      <c r="U157" s="10">
        <v>0</v>
      </c>
      <c r="V157" s="33">
        <v>4</v>
      </c>
      <c r="W157" s="33">
        <v>0</v>
      </c>
      <c r="X157" s="33">
        <v>0</v>
      </c>
      <c r="Y157" s="8">
        <v>0</v>
      </c>
      <c r="Z157" s="8">
        <v>0</v>
      </c>
      <c r="AA157" s="10">
        <v>0</v>
      </c>
      <c r="AB157" s="10">
        <v>11</v>
      </c>
      <c r="AC157" s="10">
        <f t="shared" si="2"/>
        <v>326</v>
      </c>
    </row>
    <row r="158" spans="1:29" x14ac:dyDescent="0.3">
      <c r="A158" s="343">
        <v>157</v>
      </c>
      <c r="B158" s="15">
        <v>24</v>
      </c>
      <c r="C158" s="30">
        <v>289</v>
      </c>
      <c r="D158" s="8" t="s">
        <v>157</v>
      </c>
      <c r="E158" s="8" t="s">
        <v>158</v>
      </c>
      <c r="F158" s="31">
        <v>1419</v>
      </c>
      <c r="G158" s="15" t="s">
        <v>73</v>
      </c>
      <c r="H158" s="8" t="s">
        <v>21</v>
      </c>
      <c r="I158" s="32">
        <v>425</v>
      </c>
      <c r="J158" s="10">
        <v>10</v>
      </c>
      <c r="K158" s="10">
        <v>202</v>
      </c>
      <c r="L158" s="10">
        <v>3</v>
      </c>
      <c r="M158" s="10">
        <v>2</v>
      </c>
      <c r="N158" s="10">
        <v>8</v>
      </c>
      <c r="O158" s="10">
        <v>1</v>
      </c>
      <c r="P158" s="10">
        <v>0</v>
      </c>
      <c r="Q158" s="10">
        <v>4</v>
      </c>
      <c r="R158" s="10">
        <v>1</v>
      </c>
      <c r="S158" s="10">
        <v>11</v>
      </c>
      <c r="T158" s="8">
        <v>0</v>
      </c>
      <c r="U158" s="10">
        <v>0</v>
      </c>
      <c r="V158" s="33">
        <v>0</v>
      </c>
      <c r="W158" s="33">
        <v>0</v>
      </c>
      <c r="X158" s="33">
        <v>0</v>
      </c>
      <c r="Y158" s="8">
        <v>0</v>
      </c>
      <c r="Z158" s="8">
        <v>0</v>
      </c>
      <c r="AA158" s="10">
        <v>0</v>
      </c>
      <c r="AB158" s="10">
        <v>8</v>
      </c>
      <c r="AC158" s="10">
        <f t="shared" si="2"/>
        <v>250</v>
      </c>
    </row>
    <row r="159" spans="1:29" x14ac:dyDescent="0.3">
      <c r="A159" s="343">
        <v>158</v>
      </c>
      <c r="B159" s="15">
        <v>24</v>
      </c>
      <c r="C159" s="30">
        <v>289</v>
      </c>
      <c r="D159" s="8" t="s">
        <v>157</v>
      </c>
      <c r="E159" s="8" t="s">
        <v>159</v>
      </c>
      <c r="F159" s="31">
        <v>1420</v>
      </c>
      <c r="G159" s="15" t="s">
        <v>73</v>
      </c>
      <c r="H159" s="8" t="s">
        <v>19</v>
      </c>
      <c r="I159" s="32">
        <v>417</v>
      </c>
      <c r="J159" s="10">
        <v>42</v>
      </c>
      <c r="K159" s="10">
        <v>66</v>
      </c>
      <c r="L159" s="10">
        <v>18</v>
      </c>
      <c r="M159" s="10">
        <v>12</v>
      </c>
      <c r="N159" s="10">
        <v>22</v>
      </c>
      <c r="O159" s="10">
        <v>0</v>
      </c>
      <c r="P159" s="10">
        <v>2</v>
      </c>
      <c r="Q159" s="10">
        <v>8</v>
      </c>
      <c r="R159" s="10">
        <v>4</v>
      </c>
      <c r="S159" s="10">
        <v>44</v>
      </c>
      <c r="T159" s="8">
        <v>0</v>
      </c>
      <c r="U159" s="10">
        <v>1</v>
      </c>
      <c r="V159" s="33">
        <v>3</v>
      </c>
      <c r="W159" s="33">
        <v>0</v>
      </c>
      <c r="X159" s="33">
        <v>0</v>
      </c>
      <c r="Y159" s="8">
        <v>0</v>
      </c>
      <c r="Z159" s="8">
        <v>0</v>
      </c>
      <c r="AA159" s="10">
        <v>0</v>
      </c>
      <c r="AB159" s="10">
        <v>3</v>
      </c>
      <c r="AC159" s="10">
        <f t="shared" si="2"/>
        <v>225</v>
      </c>
    </row>
    <row r="160" spans="1:29" x14ac:dyDescent="0.3">
      <c r="A160" s="343">
        <v>159</v>
      </c>
      <c r="B160" s="15">
        <v>24</v>
      </c>
      <c r="C160" s="30">
        <v>289</v>
      </c>
      <c r="D160" s="8" t="s">
        <v>157</v>
      </c>
      <c r="E160" s="8" t="s">
        <v>159</v>
      </c>
      <c r="F160" s="31">
        <v>1420</v>
      </c>
      <c r="G160" s="15" t="s">
        <v>73</v>
      </c>
      <c r="H160" s="8" t="s">
        <v>20</v>
      </c>
      <c r="I160" s="32">
        <v>416</v>
      </c>
      <c r="J160" s="10">
        <v>38</v>
      </c>
      <c r="K160" s="10">
        <v>64</v>
      </c>
      <c r="L160" s="10">
        <v>17</v>
      </c>
      <c r="M160" s="10">
        <v>13</v>
      </c>
      <c r="N160" s="10">
        <v>24</v>
      </c>
      <c r="O160" s="10">
        <v>0</v>
      </c>
      <c r="P160" s="10">
        <v>6</v>
      </c>
      <c r="Q160" s="10">
        <v>5</v>
      </c>
      <c r="R160" s="10">
        <v>1</v>
      </c>
      <c r="S160" s="10">
        <v>52</v>
      </c>
      <c r="T160" s="8">
        <v>0</v>
      </c>
      <c r="U160" s="10">
        <v>0</v>
      </c>
      <c r="V160" s="33">
        <v>2</v>
      </c>
      <c r="W160" s="33">
        <v>3</v>
      </c>
      <c r="X160" s="33">
        <v>0</v>
      </c>
      <c r="Y160" s="8">
        <v>0</v>
      </c>
      <c r="Z160" s="8">
        <v>0</v>
      </c>
      <c r="AA160" s="10">
        <v>0</v>
      </c>
      <c r="AB160" s="10">
        <v>9</v>
      </c>
      <c r="AC160" s="10">
        <f t="shared" si="2"/>
        <v>234</v>
      </c>
    </row>
    <row r="161" spans="1:29" x14ac:dyDescent="0.3">
      <c r="A161" s="343">
        <v>160</v>
      </c>
      <c r="B161" s="15">
        <v>24</v>
      </c>
      <c r="C161" s="30">
        <v>289</v>
      </c>
      <c r="D161" s="8" t="s">
        <v>157</v>
      </c>
      <c r="E161" s="8" t="s">
        <v>160</v>
      </c>
      <c r="F161" s="31">
        <v>1421</v>
      </c>
      <c r="G161" s="15" t="s">
        <v>73</v>
      </c>
      <c r="H161" s="8" t="s">
        <v>19</v>
      </c>
      <c r="I161" s="32">
        <v>528</v>
      </c>
      <c r="J161" s="10">
        <v>33</v>
      </c>
      <c r="K161" s="10">
        <v>100</v>
      </c>
      <c r="L161" s="10">
        <v>13</v>
      </c>
      <c r="M161" s="10">
        <v>15</v>
      </c>
      <c r="N161" s="10">
        <v>13</v>
      </c>
      <c r="O161" s="10">
        <v>1</v>
      </c>
      <c r="P161" s="10">
        <v>1</v>
      </c>
      <c r="Q161" s="10">
        <v>16</v>
      </c>
      <c r="R161" s="10">
        <v>11</v>
      </c>
      <c r="S161" s="10">
        <v>120</v>
      </c>
      <c r="T161" s="8">
        <v>0</v>
      </c>
      <c r="U161" s="10">
        <v>0</v>
      </c>
      <c r="V161" s="33">
        <v>0</v>
      </c>
      <c r="W161" s="33">
        <v>3</v>
      </c>
      <c r="X161" s="33">
        <v>0</v>
      </c>
      <c r="Y161" s="8">
        <v>0</v>
      </c>
      <c r="Z161" s="8">
        <v>0</v>
      </c>
      <c r="AA161" s="10">
        <v>0</v>
      </c>
      <c r="AB161" s="10">
        <v>4</v>
      </c>
      <c r="AC161" s="10">
        <f t="shared" si="2"/>
        <v>330</v>
      </c>
    </row>
    <row r="162" spans="1:29" x14ac:dyDescent="0.3">
      <c r="A162" s="343">
        <v>161</v>
      </c>
      <c r="B162" s="15">
        <v>24</v>
      </c>
      <c r="C162" s="30">
        <v>289</v>
      </c>
      <c r="D162" s="8" t="s">
        <v>157</v>
      </c>
      <c r="E162" s="8" t="s">
        <v>160</v>
      </c>
      <c r="F162" s="31">
        <v>1421</v>
      </c>
      <c r="G162" s="15" t="s">
        <v>73</v>
      </c>
      <c r="H162" s="8" t="s">
        <v>20</v>
      </c>
      <c r="I162" s="32">
        <v>527</v>
      </c>
      <c r="J162" s="10">
        <v>25</v>
      </c>
      <c r="K162" s="10">
        <v>106</v>
      </c>
      <c r="L162" s="10">
        <v>14</v>
      </c>
      <c r="M162" s="10">
        <v>6</v>
      </c>
      <c r="N162" s="10">
        <v>12</v>
      </c>
      <c r="O162" s="10">
        <v>0</v>
      </c>
      <c r="P162" s="10">
        <v>4</v>
      </c>
      <c r="Q162" s="10">
        <v>9</v>
      </c>
      <c r="R162" s="10">
        <v>15</v>
      </c>
      <c r="S162" s="10">
        <v>106</v>
      </c>
      <c r="T162" s="8">
        <v>0</v>
      </c>
      <c r="U162" s="10">
        <v>3</v>
      </c>
      <c r="V162" s="33">
        <v>3</v>
      </c>
      <c r="W162" s="33">
        <v>0</v>
      </c>
      <c r="X162" s="33">
        <v>0</v>
      </c>
      <c r="Y162" s="8">
        <v>0</v>
      </c>
      <c r="Z162" s="8">
        <v>0</v>
      </c>
      <c r="AA162" s="10">
        <v>0</v>
      </c>
      <c r="AB162" s="10">
        <v>10</v>
      </c>
      <c r="AC162" s="10">
        <f t="shared" si="2"/>
        <v>313</v>
      </c>
    </row>
    <row r="163" spans="1:29" x14ac:dyDescent="0.3">
      <c r="A163" s="343">
        <v>162</v>
      </c>
      <c r="B163" s="15">
        <v>24</v>
      </c>
      <c r="C163" s="30">
        <v>317</v>
      </c>
      <c r="D163" s="8" t="s">
        <v>161</v>
      </c>
      <c r="E163" s="8" t="s">
        <v>161</v>
      </c>
      <c r="F163" s="31">
        <v>1511</v>
      </c>
      <c r="G163" s="15" t="s">
        <v>73</v>
      </c>
      <c r="H163" s="8" t="s">
        <v>19</v>
      </c>
      <c r="I163" s="32">
        <v>743</v>
      </c>
      <c r="J163" s="10">
        <v>80</v>
      </c>
      <c r="K163" s="10">
        <v>22</v>
      </c>
      <c r="L163" s="10">
        <v>73</v>
      </c>
      <c r="M163" s="10">
        <v>14</v>
      </c>
      <c r="N163" s="10">
        <v>18</v>
      </c>
      <c r="O163" s="10">
        <v>1</v>
      </c>
      <c r="P163" s="10">
        <v>67</v>
      </c>
      <c r="Q163" s="10">
        <v>6</v>
      </c>
      <c r="R163" s="10">
        <v>7</v>
      </c>
      <c r="S163" s="10">
        <v>47</v>
      </c>
      <c r="T163" s="8">
        <v>0</v>
      </c>
      <c r="U163" s="10">
        <v>2</v>
      </c>
      <c r="V163" s="33">
        <v>18</v>
      </c>
      <c r="W163" s="33">
        <v>0</v>
      </c>
      <c r="X163" s="33">
        <v>0</v>
      </c>
      <c r="Y163" s="8">
        <v>0</v>
      </c>
      <c r="Z163" s="8">
        <v>0</v>
      </c>
      <c r="AA163" s="10">
        <v>0</v>
      </c>
      <c r="AB163" s="10">
        <v>10</v>
      </c>
      <c r="AC163" s="10">
        <f t="shared" si="2"/>
        <v>365</v>
      </c>
    </row>
    <row r="164" spans="1:29" x14ac:dyDescent="0.3">
      <c r="A164" s="343">
        <v>163</v>
      </c>
      <c r="B164" s="15">
        <v>24</v>
      </c>
      <c r="C164" s="30">
        <v>344</v>
      </c>
      <c r="D164" s="8" t="s">
        <v>162</v>
      </c>
      <c r="E164" s="8" t="s">
        <v>163</v>
      </c>
      <c r="F164" s="31">
        <v>1614</v>
      </c>
      <c r="G164" s="15" t="s">
        <v>73</v>
      </c>
      <c r="H164" s="8" t="s">
        <v>19</v>
      </c>
      <c r="I164" s="32">
        <v>521</v>
      </c>
      <c r="J164" s="10">
        <v>82</v>
      </c>
      <c r="K164" s="10">
        <v>115</v>
      </c>
      <c r="L164" s="10">
        <v>7</v>
      </c>
      <c r="M164" s="10">
        <v>3</v>
      </c>
      <c r="N164" s="10">
        <v>7</v>
      </c>
      <c r="O164" s="10">
        <v>2</v>
      </c>
      <c r="P164" s="10">
        <v>7</v>
      </c>
      <c r="Q164" s="10">
        <v>2</v>
      </c>
      <c r="R164" s="10">
        <v>2</v>
      </c>
      <c r="S164" s="10">
        <v>9</v>
      </c>
      <c r="T164" s="8">
        <v>0</v>
      </c>
      <c r="U164" s="10">
        <v>0</v>
      </c>
      <c r="V164" s="33">
        <v>3</v>
      </c>
      <c r="W164" s="33">
        <v>2</v>
      </c>
      <c r="X164" s="33">
        <v>0</v>
      </c>
      <c r="Y164" s="8">
        <v>0</v>
      </c>
      <c r="Z164" s="8">
        <v>0</v>
      </c>
      <c r="AA164" s="10">
        <v>0</v>
      </c>
      <c r="AB164" s="10">
        <v>3</v>
      </c>
      <c r="AC164" s="10">
        <f t="shared" si="2"/>
        <v>244</v>
      </c>
    </row>
    <row r="165" spans="1:29" x14ac:dyDescent="0.3">
      <c r="A165" s="343">
        <v>164</v>
      </c>
      <c r="B165" s="15">
        <v>24</v>
      </c>
      <c r="C165" s="30">
        <v>344</v>
      </c>
      <c r="D165" s="8" t="s">
        <v>162</v>
      </c>
      <c r="E165" s="8" t="s">
        <v>163</v>
      </c>
      <c r="F165" s="31">
        <v>1614</v>
      </c>
      <c r="G165" s="15" t="s">
        <v>73</v>
      </c>
      <c r="H165" s="8" t="s">
        <v>20</v>
      </c>
      <c r="I165" s="32">
        <v>521</v>
      </c>
      <c r="J165" s="10">
        <v>65</v>
      </c>
      <c r="K165" s="10">
        <v>112</v>
      </c>
      <c r="L165" s="10">
        <v>11</v>
      </c>
      <c r="M165" s="10">
        <v>1</v>
      </c>
      <c r="N165" s="10">
        <v>4</v>
      </c>
      <c r="O165" s="10">
        <v>0</v>
      </c>
      <c r="P165" s="10">
        <v>4</v>
      </c>
      <c r="Q165" s="10">
        <v>2</v>
      </c>
      <c r="R165" s="10">
        <v>1</v>
      </c>
      <c r="S165" s="10">
        <v>19</v>
      </c>
      <c r="T165" s="8">
        <v>0</v>
      </c>
      <c r="U165" s="10">
        <v>0</v>
      </c>
      <c r="V165" s="33">
        <v>2</v>
      </c>
      <c r="W165" s="33">
        <v>4</v>
      </c>
      <c r="X165" s="33">
        <v>0</v>
      </c>
      <c r="Y165" s="8">
        <v>0</v>
      </c>
      <c r="Z165" s="8">
        <v>0</v>
      </c>
      <c r="AA165" s="10">
        <v>0</v>
      </c>
      <c r="AB165" s="10">
        <v>9</v>
      </c>
      <c r="AC165" s="10">
        <f t="shared" si="2"/>
        <v>234</v>
      </c>
    </row>
    <row r="166" spans="1:29" x14ac:dyDescent="0.3">
      <c r="A166" s="343">
        <v>165</v>
      </c>
      <c r="B166" s="15">
        <v>24</v>
      </c>
      <c r="C166" s="30">
        <v>344</v>
      </c>
      <c r="D166" s="8" t="s">
        <v>162</v>
      </c>
      <c r="E166" s="8" t="s">
        <v>164</v>
      </c>
      <c r="F166" s="31">
        <v>1615</v>
      </c>
      <c r="G166" s="15" t="s">
        <v>73</v>
      </c>
      <c r="H166" s="8" t="s">
        <v>19</v>
      </c>
      <c r="I166" s="32">
        <v>570</v>
      </c>
      <c r="J166" s="10">
        <v>126</v>
      </c>
      <c r="K166" s="10">
        <v>142</v>
      </c>
      <c r="L166" s="10">
        <v>9</v>
      </c>
      <c r="M166" s="10">
        <v>5</v>
      </c>
      <c r="N166" s="10">
        <v>9</v>
      </c>
      <c r="O166" s="10">
        <v>1</v>
      </c>
      <c r="P166" s="10">
        <v>14</v>
      </c>
      <c r="Q166" s="10">
        <v>1</v>
      </c>
      <c r="R166" s="10">
        <v>1</v>
      </c>
      <c r="S166" s="10">
        <v>11</v>
      </c>
      <c r="T166" s="8">
        <v>0</v>
      </c>
      <c r="U166" s="10">
        <v>0</v>
      </c>
      <c r="V166" s="33">
        <v>5</v>
      </c>
      <c r="W166" s="33">
        <v>3</v>
      </c>
      <c r="X166" s="33">
        <v>0</v>
      </c>
      <c r="Y166" s="8">
        <v>0</v>
      </c>
      <c r="Z166" s="8">
        <v>0</v>
      </c>
      <c r="AA166" s="10">
        <v>0</v>
      </c>
      <c r="AB166" s="10">
        <v>9</v>
      </c>
      <c r="AC166" s="10">
        <f t="shared" si="2"/>
        <v>336</v>
      </c>
    </row>
    <row r="167" spans="1:29" x14ac:dyDescent="0.3">
      <c r="A167" s="343">
        <v>166</v>
      </c>
      <c r="B167" s="15">
        <v>24</v>
      </c>
      <c r="C167" s="30">
        <v>344</v>
      </c>
      <c r="D167" s="8" t="s">
        <v>162</v>
      </c>
      <c r="E167" s="8" t="s">
        <v>165</v>
      </c>
      <c r="F167" s="31">
        <v>1616</v>
      </c>
      <c r="G167" s="15" t="s">
        <v>73</v>
      </c>
      <c r="H167" s="8" t="s">
        <v>19</v>
      </c>
      <c r="I167" s="32">
        <v>625</v>
      </c>
      <c r="J167" s="10">
        <v>115</v>
      </c>
      <c r="K167" s="10">
        <v>122</v>
      </c>
      <c r="L167" s="10">
        <v>46</v>
      </c>
      <c r="M167" s="10">
        <v>2</v>
      </c>
      <c r="N167" s="10">
        <v>7</v>
      </c>
      <c r="O167" s="10">
        <v>0</v>
      </c>
      <c r="P167" s="10">
        <v>31</v>
      </c>
      <c r="Q167" s="10">
        <v>1</v>
      </c>
      <c r="R167" s="10">
        <v>3</v>
      </c>
      <c r="S167" s="10">
        <v>43</v>
      </c>
      <c r="T167" s="8">
        <v>0</v>
      </c>
      <c r="U167" s="10">
        <v>0</v>
      </c>
      <c r="V167" s="33">
        <v>4</v>
      </c>
      <c r="W167" s="33">
        <v>0</v>
      </c>
      <c r="X167" s="33">
        <v>0</v>
      </c>
      <c r="Y167" s="8">
        <v>0</v>
      </c>
      <c r="Z167" s="8">
        <v>0</v>
      </c>
      <c r="AA167" s="10">
        <v>0</v>
      </c>
      <c r="AB167" s="10">
        <v>11</v>
      </c>
      <c r="AC167" s="10">
        <f t="shared" si="2"/>
        <v>385</v>
      </c>
    </row>
    <row r="168" spans="1:29" x14ac:dyDescent="0.3">
      <c r="A168" s="343">
        <v>167</v>
      </c>
      <c r="B168" s="15">
        <v>24</v>
      </c>
      <c r="C168" s="30">
        <v>344</v>
      </c>
      <c r="D168" s="8" t="s">
        <v>162</v>
      </c>
      <c r="E168" s="8" t="s">
        <v>166</v>
      </c>
      <c r="F168" s="31">
        <v>1616</v>
      </c>
      <c r="G168" s="15" t="s">
        <v>73</v>
      </c>
      <c r="H168" s="8" t="s">
        <v>21</v>
      </c>
      <c r="I168" s="32">
        <v>289</v>
      </c>
      <c r="J168" s="10">
        <v>29</v>
      </c>
      <c r="K168" s="10">
        <v>100</v>
      </c>
      <c r="L168" s="10">
        <v>3</v>
      </c>
      <c r="M168" s="10">
        <v>3</v>
      </c>
      <c r="N168" s="10">
        <v>2</v>
      </c>
      <c r="O168" s="10">
        <v>1</v>
      </c>
      <c r="P168" s="10">
        <v>27</v>
      </c>
      <c r="Q168" s="10">
        <v>1</v>
      </c>
      <c r="R168" s="10">
        <v>0</v>
      </c>
      <c r="S168" s="10">
        <v>13</v>
      </c>
      <c r="T168" s="8">
        <v>0</v>
      </c>
      <c r="U168" s="10">
        <v>0</v>
      </c>
      <c r="V168" s="33">
        <v>1</v>
      </c>
      <c r="W168" s="33">
        <v>1</v>
      </c>
      <c r="X168" s="33">
        <v>0</v>
      </c>
      <c r="Y168" s="8">
        <v>0</v>
      </c>
      <c r="Z168" s="8">
        <v>0</v>
      </c>
      <c r="AA168" s="10">
        <v>0</v>
      </c>
      <c r="AB168" s="10">
        <v>4</v>
      </c>
      <c r="AC168" s="10">
        <f t="shared" si="2"/>
        <v>185</v>
      </c>
    </row>
    <row r="169" spans="1:29" x14ac:dyDescent="0.3">
      <c r="A169" s="343">
        <v>168</v>
      </c>
      <c r="B169" s="15">
        <v>24</v>
      </c>
      <c r="C169" s="30">
        <v>353</v>
      </c>
      <c r="D169" s="8" t="s">
        <v>167</v>
      </c>
      <c r="E169" s="8" t="s">
        <v>167</v>
      </c>
      <c r="F169" s="31">
        <v>1641</v>
      </c>
      <c r="G169" s="15" t="s">
        <v>73</v>
      </c>
      <c r="H169" s="8" t="s">
        <v>19</v>
      </c>
      <c r="I169" s="32">
        <v>520</v>
      </c>
      <c r="J169" s="10">
        <v>37</v>
      </c>
      <c r="K169" s="10">
        <v>63</v>
      </c>
      <c r="L169" s="10">
        <v>5</v>
      </c>
      <c r="M169" s="10">
        <v>10</v>
      </c>
      <c r="N169" s="10">
        <v>14</v>
      </c>
      <c r="O169" s="10">
        <v>2</v>
      </c>
      <c r="P169" s="10">
        <v>1</v>
      </c>
      <c r="Q169" s="10">
        <v>5</v>
      </c>
      <c r="R169" s="10">
        <v>0</v>
      </c>
      <c r="S169" s="10">
        <v>15</v>
      </c>
      <c r="T169" s="8">
        <v>0</v>
      </c>
      <c r="U169" s="10">
        <v>1</v>
      </c>
      <c r="V169" s="33">
        <v>0</v>
      </c>
      <c r="W169" s="33">
        <v>4</v>
      </c>
      <c r="X169" s="33">
        <v>0</v>
      </c>
      <c r="Y169" s="8">
        <v>0</v>
      </c>
      <c r="Z169" s="8">
        <v>0</v>
      </c>
      <c r="AA169" s="10">
        <v>0</v>
      </c>
      <c r="AB169" s="10">
        <v>10</v>
      </c>
      <c r="AC169" s="10">
        <f t="shared" si="2"/>
        <v>167</v>
      </c>
    </row>
    <row r="170" spans="1:29" x14ac:dyDescent="0.3">
      <c r="A170" s="343">
        <v>169</v>
      </c>
      <c r="B170" s="15">
        <v>24</v>
      </c>
      <c r="C170" s="30">
        <v>353</v>
      </c>
      <c r="D170" s="8" t="s">
        <v>167</v>
      </c>
      <c r="E170" s="8" t="s">
        <v>167</v>
      </c>
      <c r="F170" s="31">
        <v>1641</v>
      </c>
      <c r="G170" s="15" t="s">
        <v>73</v>
      </c>
      <c r="H170" s="8" t="s">
        <v>20</v>
      </c>
      <c r="I170" s="32">
        <v>520</v>
      </c>
      <c r="J170" s="10">
        <v>21</v>
      </c>
      <c r="K170" s="10">
        <v>79</v>
      </c>
      <c r="L170" s="10">
        <v>7</v>
      </c>
      <c r="M170" s="10">
        <v>5</v>
      </c>
      <c r="N170" s="10">
        <v>12</v>
      </c>
      <c r="O170" s="10">
        <v>3</v>
      </c>
      <c r="P170" s="10">
        <v>1</v>
      </c>
      <c r="Q170" s="10">
        <v>7</v>
      </c>
      <c r="R170" s="10">
        <v>2</v>
      </c>
      <c r="S170" s="10">
        <v>12</v>
      </c>
      <c r="T170" s="8">
        <v>0</v>
      </c>
      <c r="U170" s="10">
        <v>2</v>
      </c>
      <c r="V170" s="33">
        <v>1</v>
      </c>
      <c r="W170" s="33">
        <v>5</v>
      </c>
      <c r="X170" s="33">
        <v>0</v>
      </c>
      <c r="Y170" s="8">
        <v>0</v>
      </c>
      <c r="Z170" s="8">
        <v>0</v>
      </c>
      <c r="AA170" s="10">
        <v>0</v>
      </c>
      <c r="AB170" s="10">
        <v>10</v>
      </c>
      <c r="AC170" s="10">
        <f t="shared" si="2"/>
        <v>167</v>
      </c>
    </row>
    <row r="171" spans="1:29" x14ac:dyDescent="0.3">
      <c r="A171" s="343">
        <v>170</v>
      </c>
      <c r="B171" s="15">
        <v>24</v>
      </c>
      <c r="C171" s="30">
        <v>353</v>
      </c>
      <c r="D171" s="8" t="s">
        <v>167</v>
      </c>
      <c r="E171" s="8" t="s">
        <v>167</v>
      </c>
      <c r="F171" s="31">
        <v>1641</v>
      </c>
      <c r="G171" s="15" t="s">
        <v>73</v>
      </c>
      <c r="H171" s="8" t="s">
        <v>22</v>
      </c>
      <c r="I171" s="32">
        <v>519</v>
      </c>
      <c r="J171" s="10">
        <v>29</v>
      </c>
      <c r="K171" s="10">
        <v>80</v>
      </c>
      <c r="L171" s="10">
        <v>17</v>
      </c>
      <c r="M171" s="10">
        <v>6</v>
      </c>
      <c r="N171" s="10">
        <v>24</v>
      </c>
      <c r="O171" s="10">
        <v>5</v>
      </c>
      <c r="P171" s="10">
        <v>2</v>
      </c>
      <c r="Q171" s="10">
        <v>7</v>
      </c>
      <c r="R171" s="10">
        <v>1</v>
      </c>
      <c r="S171" s="10">
        <v>27</v>
      </c>
      <c r="T171" s="8">
        <v>0</v>
      </c>
      <c r="U171" s="10">
        <v>1</v>
      </c>
      <c r="V171" s="33">
        <v>0</v>
      </c>
      <c r="W171" s="33">
        <v>1</v>
      </c>
      <c r="X171" s="33">
        <v>0</v>
      </c>
      <c r="Y171" s="8">
        <v>0</v>
      </c>
      <c r="Z171" s="8">
        <v>0</v>
      </c>
      <c r="AA171" s="10">
        <v>0</v>
      </c>
      <c r="AB171" s="10">
        <v>12</v>
      </c>
      <c r="AC171" s="10">
        <f t="shared" si="2"/>
        <v>212</v>
      </c>
    </row>
    <row r="172" spans="1:29" x14ac:dyDescent="0.3">
      <c r="A172" s="343">
        <v>171</v>
      </c>
      <c r="B172" s="15">
        <v>24</v>
      </c>
      <c r="C172" s="30">
        <v>361</v>
      </c>
      <c r="D172" s="8" t="s">
        <v>168</v>
      </c>
      <c r="E172" s="8" t="s">
        <v>169</v>
      </c>
      <c r="F172" s="31">
        <v>1652</v>
      </c>
      <c r="G172" s="15" t="s">
        <v>73</v>
      </c>
      <c r="H172" s="8" t="s">
        <v>19</v>
      </c>
      <c r="I172" s="32">
        <v>688</v>
      </c>
      <c r="J172" s="10">
        <v>30</v>
      </c>
      <c r="K172" s="10">
        <v>17</v>
      </c>
      <c r="L172" s="10">
        <v>15</v>
      </c>
      <c r="M172" s="10">
        <v>3</v>
      </c>
      <c r="N172" s="10">
        <v>19</v>
      </c>
      <c r="O172" s="10">
        <v>10</v>
      </c>
      <c r="P172" s="10">
        <v>3</v>
      </c>
      <c r="Q172" s="10">
        <v>15</v>
      </c>
      <c r="R172" s="10">
        <v>11</v>
      </c>
      <c r="S172" s="10">
        <v>224</v>
      </c>
      <c r="T172" s="8">
        <v>0</v>
      </c>
      <c r="U172" s="10">
        <v>6</v>
      </c>
      <c r="V172" s="33">
        <v>0</v>
      </c>
      <c r="W172" s="33">
        <v>0</v>
      </c>
      <c r="X172" s="33">
        <v>0</v>
      </c>
      <c r="Y172" s="8">
        <v>0</v>
      </c>
      <c r="Z172" s="8">
        <v>0</v>
      </c>
      <c r="AA172" s="10">
        <v>0</v>
      </c>
      <c r="AB172" s="10">
        <v>15</v>
      </c>
      <c r="AC172" s="10">
        <f t="shared" si="2"/>
        <v>368</v>
      </c>
    </row>
    <row r="173" spans="1:29" x14ac:dyDescent="0.3">
      <c r="A173" s="343">
        <v>172</v>
      </c>
      <c r="B173" s="15">
        <v>24</v>
      </c>
      <c r="C173" s="30">
        <v>362</v>
      </c>
      <c r="D173" s="8" t="s">
        <v>170</v>
      </c>
      <c r="E173" s="8" t="s">
        <v>170</v>
      </c>
      <c r="F173" s="31">
        <v>1653</v>
      </c>
      <c r="G173" s="15" t="s">
        <v>73</v>
      </c>
      <c r="H173" s="8" t="s">
        <v>19</v>
      </c>
      <c r="I173" s="32">
        <v>544</v>
      </c>
      <c r="J173" s="10">
        <v>37</v>
      </c>
      <c r="K173" s="10">
        <v>70</v>
      </c>
      <c r="L173" s="10">
        <v>7</v>
      </c>
      <c r="M173" s="10">
        <v>9</v>
      </c>
      <c r="N173" s="10">
        <v>18</v>
      </c>
      <c r="O173" s="10">
        <v>1</v>
      </c>
      <c r="P173" s="10">
        <v>4</v>
      </c>
      <c r="Q173" s="10">
        <v>1</v>
      </c>
      <c r="R173" s="10">
        <v>2</v>
      </c>
      <c r="S173" s="10">
        <v>29</v>
      </c>
      <c r="T173" s="8">
        <v>0</v>
      </c>
      <c r="U173" s="10">
        <v>0</v>
      </c>
      <c r="V173" s="33">
        <v>1</v>
      </c>
      <c r="W173" s="33">
        <v>2</v>
      </c>
      <c r="X173" s="33">
        <v>0</v>
      </c>
      <c r="Y173" s="8">
        <v>0</v>
      </c>
      <c r="Z173" s="8">
        <v>0</v>
      </c>
      <c r="AA173" s="10">
        <v>0</v>
      </c>
      <c r="AB173" s="10">
        <v>16</v>
      </c>
      <c r="AC173" s="10">
        <f t="shared" si="2"/>
        <v>197</v>
      </c>
    </row>
    <row r="174" spans="1:29" x14ac:dyDescent="0.3">
      <c r="A174" s="343">
        <v>173</v>
      </c>
      <c r="B174" s="15">
        <v>24</v>
      </c>
      <c r="C174" s="30">
        <v>362</v>
      </c>
      <c r="D174" s="8" t="s">
        <v>170</v>
      </c>
      <c r="E174" s="8" t="s">
        <v>170</v>
      </c>
      <c r="F174" s="31">
        <v>1653</v>
      </c>
      <c r="G174" s="15" t="s">
        <v>73</v>
      </c>
      <c r="H174" s="8" t="s">
        <v>20</v>
      </c>
      <c r="I174" s="32">
        <v>544</v>
      </c>
      <c r="J174" s="10">
        <v>37</v>
      </c>
      <c r="K174" s="10">
        <v>70</v>
      </c>
      <c r="L174" s="10">
        <v>7</v>
      </c>
      <c r="M174" s="10">
        <v>9</v>
      </c>
      <c r="N174" s="10">
        <v>18</v>
      </c>
      <c r="O174" s="10">
        <v>1</v>
      </c>
      <c r="P174" s="10">
        <v>4</v>
      </c>
      <c r="Q174" s="10">
        <v>1</v>
      </c>
      <c r="R174" s="10">
        <v>2</v>
      </c>
      <c r="S174" s="10">
        <v>29</v>
      </c>
      <c r="T174" s="8">
        <v>0</v>
      </c>
      <c r="U174" s="10">
        <v>0</v>
      </c>
      <c r="V174" s="33">
        <v>1</v>
      </c>
      <c r="W174" s="33">
        <v>2</v>
      </c>
      <c r="X174" s="33">
        <v>0</v>
      </c>
      <c r="Y174" s="8">
        <v>0</v>
      </c>
      <c r="Z174" s="8">
        <v>0</v>
      </c>
      <c r="AA174" s="10">
        <v>0</v>
      </c>
      <c r="AB174" s="10">
        <v>16</v>
      </c>
      <c r="AC174" s="10">
        <f t="shared" si="2"/>
        <v>197</v>
      </c>
    </row>
    <row r="175" spans="1:29" x14ac:dyDescent="0.3">
      <c r="A175" s="343">
        <v>174</v>
      </c>
      <c r="B175" s="15">
        <v>24</v>
      </c>
      <c r="C175" s="30">
        <v>366</v>
      </c>
      <c r="D175" s="8" t="s">
        <v>171</v>
      </c>
      <c r="E175" s="8" t="s">
        <v>172</v>
      </c>
      <c r="F175" s="31">
        <v>1668</v>
      </c>
      <c r="G175" s="15" t="s">
        <v>73</v>
      </c>
      <c r="H175" s="8" t="s">
        <v>19</v>
      </c>
      <c r="I175" s="32">
        <v>653</v>
      </c>
      <c r="J175" s="10">
        <v>16</v>
      </c>
      <c r="K175" s="10">
        <v>61</v>
      </c>
      <c r="L175" s="10">
        <v>23</v>
      </c>
      <c r="M175" s="10">
        <v>6</v>
      </c>
      <c r="N175" s="10">
        <v>9</v>
      </c>
      <c r="O175" s="10">
        <v>0</v>
      </c>
      <c r="P175" s="10">
        <v>12</v>
      </c>
      <c r="Q175" s="10">
        <v>6</v>
      </c>
      <c r="R175" s="10">
        <v>8</v>
      </c>
      <c r="S175" s="10">
        <v>46</v>
      </c>
      <c r="T175" s="8">
        <v>0</v>
      </c>
      <c r="U175" s="10">
        <v>0</v>
      </c>
      <c r="V175" s="33">
        <v>0</v>
      </c>
      <c r="W175" s="33">
        <v>2</v>
      </c>
      <c r="X175" s="33">
        <v>0</v>
      </c>
      <c r="Y175" s="8">
        <v>0</v>
      </c>
      <c r="Z175" s="8">
        <v>0</v>
      </c>
      <c r="AA175" s="10">
        <v>0</v>
      </c>
      <c r="AB175" s="10">
        <v>14</v>
      </c>
      <c r="AC175" s="10">
        <f t="shared" si="2"/>
        <v>203</v>
      </c>
    </row>
    <row r="176" spans="1:29" x14ac:dyDescent="0.3">
      <c r="A176" s="343">
        <v>175</v>
      </c>
      <c r="B176" s="15">
        <v>24</v>
      </c>
      <c r="C176" s="30">
        <v>366</v>
      </c>
      <c r="D176" s="8" t="s">
        <v>171</v>
      </c>
      <c r="E176" s="8" t="s">
        <v>172</v>
      </c>
      <c r="F176" s="31">
        <v>1668</v>
      </c>
      <c r="G176" s="15" t="s">
        <v>73</v>
      </c>
      <c r="H176" s="8" t="s">
        <v>20</v>
      </c>
      <c r="I176" s="32">
        <v>653</v>
      </c>
      <c r="J176" s="10">
        <v>27</v>
      </c>
      <c r="K176" s="10">
        <v>57</v>
      </c>
      <c r="L176" s="10">
        <v>22</v>
      </c>
      <c r="M176" s="10">
        <v>5</v>
      </c>
      <c r="N176" s="10">
        <v>7</v>
      </c>
      <c r="O176" s="10">
        <v>3</v>
      </c>
      <c r="P176" s="10">
        <v>4</v>
      </c>
      <c r="Q176" s="10">
        <v>5</v>
      </c>
      <c r="R176" s="10">
        <v>6</v>
      </c>
      <c r="S176" s="10">
        <v>45</v>
      </c>
      <c r="T176" s="8">
        <v>0</v>
      </c>
      <c r="U176" s="10">
        <v>0</v>
      </c>
      <c r="V176" s="33">
        <v>2</v>
      </c>
      <c r="W176" s="33">
        <v>3</v>
      </c>
      <c r="X176" s="33">
        <v>0</v>
      </c>
      <c r="Y176" s="8">
        <v>0</v>
      </c>
      <c r="Z176" s="8">
        <v>0</v>
      </c>
      <c r="AA176" s="10">
        <v>0</v>
      </c>
      <c r="AB176" s="10">
        <v>18</v>
      </c>
      <c r="AC176" s="10">
        <f t="shared" si="2"/>
        <v>204</v>
      </c>
    </row>
    <row r="177" spans="1:29" x14ac:dyDescent="0.3">
      <c r="A177" s="343">
        <v>176</v>
      </c>
      <c r="B177" s="15">
        <v>24</v>
      </c>
      <c r="C177" s="30">
        <v>366</v>
      </c>
      <c r="D177" s="8" t="s">
        <v>171</v>
      </c>
      <c r="E177" s="8" t="s">
        <v>172</v>
      </c>
      <c r="F177" s="31">
        <v>1669</v>
      </c>
      <c r="G177" s="15" t="s">
        <v>73</v>
      </c>
      <c r="H177" s="8" t="s">
        <v>19</v>
      </c>
      <c r="I177" s="32">
        <v>463</v>
      </c>
      <c r="J177" s="10">
        <v>12</v>
      </c>
      <c r="K177" s="10">
        <v>47</v>
      </c>
      <c r="L177" s="10">
        <v>7</v>
      </c>
      <c r="M177" s="10">
        <v>4</v>
      </c>
      <c r="N177" s="10">
        <v>7</v>
      </c>
      <c r="O177" s="10">
        <v>0</v>
      </c>
      <c r="P177" s="10">
        <v>7</v>
      </c>
      <c r="Q177" s="10">
        <v>5</v>
      </c>
      <c r="R177" s="10">
        <v>3</v>
      </c>
      <c r="S177" s="10">
        <v>39</v>
      </c>
      <c r="T177" s="8">
        <v>0</v>
      </c>
      <c r="U177" s="10">
        <v>0</v>
      </c>
      <c r="V177" s="33">
        <v>0</v>
      </c>
      <c r="W177" s="33">
        <v>1</v>
      </c>
      <c r="X177" s="33">
        <v>0</v>
      </c>
      <c r="Y177" s="8">
        <v>0</v>
      </c>
      <c r="Z177" s="8">
        <v>0</v>
      </c>
      <c r="AA177" s="10">
        <v>0</v>
      </c>
      <c r="AB177" s="10">
        <v>10</v>
      </c>
      <c r="AC177" s="10">
        <f t="shared" si="2"/>
        <v>142</v>
      </c>
    </row>
    <row r="178" spans="1:29" x14ac:dyDescent="0.3">
      <c r="A178" s="343">
        <v>177</v>
      </c>
      <c r="B178" s="15">
        <v>24</v>
      </c>
      <c r="C178" s="30">
        <v>366</v>
      </c>
      <c r="D178" s="8" t="s">
        <v>171</v>
      </c>
      <c r="E178" s="8" t="s">
        <v>172</v>
      </c>
      <c r="F178" s="31">
        <v>1669</v>
      </c>
      <c r="G178" s="15" t="s">
        <v>73</v>
      </c>
      <c r="H178" s="8" t="s">
        <v>20</v>
      </c>
      <c r="I178" s="32">
        <v>463</v>
      </c>
      <c r="J178" s="10">
        <v>9</v>
      </c>
      <c r="K178" s="10">
        <v>48</v>
      </c>
      <c r="L178" s="10">
        <v>18</v>
      </c>
      <c r="M178" s="10">
        <v>2</v>
      </c>
      <c r="N178" s="10">
        <v>7</v>
      </c>
      <c r="O178" s="10">
        <v>2</v>
      </c>
      <c r="P178" s="10">
        <v>5</v>
      </c>
      <c r="Q178" s="10">
        <v>2</v>
      </c>
      <c r="R178" s="10">
        <v>6</v>
      </c>
      <c r="S178" s="10">
        <v>46</v>
      </c>
      <c r="T178" s="8">
        <v>0</v>
      </c>
      <c r="U178" s="10">
        <v>2</v>
      </c>
      <c r="V178" s="33">
        <v>1</v>
      </c>
      <c r="W178" s="33">
        <v>2</v>
      </c>
      <c r="X178" s="33">
        <v>0</v>
      </c>
      <c r="Y178" s="8">
        <v>0</v>
      </c>
      <c r="Z178" s="8">
        <v>0</v>
      </c>
      <c r="AA178" s="10">
        <v>0</v>
      </c>
      <c r="AB178" s="10">
        <v>5</v>
      </c>
      <c r="AC178" s="10">
        <f t="shared" si="2"/>
        <v>155</v>
      </c>
    </row>
    <row r="179" spans="1:29" x14ac:dyDescent="0.3">
      <c r="A179" s="343">
        <v>178</v>
      </c>
      <c r="B179" s="15">
        <v>24</v>
      </c>
      <c r="C179" s="30">
        <v>366</v>
      </c>
      <c r="D179" s="8" t="s">
        <v>171</v>
      </c>
      <c r="E179" s="8" t="s">
        <v>173</v>
      </c>
      <c r="F179" s="31">
        <v>1670</v>
      </c>
      <c r="G179" s="15" t="s">
        <v>73</v>
      </c>
      <c r="H179" s="8" t="s">
        <v>19</v>
      </c>
      <c r="I179" s="32">
        <v>198</v>
      </c>
      <c r="J179" s="10">
        <v>10</v>
      </c>
      <c r="K179" s="10">
        <v>20</v>
      </c>
      <c r="L179" s="10">
        <v>4</v>
      </c>
      <c r="M179" s="10">
        <v>1</v>
      </c>
      <c r="N179" s="10">
        <v>4</v>
      </c>
      <c r="O179" s="10">
        <v>0</v>
      </c>
      <c r="P179" s="10">
        <v>1</v>
      </c>
      <c r="Q179" s="10">
        <v>0</v>
      </c>
      <c r="R179" s="10">
        <v>2</v>
      </c>
      <c r="S179" s="10">
        <v>8</v>
      </c>
      <c r="T179" s="8">
        <v>0</v>
      </c>
      <c r="U179" s="10">
        <v>1</v>
      </c>
      <c r="V179" s="33">
        <v>0</v>
      </c>
      <c r="W179" s="33">
        <v>0</v>
      </c>
      <c r="X179" s="33">
        <v>0</v>
      </c>
      <c r="Y179" s="8">
        <v>0</v>
      </c>
      <c r="Z179" s="8">
        <v>0</v>
      </c>
      <c r="AA179" s="10">
        <v>0</v>
      </c>
      <c r="AB179" s="10">
        <v>2</v>
      </c>
      <c r="AC179" s="10">
        <f t="shared" si="2"/>
        <v>53</v>
      </c>
    </row>
    <row r="180" spans="1:29" x14ac:dyDescent="0.3">
      <c r="A180" s="343">
        <v>179</v>
      </c>
      <c r="B180" s="15">
        <v>24</v>
      </c>
      <c r="C180" s="30">
        <v>370</v>
      </c>
      <c r="D180" s="8" t="s">
        <v>174</v>
      </c>
      <c r="E180" s="8" t="s">
        <v>175</v>
      </c>
      <c r="F180" s="31">
        <v>1676</v>
      </c>
      <c r="G180" s="15" t="s">
        <v>73</v>
      </c>
      <c r="H180" s="8" t="s">
        <v>19</v>
      </c>
      <c r="I180" s="32">
        <v>321</v>
      </c>
      <c r="J180" s="10">
        <v>47</v>
      </c>
      <c r="K180" s="10">
        <v>48</v>
      </c>
      <c r="L180" s="10">
        <v>27</v>
      </c>
      <c r="M180" s="10">
        <v>4</v>
      </c>
      <c r="N180" s="10">
        <v>30</v>
      </c>
      <c r="O180" s="10">
        <v>0</v>
      </c>
      <c r="P180" s="10">
        <v>0</v>
      </c>
      <c r="Q180" s="10">
        <v>2</v>
      </c>
      <c r="R180" s="10">
        <v>0</v>
      </c>
      <c r="S180" s="10">
        <v>45</v>
      </c>
      <c r="T180" s="8">
        <v>0</v>
      </c>
      <c r="U180" s="10">
        <v>0</v>
      </c>
      <c r="V180" s="33">
        <v>2</v>
      </c>
      <c r="W180" s="33">
        <v>0</v>
      </c>
      <c r="X180" s="33">
        <v>0</v>
      </c>
      <c r="Y180" s="8">
        <v>0</v>
      </c>
      <c r="Z180" s="8">
        <v>0</v>
      </c>
      <c r="AA180" s="10">
        <v>0</v>
      </c>
      <c r="AB180" s="10">
        <v>3</v>
      </c>
      <c r="AC180" s="10">
        <f t="shared" si="2"/>
        <v>208</v>
      </c>
    </row>
    <row r="181" spans="1:29" x14ac:dyDescent="0.3">
      <c r="A181" s="343">
        <v>180</v>
      </c>
      <c r="B181" s="15">
        <v>24</v>
      </c>
      <c r="C181" s="30">
        <v>385</v>
      </c>
      <c r="D181" s="8" t="s">
        <v>176</v>
      </c>
      <c r="E181" s="8" t="s">
        <v>176</v>
      </c>
      <c r="F181" s="31">
        <v>1709</v>
      </c>
      <c r="G181" s="15" t="s">
        <v>73</v>
      </c>
      <c r="H181" s="8" t="s">
        <v>19</v>
      </c>
      <c r="I181" s="32">
        <v>523</v>
      </c>
      <c r="J181" s="10">
        <v>20</v>
      </c>
      <c r="K181" s="10">
        <v>88</v>
      </c>
      <c r="L181" s="10">
        <v>7</v>
      </c>
      <c r="M181" s="10">
        <v>3</v>
      </c>
      <c r="N181" s="10">
        <v>18</v>
      </c>
      <c r="O181" s="10">
        <v>1</v>
      </c>
      <c r="P181" s="10">
        <v>3</v>
      </c>
      <c r="Q181" s="10">
        <v>4</v>
      </c>
      <c r="R181" s="10">
        <v>0</v>
      </c>
      <c r="S181" s="10">
        <v>43</v>
      </c>
      <c r="T181" s="8">
        <v>0</v>
      </c>
      <c r="U181" s="10">
        <v>0</v>
      </c>
      <c r="V181" s="33">
        <v>3</v>
      </c>
      <c r="W181" s="33">
        <v>1</v>
      </c>
      <c r="X181" s="33">
        <v>0</v>
      </c>
      <c r="Y181" s="8">
        <v>0</v>
      </c>
      <c r="Z181" s="8">
        <v>0</v>
      </c>
      <c r="AA181" s="10">
        <v>0</v>
      </c>
      <c r="AB181" s="10">
        <v>10</v>
      </c>
      <c r="AC181" s="10">
        <f t="shared" si="2"/>
        <v>201</v>
      </c>
    </row>
    <row r="182" spans="1:29" x14ac:dyDescent="0.3">
      <c r="A182" s="343">
        <v>181</v>
      </c>
      <c r="B182" s="15">
        <v>24</v>
      </c>
      <c r="C182" s="30">
        <v>385</v>
      </c>
      <c r="D182" s="8" t="s">
        <v>176</v>
      </c>
      <c r="E182" s="8" t="s">
        <v>176</v>
      </c>
      <c r="F182" s="31">
        <v>1709</v>
      </c>
      <c r="G182" s="15" t="s">
        <v>73</v>
      </c>
      <c r="H182" s="8" t="s">
        <v>20</v>
      </c>
      <c r="I182" s="32">
        <v>523</v>
      </c>
      <c r="J182" s="10">
        <v>21</v>
      </c>
      <c r="K182" s="10">
        <v>134</v>
      </c>
      <c r="L182" s="10">
        <v>7</v>
      </c>
      <c r="M182" s="10">
        <v>4</v>
      </c>
      <c r="N182" s="10">
        <v>8</v>
      </c>
      <c r="O182" s="10">
        <v>0</v>
      </c>
      <c r="P182" s="10">
        <v>4</v>
      </c>
      <c r="Q182" s="10">
        <v>3</v>
      </c>
      <c r="R182" s="10">
        <v>0</v>
      </c>
      <c r="S182" s="10">
        <v>26</v>
      </c>
      <c r="T182" s="8">
        <v>0</v>
      </c>
      <c r="U182" s="10">
        <v>0</v>
      </c>
      <c r="V182" s="33">
        <v>1</v>
      </c>
      <c r="W182" s="33">
        <v>3</v>
      </c>
      <c r="X182" s="33">
        <v>0</v>
      </c>
      <c r="Y182" s="8">
        <v>0</v>
      </c>
      <c r="Z182" s="8">
        <v>0</v>
      </c>
      <c r="AA182" s="10">
        <v>0</v>
      </c>
      <c r="AB182" s="10">
        <v>15</v>
      </c>
      <c r="AC182" s="10">
        <f t="shared" si="2"/>
        <v>226</v>
      </c>
    </row>
    <row r="183" spans="1:29" x14ac:dyDescent="0.3">
      <c r="A183" s="343">
        <v>182</v>
      </c>
      <c r="B183" s="15">
        <v>24</v>
      </c>
      <c r="C183" s="30">
        <v>385</v>
      </c>
      <c r="D183" s="8" t="s">
        <v>176</v>
      </c>
      <c r="E183" s="8" t="s">
        <v>176</v>
      </c>
      <c r="F183" s="31">
        <v>1709</v>
      </c>
      <c r="G183" s="15" t="s">
        <v>73</v>
      </c>
      <c r="H183" s="8" t="s">
        <v>22</v>
      </c>
      <c r="I183" s="32">
        <v>522</v>
      </c>
      <c r="J183" s="10">
        <v>18</v>
      </c>
      <c r="K183" s="10">
        <v>108</v>
      </c>
      <c r="L183" s="10">
        <v>8</v>
      </c>
      <c r="M183" s="10">
        <v>4</v>
      </c>
      <c r="N183" s="10">
        <v>8</v>
      </c>
      <c r="O183" s="10">
        <v>2</v>
      </c>
      <c r="P183" s="10">
        <v>1</v>
      </c>
      <c r="Q183" s="10">
        <v>5</v>
      </c>
      <c r="R183" s="10">
        <v>2</v>
      </c>
      <c r="S183" s="10">
        <v>33</v>
      </c>
      <c r="T183" s="8">
        <v>0</v>
      </c>
      <c r="U183" s="10">
        <v>0</v>
      </c>
      <c r="V183" s="33">
        <v>1</v>
      </c>
      <c r="W183" s="33">
        <v>0</v>
      </c>
      <c r="X183" s="33">
        <v>0</v>
      </c>
      <c r="Y183" s="8">
        <v>0</v>
      </c>
      <c r="Z183" s="8">
        <v>0</v>
      </c>
      <c r="AA183" s="10">
        <v>0</v>
      </c>
      <c r="AB183" s="10">
        <v>2</v>
      </c>
      <c r="AC183" s="10">
        <f t="shared" si="2"/>
        <v>192</v>
      </c>
    </row>
    <row r="184" spans="1:29" x14ac:dyDescent="0.3">
      <c r="A184" s="343">
        <v>183</v>
      </c>
      <c r="B184" s="15">
        <v>24</v>
      </c>
      <c r="C184" s="30">
        <v>385</v>
      </c>
      <c r="D184" s="8" t="s">
        <v>176</v>
      </c>
      <c r="E184" s="8" t="s">
        <v>176</v>
      </c>
      <c r="F184" s="31">
        <v>1710</v>
      </c>
      <c r="G184" s="15" t="s">
        <v>73</v>
      </c>
      <c r="H184" s="8" t="s">
        <v>19</v>
      </c>
      <c r="I184" s="32">
        <v>608</v>
      </c>
      <c r="J184" s="10">
        <v>34</v>
      </c>
      <c r="K184" s="10">
        <v>146</v>
      </c>
      <c r="L184" s="10">
        <v>17</v>
      </c>
      <c r="M184" s="10">
        <v>7</v>
      </c>
      <c r="N184" s="10">
        <v>12</v>
      </c>
      <c r="O184" s="10">
        <v>2</v>
      </c>
      <c r="P184" s="10">
        <v>2</v>
      </c>
      <c r="Q184" s="10">
        <v>7</v>
      </c>
      <c r="R184" s="10">
        <v>0</v>
      </c>
      <c r="S184" s="10">
        <v>47</v>
      </c>
      <c r="T184" s="8">
        <v>0</v>
      </c>
      <c r="U184" s="10">
        <v>1</v>
      </c>
      <c r="V184" s="33">
        <v>0</v>
      </c>
      <c r="W184" s="33">
        <v>2</v>
      </c>
      <c r="X184" s="33">
        <v>0</v>
      </c>
      <c r="Y184" s="8">
        <v>0</v>
      </c>
      <c r="Z184" s="8">
        <v>0</v>
      </c>
      <c r="AA184" s="10">
        <v>0</v>
      </c>
      <c r="AB184" s="10">
        <v>14</v>
      </c>
      <c r="AC184" s="10">
        <f t="shared" si="2"/>
        <v>291</v>
      </c>
    </row>
    <row r="185" spans="1:29" x14ac:dyDescent="0.3">
      <c r="A185" s="343">
        <v>184</v>
      </c>
      <c r="B185" s="15">
        <v>24</v>
      </c>
      <c r="C185" s="30">
        <v>385</v>
      </c>
      <c r="D185" s="8" t="s">
        <v>176</v>
      </c>
      <c r="E185" s="8" t="s">
        <v>176</v>
      </c>
      <c r="F185" s="31">
        <v>1710</v>
      </c>
      <c r="G185" s="15" t="s">
        <v>73</v>
      </c>
      <c r="H185" s="8" t="s">
        <v>20</v>
      </c>
      <c r="I185" s="32">
        <v>607</v>
      </c>
      <c r="J185" s="10">
        <v>30</v>
      </c>
      <c r="K185" s="10">
        <v>151</v>
      </c>
      <c r="L185" s="10">
        <v>13</v>
      </c>
      <c r="M185" s="10">
        <v>4</v>
      </c>
      <c r="N185" s="10">
        <v>6</v>
      </c>
      <c r="O185" s="10">
        <v>1</v>
      </c>
      <c r="P185" s="10">
        <v>4</v>
      </c>
      <c r="Q185" s="10">
        <v>7</v>
      </c>
      <c r="R185" s="10">
        <v>3</v>
      </c>
      <c r="S185" s="10">
        <v>41</v>
      </c>
      <c r="T185" s="8">
        <v>0</v>
      </c>
      <c r="U185" s="10">
        <v>0</v>
      </c>
      <c r="V185" s="33">
        <v>0</v>
      </c>
      <c r="W185" s="33">
        <v>0</v>
      </c>
      <c r="X185" s="33">
        <v>0</v>
      </c>
      <c r="Y185" s="8">
        <v>0</v>
      </c>
      <c r="Z185" s="8">
        <v>0</v>
      </c>
      <c r="AA185" s="10">
        <v>0</v>
      </c>
      <c r="AB185" s="10">
        <v>9</v>
      </c>
      <c r="AC185" s="10">
        <f t="shared" si="2"/>
        <v>269</v>
      </c>
    </row>
    <row r="186" spans="1:29" x14ac:dyDescent="0.3">
      <c r="A186" s="343">
        <v>185</v>
      </c>
      <c r="B186" s="15">
        <v>24</v>
      </c>
      <c r="C186" s="30">
        <v>385</v>
      </c>
      <c r="D186" s="8" t="s">
        <v>176</v>
      </c>
      <c r="E186" s="8" t="s">
        <v>177</v>
      </c>
      <c r="F186" s="31">
        <v>1711</v>
      </c>
      <c r="G186" s="15" t="s">
        <v>73</v>
      </c>
      <c r="H186" s="8" t="s">
        <v>19</v>
      </c>
      <c r="I186" s="32">
        <v>553</v>
      </c>
      <c r="J186" s="10">
        <v>55</v>
      </c>
      <c r="K186" s="10">
        <v>27</v>
      </c>
      <c r="L186" s="10">
        <v>10</v>
      </c>
      <c r="M186" s="10">
        <v>5</v>
      </c>
      <c r="N186" s="10">
        <v>17</v>
      </c>
      <c r="O186" s="10">
        <v>0</v>
      </c>
      <c r="P186" s="10">
        <v>10</v>
      </c>
      <c r="Q186" s="10">
        <v>7</v>
      </c>
      <c r="R186" s="10">
        <v>1</v>
      </c>
      <c r="S186" s="10">
        <v>30</v>
      </c>
      <c r="T186" s="8">
        <v>0</v>
      </c>
      <c r="U186" s="10">
        <v>2</v>
      </c>
      <c r="V186" s="33">
        <v>3</v>
      </c>
      <c r="W186" s="33">
        <v>0</v>
      </c>
      <c r="X186" s="33">
        <v>0</v>
      </c>
      <c r="Y186" s="8">
        <v>0</v>
      </c>
      <c r="Z186" s="8">
        <v>0</v>
      </c>
      <c r="AA186" s="10">
        <v>0</v>
      </c>
      <c r="AB186" s="10">
        <v>18</v>
      </c>
      <c r="AC186" s="10">
        <f t="shared" si="2"/>
        <v>185</v>
      </c>
    </row>
    <row r="187" spans="1:29" x14ac:dyDescent="0.3">
      <c r="A187" s="343">
        <v>186</v>
      </c>
      <c r="B187" s="15">
        <v>24</v>
      </c>
      <c r="C187" s="30">
        <v>393</v>
      </c>
      <c r="D187" s="8" t="s">
        <v>178</v>
      </c>
      <c r="E187" s="8" t="s">
        <v>178</v>
      </c>
      <c r="F187" s="31">
        <v>1769</v>
      </c>
      <c r="G187" s="15" t="s">
        <v>73</v>
      </c>
      <c r="H187" s="8" t="s">
        <v>19</v>
      </c>
      <c r="I187" s="32">
        <v>391</v>
      </c>
      <c r="J187" s="10">
        <v>6</v>
      </c>
      <c r="K187" s="10">
        <v>115</v>
      </c>
      <c r="L187" s="10">
        <v>14</v>
      </c>
      <c r="M187" s="10">
        <v>4</v>
      </c>
      <c r="N187" s="10">
        <v>8</v>
      </c>
      <c r="O187" s="10">
        <v>3</v>
      </c>
      <c r="P187" s="10">
        <v>4</v>
      </c>
      <c r="Q187" s="10">
        <v>2</v>
      </c>
      <c r="R187" s="10">
        <v>1</v>
      </c>
      <c r="S187" s="10">
        <v>29</v>
      </c>
      <c r="T187" s="8">
        <v>0</v>
      </c>
      <c r="U187" s="10">
        <v>0</v>
      </c>
      <c r="V187" s="33">
        <v>1</v>
      </c>
      <c r="W187" s="33">
        <v>6</v>
      </c>
      <c r="X187" s="33">
        <v>0</v>
      </c>
      <c r="Y187" s="8">
        <v>0</v>
      </c>
      <c r="Z187" s="8">
        <v>0</v>
      </c>
      <c r="AA187" s="10">
        <v>0</v>
      </c>
      <c r="AB187" s="10">
        <v>29</v>
      </c>
      <c r="AC187" s="10">
        <f t="shared" si="2"/>
        <v>222</v>
      </c>
    </row>
    <row r="188" spans="1:29" x14ac:dyDescent="0.3">
      <c r="A188" s="343">
        <v>187</v>
      </c>
      <c r="B188" s="15">
        <v>24</v>
      </c>
      <c r="C188" s="30">
        <v>393</v>
      </c>
      <c r="D188" s="8" t="s">
        <v>178</v>
      </c>
      <c r="E188" s="8" t="s">
        <v>178</v>
      </c>
      <c r="F188" s="31">
        <v>1769</v>
      </c>
      <c r="G188" s="15" t="s">
        <v>73</v>
      </c>
      <c r="H188" s="8" t="s">
        <v>20</v>
      </c>
      <c r="I188" s="32">
        <v>390</v>
      </c>
      <c r="J188" s="10">
        <v>8</v>
      </c>
      <c r="K188" s="10">
        <v>114</v>
      </c>
      <c r="L188" s="10">
        <v>3</v>
      </c>
      <c r="M188" s="10">
        <v>7</v>
      </c>
      <c r="N188" s="10">
        <v>7</v>
      </c>
      <c r="O188" s="10">
        <v>1</v>
      </c>
      <c r="P188" s="10">
        <v>0</v>
      </c>
      <c r="Q188" s="10">
        <v>3</v>
      </c>
      <c r="R188" s="10">
        <v>2</v>
      </c>
      <c r="S188" s="10">
        <v>23</v>
      </c>
      <c r="T188" s="8">
        <v>0</v>
      </c>
      <c r="U188" s="10">
        <v>0</v>
      </c>
      <c r="V188" s="33">
        <v>0</v>
      </c>
      <c r="W188" s="33">
        <v>0</v>
      </c>
      <c r="X188" s="33">
        <v>0</v>
      </c>
      <c r="Y188" s="8">
        <v>0</v>
      </c>
      <c r="Z188" s="8">
        <v>0</v>
      </c>
      <c r="AA188" s="10">
        <v>0</v>
      </c>
      <c r="AB188" s="10">
        <v>13</v>
      </c>
      <c r="AC188" s="10">
        <f t="shared" si="2"/>
        <v>181</v>
      </c>
    </row>
    <row r="189" spans="1:29" x14ac:dyDescent="0.3">
      <c r="A189" s="343">
        <v>188</v>
      </c>
      <c r="B189" s="15">
        <v>24</v>
      </c>
      <c r="C189" s="30">
        <v>393</v>
      </c>
      <c r="D189" s="8" t="s">
        <v>178</v>
      </c>
      <c r="E189" s="8" t="s">
        <v>178</v>
      </c>
      <c r="F189" s="31">
        <v>1770</v>
      </c>
      <c r="G189" s="15" t="s">
        <v>73</v>
      </c>
      <c r="H189" s="8" t="s">
        <v>19</v>
      </c>
      <c r="I189" s="32">
        <v>608</v>
      </c>
      <c r="J189" s="10">
        <v>50</v>
      </c>
      <c r="K189" s="10">
        <v>223</v>
      </c>
      <c r="L189" s="10">
        <v>6</v>
      </c>
      <c r="M189" s="10">
        <v>9</v>
      </c>
      <c r="N189" s="10">
        <v>6</v>
      </c>
      <c r="O189" s="10">
        <v>0</v>
      </c>
      <c r="P189" s="10">
        <v>11</v>
      </c>
      <c r="Q189" s="10">
        <v>3</v>
      </c>
      <c r="R189" s="10">
        <v>1</v>
      </c>
      <c r="S189" s="10">
        <v>18</v>
      </c>
      <c r="T189" s="8">
        <v>0</v>
      </c>
      <c r="U189" s="10">
        <v>1</v>
      </c>
      <c r="V189" s="33">
        <v>2</v>
      </c>
      <c r="W189" s="33">
        <v>6</v>
      </c>
      <c r="X189" s="33">
        <v>0</v>
      </c>
      <c r="Y189" s="8">
        <v>0</v>
      </c>
      <c r="Z189" s="8">
        <v>0</v>
      </c>
      <c r="AA189" s="10">
        <v>0</v>
      </c>
      <c r="AB189" s="10">
        <v>12</v>
      </c>
      <c r="AC189" s="10">
        <f t="shared" si="2"/>
        <v>348</v>
      </c>
    </row>
    <row r="190" spans="1:29" x14ac:dyDescent="0.3">
      <c r="A190" s="343">
        <v>189</v>
      </c>
      <c r="B190" s="15">
        <v>24</v>
      </c>
      <c r="C190" s="30">
        <v>393</v>
      </c>
      <c r="D190" s="8" t="s">
        <v>178</v>
      </c>
      <c r="E190" s="8" t="s">
        <v>178</v>
      </c>
      <c r="F190" s="31">
        <v>1770</v>
      </c>
      <c r="G190" s="15" t="s">
        <v>73</v>
      </c>
      <c r="H190" s="8" t="s">
        <v>20</v>
      </c>
      <c r="I190" s="32">
        <v>607</v>
      </c>
      <c r="J190" s="10">
        <v>14</v>
      </c>
      <c r="K190" s="10">
        <v>197</v>
      </c>
      <c r="L190" s="10">
        <v>10</v>
      </c>
      <c r="M190" s="10">
        <v>5</v>
      </c>
      <c r="N190" s="10">
        <v>10</v>
      </c>
      <c r="O190" s="10">
        <v>0</v>
      </c>
      <c r="P190" s="10">
        <v>13</v>
      </c>
      <c r="Q190" s="10">
        <v>3</v>
      </c>
      <c r="R190" s="10">
        <v>1</v>
      </c>
      <c r="S190" s="10">
        <v>27</v>
      </c>
      <c r="T190" s="8">
        <v>0</v>
      </c>
      <c r="U190" s="10">
        <v>1</v>
      </c>
      <c r="V190" s="33">
        <v>0</v>
      </c>
      <c r="W190" s="33">
        <v>0</v>
      </c>
      <c r="X190" s="33">
        <v>0</v>
      </c>
      <c r="Y190" s="8">
        <v>0</v>
      </c>
      <c r="Z190" s="8">
        <v>0</v>
      </c>
      <c r="AA190" s="10">
        <v>0</v>
      </c>
      <c r="AB190" s="10">
        <v>23</v>
      </c>
      <c r="AC190" s="10">
        <f t="shared" si="2"/>
        <v>304</v>
      </c>
    </row>
    <row r="191" spans="1:29" x14ac:dyDescent="0.3">
      <c r="A191" s="343">
        <v>190</v>
      </c>
      <c r="B191" s="15">
        <v>24</v>
      </c>
      <c r="C191" s="30">
        <v>425</v>
      </c>
      <c r="D191" s="8" t="s">
        <v>179</v>
      </c>
      <c r="E191" s="8" t="s">
        <v>179</v>
      </c>
      <c r="F191" s="31">
        <v>1882</v>
      </c>
      <c r="G191" s="15" t="s">
        <v>73</v>
      </c>
      <c r="H191" s="8" t="s">
        <v>19</v>
      </c>
      <c r="I191" s="32">
        <v>384</v>
      </c>
      <c r="J191" s="10">
        <v>47</v>
      </c>
      <c r="K191" s="10">
        <v>36</v>
      </c>
      <c r="L191" s="10">
        <v>12</v>
      </c>
      <c r="M191" s="10">
        <v>8</v>
      </c>
      <c r="N191" s="10">
        <v>5</v>
      </c>
      <c r="O191" s="10">
        <v>1</v>
      </c>
      <c r="P191" s="10">
        <v>39</v>
      </c>
      <c r="Q191" s="10">
        <v>5</v>
      </c>
      <c r="R191" s="10">
        <v>5</v>
      </c>
      <c r="S191" s="10">
        <v>22</v>
      </c>
      <c r="T191" s="8">
        <v>0</v>
      </c>
      <c r="U191" s="10">
        <v>0</v>
      </c>
      <c r="V191" s="33">
        <v>3</v>
      </c>
      <c r="W191" s="33">
        <v>1</v>
      </c>
      <c r="X191" s="33">
        <v>0</v>
      </c>
      <c r="Y191" s="8">
        <v>0</v>
      </c>
      <c r="Z191" s="8">
        <v>0</v>
      </c>
      <c r="AA191" s="10">
        <v>0</v>
      </c>
      <c r="AB191" s="10">
        <v>9</v>
      </c>
      <c r="AC191" s="10">
        <f t="shared" si="2"/>
        <v>193</v>
      </c>
    </row>
    <row r="192" spans="1:29" x14ac:dyDescent="0.3">
      <c r="A192" s="343">
        <v>191</v>
      </c>
      <c r="B192" s="15">
        <v>24</v>
      </c>
      <c r="C192" s="30">
        <v>425</v>
      </c>
      <c r="D192" s="8" t="s">
        <v>179</v>
      </c>
      <c r="E192" s="8" t="s">
        <v>179</v>
      </c>
      <c r="F192" s="31">
        <v>1882</v>
      </c>
      <c r="G192" s="15" t="s">
        <v>73</v>
      </c>
      <c r="H192" s="8" t="s">
        <v>20</v>
      </c>
      <c r="I192" s="32">
        <v>383</v>
      </c>
      <c r="J192" s="10">
        <v>45</v>
      </c>
      <c r="K192" s="10">
        <v>41</v>
      </c>
      <c r="L192" s="10">
        <v>9</v>
      </c>
      <c r="M192" s="10">
        <v>6</v>
      </c>
      <c r="N192" s="10">
        <v>13</v>
      </c>
      <c r="O192" s="10">
        <v>2</v>
      </c>
      <c r="P192" s="10">
        <v>32</v>
      </c>
      <c r="Q192" s="10">
        <v>3</v>
      </c>
      <c r="R192" s="10">
        <v>2</v>
      </c>
      <c r="S192" s="10">
        <v>24</v>
      </c>
      <c r="T192" s="8">
        <v>0</v>
      </c>
      <c r="U192" s="10">
        <v>0</v>
      </c>
      <c r="V192" s="33">
        <v>4</v>
      </c>
      <c r="W192" s="33">
        <v>1</v>
      </c>
      <c r="X192" s="33">
        <v>0</v>
      </c>
      <c r="Y192" s="8">
        <v>0</v>
      </c>
      <c r="Z192" s="8">
        <v>0</v>
      </c>
      <c r="AA192" s="10">
        <v>0</v>
      </c>
      <c r="AB192" s="10">
        <v>12</v>
      </c>
      <c r="AC192" s="10">
        <f t="shared" si="2"/>
        <v>194</v>
      </c>
    </row>
    <row r="193" spans="1:29" x14ac:dyDescent="0.3">
      <c r="A193" s="343">
        <v>192</v>
      </c>
      <c r="B193" s="15">
        <v>24</v>
      </c>
      <c r="C193" s="30">
        <v>425</v>
      </c>
      <c r="D193" s="8" t="s">
        <v>179</v>
      </c>
      <c r="E193" s="8" t="s">
        <v>180</v>
      </c>
      <c r="F193" s="31">
        <v>1883</v>
      </c>
      <c r="G193" s="15" t="s">
        <v>73</v>
      </c>
      <c r="H193" s="8" t="s">
        <v>19</v>
      </c>
      <c r="I193" s="32">
        <v>240</v>
      </c>
      <c r="J193" s="10">
        <v>12</v>
      </c>
      <c r="K193" s="10">
        <v>21</v>
      </c>
      <c r="L193" s="10">
        <v>6</v>
      </c>
      <c r="M193" s="10">
        <v>0</v>
      </c>
      <c r="N193" s="10">
        <v>3</v>
      </c>
      <c r="O193" s="10">
        <v>0</v>
      </c>
      <c r="P193" s="10">
        <v>53</v>
      </c>
      <c r="Q193" s="10">
        <v>4</v>
      </c>
      <c r="R193" s="10">
        <v>0</v>
      </c>
      <c r="S193" s="10">
        <v>5</v>
      </c>
      <c r="T193" s="8">
        <v>0</v>
      </c>
      <c r="U193" s="10">
        <v>0</v>
      </c>
      <c r="V193" s="33">
        <v>0</v>
      </c>
      <c r="W193" s="33">
        <v>0</v>
      </c>
      <c r="X193" s="33">
        <v>0</v>
      </c>
      <c r="Y193" s="8">
        <v>0</v>
      </c>
      <c r="Z193" s="8">
        <v>0</v>
      </c>
      <c r="AA193" s="10">
        <v>0</v>
      </c>
      <c r="AB193" s="10">
        <v>1</v>
      </c>
      <c r="AC193" s="10">
        <f t="shared" si="2"/>
        <v>105</v>
      </c>
    </row>
    <row r="194" spans="1:29" x14ac:dyDescent="0.3">
      <c r="A194" s="343">
        <v>193</v>
      </c>
      <c r="B194" s="15">
        <v>24</v>
      </c>
      <c r="C194" s="30">
        <v>425</v>
      </c>
      <c r="D194" s="8" t="s">
        <v>179</v>
      </c>
      <c r="E194" s="8" t="s">
        <v>181</v>
      </c>
      <c r="F194" s="31">
        <v>1884</v>
      </c>
      <c r="G194" s="15" t="s">
        <v>73</v>
      </c>
      <c r="H194" s="8" t="s">
        <v>19</v>
      </c>
      <c r="I194" s="32">
        <v>442</v>
      </c>
      <c r="J194" s="10">
        <v>110</v>
      </c>
      <c r="K194" s="10">
        <v>29</v>
      </c>
      <c r="L194" s="10">
        <v>12</v>
      </c>
      <c r="M194" s="10">
        <v>7</v>
      </c>
      <c r="N194" s="10">
        <v>5</v>
      </c>
      <c r="O194" s="10">
        <v>0</v>
      </c>
      <c r="P194" s="10">
        <v>18</v>
      </c>
      <c r="Q194" s="10">
        <v>8</v>
      </c>
      <c r="R194" s="10">
        <v>1</v>
      </c>
      <c r="S194" s="10">
        <v>21</v>
      </c>
      <c r="T194" s="8">
        <v>0</v>
      </c>
      <c r="U194" s="10">
        <v>1</v>
      </c>
      <c r="V194" s="33">
        <v>0</v>
      </c>
      <c r="W194" s="33">
        <v>0</v>
      </c>
      <c r="X194" s="33">
        <v>0</v>
      </c>
      <c r="Y194" s="8">
        <v>0</v>
      </c>
      <c r="Z194" s="8">
        <v>0</v>
      </c>
      <c r="AA194" s="10">
        <v>0</v>
      </c>
      <c r="AB194" s="10">
        <v>16</v>
      </c>
      <c r="AC194" s="10">
        <f t="shared" si="2"/>
        <v>228</v>
      </c>
    </row>
    <row r="195" spans="1:29" x14ac:dyDescent="0.3">
      <c r="A195" s="343">
        <v>194</v>
      </c>
      <c r="B195" s="15">
        <v>24</v>
      </c>
      <c r="C195" s="30">
        <v>425</v>
      </c>
      <c r="D195" s="8" t="s">
        <v>179</v>
      </c>
      <c r="E195" s="8" t="s">
        <v>182</v>
      </c>
      <c r="F195" s="31">
        <v>1885</v>
      </c>
      <c r="G195" s="15" t="s">
        <v>73</v>
      </c>
      <c r="H195" s="8" t="s">
        <v>19</v>
      </c>
      <c r="I195" s="32">
        <v>359</v>
      </c>
      <c r="J195" s="10">
        <v>27</v>
      </c>
      <c r="K195" s="10">
        <v>21</v>
      </c>
      <c r="L195" s="10">
        <v>7</v>
      </c>
      <c r="M195" s="10">
        <v>4</v>
      </c>
      <c r="N195" s="10">
        <v>5</v>
      </c>
      <c r="O195" s="10">
        <v>1</v>
      </c>
      <c r="P195" s="10">
        <v>96</v>
      </c>
      <c r="Q195" s="10">
        <v>5</v>
      </c>
      <c r="R195" s="10">
        <v>3</v>
      </c>
      <c r="S195" s="10">
        <v>17</v>
      </c>
      <c r="T195" s="8">
        <v>0</v>
      </c>
      <c r="U195" s="10">
        <v>0</v>
      </c>
      <c r="V195" s="33">
        <v>4</v>
      </c>
      <c r="W195" s="33">
        <v>1</v>
      </c>
      <c r="X195" s="33">
        <v>0</v>
      </c>
      <c r="Y195" s="8">
        <v>0</v>
      </c>
      <c r="Z195" s="8">
        <v>0</v>
      </c>
      <c r="AA195" s="10">
        <v>0</v>
      </c>
      <c r="AB195" s="10">
        <v>19</v>
      </c>
      <c r="AC195" s="10">
        <f t="shared" si="2"/>
        <v>210</v>
      </c>
    </row>
    <row r="196" spans="1:29" x14ac:dyDescent="0.3">
      <c r="A196" s="343">
        <v>195</v>
      </c>
      <c r="B196" s="15">
        <v>24</v>
      </c>
      <c r="C196" s="30">
        <v>425</v>
      </c>
      <c r="D196" s="8" t="s">
        <v>179</v>
      </c>
      <c r="E196" s="8" t="s">
        <v>183</v>
      </c>
      <c r="F196" s="31">
        <v>1886</v>
      </c>
      <c r="G196" s="15" t="s">
        <v>73</v>
      </c>
      <c r="H196" s="8" t="s">
        <v>19</v>
      </c>
      <c r="I196" s="32">
        <v>670</v>
      </c>
      <c r="J196" s="10">
        <v>56</v>
      </c>
      <c r="K196" s="10">
        <v>19</v>
      </c>
      <c r="L196" s="10">
        <v>16</v>
      </c>
      <c r="M196" s="10">
        <v>4</v>
      </c>
      <c r="N196" s="10">
        <v>10</v>
      </c>
      <c r="O196" s="10">
        <v>1</v>
      </c>
      <c r="P196" s="10">
        <v>16</v>
      </c>
      <c r="Q196" s="10">
        <v>13</v>
      </c>
      <c r="R196" s="10">
        <v>3</v>
      </c>
      <c r="S196" s="10">
        <v>45</v>
      </c>
      <c r="T196" s="8">
        <v>0</v>
      </c>
      <c r="U196" s="10">
        <v>0</v>
      </c>
      <c r="V196" s="33">
        <v>6</v>
      </c>
      <c r="W196" s="33">
        <v>2</v>
      </c>
      <c r="X196" s="33">
        <v>0</v>
      </c>
      <c r="Y196" s="8">
        <v>0</v>
      </c>
      <c r="Z196" s="8">
        <v>0</v>
      </c>
      <c r="AA196" s="10">
        <v>0</v>
      </c>
      <c r="AB196" s="10">
        <v>19</v>
      </c>
      <c r="AC196" s="10">
        <f t="shared" si="2"/>
        <v>210</v>
      </c>
    </row>
    <row r="197" spans="1:29" x14ac:dyDescent="0.3">
      <c r="A197" s="343">
        <v>196</v>
      </c>
      <c r="B197" s="15">
        <v>24</v>
      </c>
      <c r="C197" s="30">
        <v>496</v>
      </c>
      <c r="D197" s="8" t="s">
        <v>184</v>
      </c>
      <c r="E197" s="8" t="s">
        <v>184</v>
      </c>
      <c r="F197" s="31">
        <v>2144</v>
      </c>
      <c r="G197" s="15" t="s">
        <v>73</v>
      </c>
      <c r="H197" s="8" t="s">
        <v>19</v>
      </c>
      <c r="I197" s="32">
        <v>692</v>
      </c>
      <c r="J197" s="10">
        <v>43</v>
      </c>
      <c r="K197" s="10">
        <v>104</v>
      </c>
      <c r="L197" s="10">
        <v>47</v>
      </c>
      <c r="M197" s="10">
        <v>6</v>
      </c>
      <c r="N197" s="10">
        <v>10</v>
      </c>
      <c r="O197" s="10">
        <v>1</v>
      </c>
      <c r="P197" s="10">
        <v>1</v>
      </c>
      <c r="Q197" s="10">
        <v>7</v>
      </c>
      <c r="R197" s="10">
        <v>2</v>
      </c>
      <c r="S197" s="10">
        <v>68</v>
      </c>
      <c r="T197" s="8">
        <v>0</v>
      </c>
      <c r="U197" s="10">
        <v>3</v>
      </c>
      <c r="V197" s="33">
        <v>1</v>
      </c>
      <c r="W197" s="33">
        <v>3</v>
      </c>
      <c r="X197" s="33">
        <v>0</v>
      </c>
      <c r="Y197" s="8">
        <v>0</v>
      </c>
      <c r="Z197" s="8">
        <v>0</v>
      </c>
      <c r="AA197" s="10">
        <v>0</v>
      </c>
      <c r="AB197" s="10">
        <v>30</v>
      </c>
      <c r="AC197" s="10">
        <f t="shared" ref="AC197:AC205" si="3">SUM(J197:AB197)</f>
        <v>326</v>
      </c>
    </row>
    <row r="198" spans="1:29" x14ac:dyDescent="0.3">
      <c r="A198" s="343">
        <v>197</v>
      </c>
      <c r="B198" s="15">
        <v>24</v>
      </c>
      <c r="C198" s="30">
        <v>496</v>
      </c>
      <c r="D198" s="8" t="s">
        <v>184</v>
      </c>
      <c r="E198" s="8" t="s">
        <v>185</v>
      </c>
      <c r="F198" s="31">
        <v>2145</v>
      </c>
      <c r="G198" s="15" t="s">
        <v>73</v>
      </c>
      <c r="H198" s="8" t="s">
        <v>19</v>
      </c>
      <c r="I198" s="32">
        <v>247</v>
      </c>
      <c r="J198" s="10">
        <v>40</v>
      </c>
      <c r="K198" s="10">
        <v>33</v>
      </c>
      <c r="L198" s="10">
        <v>13</v>
      </c>
      <c r="M198" s="10">
        <v>5</v>
      </c>
      <c r="N198" s="10">
        <v>4</v>
      </c>
      <c r="O198" s="10">
        <v>1</v>
      </c>
      <c r="P198" s="10">
        <v>23</v>
      </c>
      <c r="Q198" s="10">
        <v>1</v>
      </c>
      <c r="R198" s="10">
        <v>0</v>
      </c>
      <c r="S198" s="10">
        <v>33</v>
      </c>
      <c r="T198" s="8">
        <v>0</v>
      </c>
      <c r="U198" s="10">
        <v>2</v>
      </c>
      <c r="V198" s="33">
        <v>2</v>
      </c>
      <c r="W198" s="33">
        <v>1</v>
      </c>
      <c r="X198" s="33">
        <v>0</v>
      </c>
      <c r="Y198" s="8">
        <v>0</v>
      </c>
      <c r="Z198" s="8">
        <v>0</v>
      </c>
      <c r="AA198" s="10">
        <v>0</v>
      </c>
      <c r="AB198" s="10">
        <v>0</v>
      </c>
      <c r="AC198" s="10">
        <f t="shared" si="3"/>
        <v>158</v>
      </c>
    </row>
    <row r="199" spans="1:29" x14ac:dyDescent="0.3">
      <c r="A199" s="343">
        <v>198</v>
      </c>
      <c r="B199" s="15">
        <v>24</v>
      </c>
      <c r="C199" s="30">
        <v>496</v>
      </c>
      <c r="D199" s="8" t="s">
        <v>184</v>
      </c>
      <c r="E199" s="8" t="s">
        <v>186</v>
      </c>
      <c r="F199" s="31">
        <v>2146</v>
      </c>
      <c r="G199" s="15" t="s">
        <v>73</v>
      </c>
      <c r="H199" s="8" t="s">
        <v>19</v>
      </c>
      <c r="I199" s="32">
        <v>429</v>
      </c>
      <c r="J199" s="10">
        <v>42</v>
      </c>
      <c r="K199" s="10">
        <v>41</v>
      </c>
      <c r="L199" s="10">
        <v>15</v>
      </c>
      <c r="M199" s="10">
        <v>4</v>
      </c>
      <c r="N199" s="10">
        <v>7</v>
      </c>
      <c r="O199" s="10">
        <v>1</v>
      </c>
      <c r="P199" s="10">
        <v>0</v>
      </c>
      <c r="Q199" s="10">
        <v>4</v>
      </c>
      <c r="R199" s="10">
        <v>2</v>
      </c>
      <c r="S199" s="10">
        <v>43</v>
      </c>
      <c r="T199" s="8">
        <v>0</v>
      </c>
      <c r="U199" s="10">
        <v>8</v>
      </c>
      <c r="V199" s="33">
        <v>6</v>
      </c>
      <c r="W199" s="33">
        <v>0</v>
      </c>
      <c r="X199" s="33">
        <v>0</v>
      </c>
      <c r="Y199" s="8">
        <v>0</v>
      </c>
      <c r="Z199" s="8">
        <v>0</v>
      </c>
      <c r="AA199" s="10">
        <v>0</v>
      </c>
      <c r="AB199" s="10">
        <v>5</v>
      </c>
      <c r="AC199" s="10">
        <f t="shared" si="3"/>
        <v>178</v>
      </c>
    </row>
    <row r="200" spans="1:29" x14ac:dyDescent="0.3">
      <c r="A200" s="343">
        <v>199</v>
      </c>
      <c r="B200" s="15">
        <v>24</v>
      </c>
      <c r="C200" s="30">
        <v>496</v>
      </c>
      <c r="D200" s="8" t="s">
        <v>184</v>
      </c>
      <c r="E200" s="8" t="s">
        <v>187</v>
      </c>
      <c r="F200" s="31">
        <v>2147</v>
      </c>
      <c r="G200" s="15" t="s">
        <v>73</v>
      </c>
      <c r="H200" s="8" t="s">
        <v>19</v>
      </c>
      <c r="I200" s="32">
        <v>482</v>
      </c>
      <c r="J200" s="10">
        <v>26</v>
      </c>
      <c r="K200" s="10">
        <v>30</v>
      </c>
      <c r="L200" s="10">
        <v>13</v>
      </c>
      <c r="M200" s="10">
        <v>1</v>
      </c>
      <c r="N200" s="10">
        <v>8</v>
      </c>
      <c r="O200" s="10">
        <v>0</v>
      </c>
      <c r="P200" s="10">
        <v>2</v>
      </c>
      <c r="Q200" s="10">
        <v>3</v>
      </c>
      <c r="R200" s="10">
        <v>7</v>
      </c>
      <c r="S200" s="10">
        <v>64</v>
      </c>
      <c r="T200" s="8">
        <v>0</v>
      </c>
      <c r="U200" s="10">
        <v>2</v>
      </c>
      <c r="V200" s="33">
        <v>2</v>
      </c>
      <c r="W200" s="33">
        <v>1</v>
      </c>
      <c r="X200" s="33">
        <v>0</v>
      </c>
      <c r="Y200" s="8">
        <v>0</v>
      </c>
      <c r="Z200" s="8">
        <v>0</v>
      </c>
      <c r="AA200" s="10">
        <v>0</v>
      </c>
      <c r="AB200" s="10">
        <v>10</v>
      </c>
      <c r="AC200" s="10">
        <f t="shared" si="3"/>
        <v>169</v>
      </c>
    </row>
    <row r="201" spans="1:29" x14ac:dyDescent="0.3">
      <c r="A201" s="343">
        <v>200</v>
      </c>
      <c r="B201" s="15">
        <v>24</v>
      </c>
      <c r="C201" s="30">
        <v>512</v>
      </c>
      <c r="D201" s="8" t="s">
        <v>188</v>
      </c>
      <c r="E201" s="8" t="s">
        <v>188</v>
      </c>
      <c r="F201" s="31">
        <v>2189</v>
      </c>
      <c r="G201" s="15" t="s">
        <v>73</v>
      </c>
      <c r="H201" s="8" t="s">
        <v>19</v>
      </c>
      <c r="I201" s="32">
        <v>659</v>
      </c>
      <c r="J201" s="10">
        <v>50</v>
      </c>
      <c r="K201" s="10">
        <v>100</v>
      </c>
      <c r="L201" s="10">
        <v>9</v>
      </c>
      <c r="M201" s="10">
        <v>13</v>
      </c>
      <c r="N201" s="10">
        <v>49</v>
      </c>
      <c r="O201" s="10">
        <v>1</v>
      </c>
      <c r="P201" s="10">
        <v>40</v>
      </c>
      <c r="Q201" s="10">
        <v>4</v>
      </c>
      <c r="R201" s="10">
        <v>2</v>
      </c>
      <c r="S201" s="10">
        <v>12</v>
      </c>
      <c r="T201" s="8">
        <v>0</v>
      </c>
      <c r="U201" s="10">
        <v>3</v>
      </c>
      <c r="V201" s="33">
        <v>0</v>
      </c>
      <c r="W201" s="33">
        <v>0</v>
      </c>
      <c r="X201" s="33">
        <v>0</v>
      </c>
      <c r="Y201" s="8">
        <v>0</v>
      </c>
      <c r="Z201" s="8">
        <v>0</v>
      </c>
      <c r="AA201" s="10">
        <v>0</v>
      </c>
      <c r="AB201" s="10">
        <v>16</v>
      </c>
      <c r="AC201" s="10">
        <f t="shared" si="3"/>
        <v>299</v>
      </c>
    </row>
    <row r="202" spans="1:29" x14ac:dyDescent="0.3">
      <c r="A202" s="343">
        <v>201</v>
      </c>
      <c r="B202" s="15">
        <v>24</v>
      </c>
      <c r="C202" s="30">
        <v>529</v>
      </c>
      <c r="D202" s="8" t="s">
        <v>189</v>
      </c>
      <c r="E202" s="8" t="s">
        <v>189</v>
      </c>
      <c r="F202" s="31">
        <v>2264</v>
      </c>
      <c r="G202" s="15" t="s">
        <v>73</v>
      </c>
      <c r="H202" s="8" t="s">
        <v>19</v>
      </c>
      <c r="I202" s="32">
        <v>522</v>
      </c>
      <c r="J202" s="10">
        <v>36</v>
      </c>
      <c r="K202" s="10">
        <v>96</v>
      </c>
      <c r="L202" s="10">
        <v>4</v>
      </c>
      <c r="M202" s="10">
        <v>2</v>
      </c>
      <c r="N202" s="10">
        <v>10</v>
      </c>
      <c r="O202" s="10">
        <v>1</v>
      </c>
      <c r="P202" s="10">
        <v>4</v>
      </c>
      <c r="Q202" s="10">
        <v>1</v>
      </c>
      <c r="R202" s="10">
        <v>0</v>
      </c>
      <c r="S202" s="10">
        <v>42</v>
      </c>
      <c r="T202" s="8">
        <v>0</v>
      </c>
      <c r="U202" s="10">
        <v>1</v>
      </c>
      <c r="V202" s="33">
        <v>1</v>
      </c>
      <c r="W202" s="33">
        <v>2</v>
      </c>
      <c r="X202" s="33">
        <v>0</v>
      </c>
      <c r="Y202" s="8">
        <v>0</v>
      </c>
      <c r="Z202" s="8">
        <v>0</v>
      </c>
      <c r="AA202" s="10">
        <v>0</v>
      </c>
      <c r="AB202" s="10">
        <v>11</v>
      </c>
      <c r="AC202" s="10">
        <f t="shared" si="3"/>
        <v>211</v>
      </c>
    </row>
    <row r="203" spans="1:29" x14ac:dyDescent="0.3">
      <c r="A203" s="343">
        <v>202</v>
      </c>
      <c r="B203" s="15">
        <v>24</v>
      </c>
      <c r="C203" s="30">
        <v>529</v>
      </c>
      <c r="D203" s="8" t="s">
        <v>189</v>
      </c>
      <c r="E203" s="8" t="s">
        <v>189</v>
      </c>
      <c r="F203" s="31">
        <v>2264</v>
      </c>
      <c r="G203" s="15" t="s">
        <v>73</v>
      </c>
      <c r="H203" s="8" t="s">
        <v>20</v>
      </c>
      <c r="I203" s="32">
        <v>521</v>
      </c>
      <c r="J203" s="10">
        <v>40</v>
      </c>
      <c r="K203" s="10">
        <v>79</v>
      </c>
      <c r="L203" s="10">
        <v>8</v>
      </c>
      <c r="M203" s="10">
        <v>1</v>
      </c>
      <c r="N203" s="10">
        <v>11</v>
      </c>
      <c r="O203" s="10">
        <v>2</v>
      </c>
      <c r="P203" s="10">
        <v>3</v>
      </c>
      <c r="Q203" s="10">
        <v>1</v>
      </c>
      <c r="R203" s="10">
        <v>10</v>
      </c>
      <c r="S203" s="10">
        <v>39</v>
      </c>
      <c r="T203" s="8">
        <v>0</v>
      </c>
      <c r="U203" s="10">
        <v>1</v>
      </c>
      <c r="V203" s="33">
        <v>0</v>
      </c>
      <c r="W203" s="33">
        <v>0</v>
      </c>
      <c r="X203" s="33">
        <v>0</v>
      </c>
      <c r="Y203" s="8">
        <v>0</v>
      </c>
      <c r="Z203" s="8">
        <v>0</v>
      </c>
      <c r="AA203" s="10">
        <v>0</v>
      </c>
      <c r="AB203" s="10">
        <v>10</v>
      </c>
      <c r="AC203" s="10">
        <f t="shared" si="3"/>
        <v>205</v>
      </c>
    </row>
    <row r="204" spans="1:29" x14ac:dyDescent="0.3">
      <c r="A204" s="343">
        <v>203</v>
      </c>
      <c r="B204" s="15">
        <v>24</v>
      </c>
      <c r="C204" s="30">
        <v>529</v>
      </c>
      <c r="D204" s="8" t="s">
        <v>189</v>
      </c>
      <c r="E204" s="8" t="s">
        <v>189</v>
      </c>
      <c r="F204" s="31">
        <v>2264</v>
      </c>
      <c r="G204" s="15" t="s">
        <v>73</v>
      </c>
      <c r="H204" s="8" t="s">
        <v>22</v>
      </c>
      <c r="I204" s="32">
        <v>521</v>
      </c>
      <c r="J204" s="10">
        <v>30</v>
      </c>
      <c r="K204" s="10">
        <v>72</v>
      </c>
      <c r="L204" s="10">
        <v>4</v>
      </c>
      <c r="M204" s="10">
        <v>3</v>
      </c>
      <c r="N204" s="10">
        <v>4</v>
      </c>
      <c r="O204" s="10">
        <v>2</v>
      </c>
      <c r="P204" s="10">
        <v>2</v>
      </c>
      <c r="Q204" s="10">
        <v>1</v>
      </c>
      <c r="R204" s="10">
        <v>2</v>
      </c>
      <c r="S204" s="10">
        <v>42</v>
      </c>
      <c r="T204" s="8">
        <v>0</v>
      </c>
      <c r="U204" s="10">
        <v>0</v>
      </c>
      <c r="V204" s="33">
        <v>0</v>
      </c>
      <c r="W204" s="33">
        <v>3</v>
      </c>
      <c r="X204" s="33">
        <v>0</v>
      </c>
      <c r="Y204" s="8">
        <v>0</v>
      </c>
      <c r="Z204" s="8">
        <v>0</v>
      </c>
      <c r="AA204" s="10">
        <v>0</v>
      </c>
      <c r="AB204" s="10">
        <v>4</v>
      </c>
      <c r="AC204" s="10">
        <f t="shared" si="3"/>
        <v>169</v>
      </c>
    </row>
    <row r="205" spans="1:29" x14ac:dyDescent="0.3">
      <c r="A205" s="343">
        <v>204</v>
      </c>
      <c r="B205" s="15">
        <v>24</v>
      </c>
      <c r="C205" s="30">
        <v>535</v>
      </c>
      <c r="D205" s="8" t="s">
        <v>190</v>
      </c>
      <c r="E205" s="8" t="s">
        <v>191</v>
      </c>
      <c r="F205" s="31">
        <v>2290</v>
      </c>
      <c r="G205" s="15" t="s">
        <v>73</v>
      </c>
      <c r="H205" s="8" t="s">
        <v>19</v>
      </c>
      <c r="I205" s="32">
        <v>481</v>
      </c>
      <c r="J205" s="10">
        <v>68</v>
      </c>
      <c r="K205" s="10">
        <v>116</v>
      </c>
      <c r="L205" s="10">
        <v>7</v>
      </c>
      <c r="M205" s="10">
        <v>2</v>
      </c>
      <c r="N205" s="10">
        <v>4</v>
      </c>
      <c r="O205" s="10">
        <v>0</v>
      </c>
      <c r="P205" s="10">
        <v>0</v>
      </c>
      <c r="Q205" s="10">
        <v>2</v>
      </c>
      <c r="R205" s="10">
        <v>2</v>
      </c>
      <c r="S205" s="10">
        <v>32</v>
      </c>
      <c r="T205" s="8">
        <v>0</v>
      </c>
      <c r="U205" s="10">
        <v>1</v>
      </c>
      <c r="V205" s="33">
        <v>7</v>
      </c>
      <c r="W205" s="33">
        <v>6</v>
      </c>
      <c r="X205" s="33">
        <v>0</v>
      </c>
      <c r="Y205" s="8">
        <v>0</v>
      </c>
      <c r="Z205" s="8">
        <v>0</v>
      </c>
      <c r="AA205" s="10">
        <v>0</v>
      </c>
      <c r="AB205" s="10">
        <v>8</v>
      </c>
      <c r="AC205" s="10">
        <f t="shared" si="3"/>
        <v>255</v>
      </c>
    </row>
    <row r="206" spans="1:29" ht="22.9" customHeight="1" x14ac:dyDescent="0.3">
      <c r="C206" s="3" t="s">
        <v>39</v>
      </c>
      <c r="D206" s="473" t="s">
        <v>40</v>
      </c>
      <c r="E206" s="474"/>
      <c r="F206" s="474"/>
      <c r="G206" s="474"/>
      <c r="H206" s="475"/>
      <c r="I206" s="4">
        <f>SUM(I2:I205)</f>
        <v>108585</v>
      </c>
      <c r="J206" s="4">
        <v>9880</v>
      </c>
      <c r="K206" s="4">
        <v>18036</v>
      </c>
      <c r="L206" s="4">
        <v>3235</v>
      </c>
      <c r="M206" s="4">
        <v>1312</v>
      </c>
      <c r="N206" s="4">
        <v>3176</v>
      </c>
      <c r="O206" s="4">
        <v>338</v>
      </c>
      <c r="P206" s="4">
        <v>2646</v>
      </c>
      <c r="Q206" s="4">
        <v>933</v>
      </c>
      <c r="R206" s="4">
        <v>755</v>
      </c>
      <c r="S206" s="4">
        <v>9104</v>
      </c>
      <c r="T206" s="34">
        <v>0</v>
      </c>
      <c r="U206" s="4">
        <v>358</v>
      </c>
      <c r="V206" s="4">
        <v>418</v>
      </c>
      <c r="W206" s="4">
        <v>401</v>
      </c>
      <c r="X206" s="34">
        <v>0</v>
      </c>
      <c r="Y206" s="34">
        <v>0</v>
      </c>
      <c r="Z206" s="34">
        <v>0</v>
      </c>
      <c r="AA206" s="4">
        <v>29</v>
      </c>
      <c r="AB206" s="4">
        <v>2473</v>
      </c>
      <c r="AC206" s="4">
        <v>53094</v>
      </c>
    </row>
    <row r="208" spans="1:29" x14ac:dyDescent="0.3">
      <c r="C208" s="3" t="s">
        <v>42</v>
      </c>
      <c r="D208" s="447" t="s">
        <v>43</v>
      </c>
      <c r="E208" s="448"/>
      <c r="F208" s="448"/>
      <c r="G208" s="448"/>
      <c r="H208" s="449"/>
      <c r="I208" s="35" t="s">
        <v>44</v>
      </c>
      <c r="J208" s="26" t="s">
        <v>3</v>
      </c>
      <c r="K208" s="26" t="s">
        <v>4</v>
      </c>
      <c r="L208" s="26" t="s">
        <v>5</v>
      </c>
      <c r="M208" s="26" t="s">
        <v>6</v>
      </c>
      <c r="N208" s="26" t="s">
        <v>7</v>
      </c>
      <c r="O208" s="26" t="s">
        <v>45</v>
      </c>
      <c r="P208" s="26" t="s">
        <v>9</v>
      </c>
      <c r="Q208" s="26" t="s">
        <v>46</v>
      </c>
      <c r="R208" s="26" t="s">
        <v>11</v>
      </c>
      <c r="S208" s="26" t="s">
        <v>12</v>
      </c>
      <c r="T208" s="26" t="s">
        <v>68</v>
      </c>
      <c r="U208" s="26" t="s">
        <v>13</v>
      </c>
      <c r="V208" s="26" t="s">
        <v>70</v>
      </c>
      <c r="W208" s="26" t="s">
        <v>71</v>
      </c>
      <c r="X208" s="26" t="s">
        <v>16</v>
      </c>
      <c r="Y208" s="26" t="s">
        <v>47</v>
      </c>
      <c r="Z208" s="26" t="s">
        <v>48</v>
      </c>
    </row>
    <row r="209" spans="1:26" ht="22.9" customHeight="1" x14ac:dyDescent="0.3">
      <c r="D209" s="450"/>
      <c r="E209" s="451"/>
      <c r="F209" s="451"/>
      <c r="G209" s="451"/>
      <c r="H209" s="452"/>
      <c r="I209" s="10">
        <f>I206</f>
        <v>108585</v>
      </c>
      <c r="J209" s="10">
        <f>J206+209</f>
        <v>10089</v>
      </c>
      <c r="K209" s="10">
        <f>K206+200+1</f>
        <v>18237</v>
      </c>
      <c r="L209" s="10">
        <f>L206+209</f>
        <v>3444</v>
      </c>
      <c r="M209" s="10">
        <f>M206+200</f>
        <v>1512</v>
      </c>
      <c r="N209" s="10">
        <f t="shared" ref="N209:U209" si="4">N206</f>
        <v>3176</v>
      </c>
      <c r="O209" s="10">
        <f t="shared" si="4"/>
        <v>338</v>
      </c>
      <c r="P209" s="10">
        <f t="shared" si="4"/>
        <v>2646</v>
      </c>
      <c r="Q209" s="10">
        <f t="shared" si="4"/>
        <v>933</v>
      </c>
      <c r="R209" s="10">
        <f t="shared" si="4"/>
        <v>755</v>
      </c>
      <c r="S209" s="10">
        <f t="shared" si="4"/>
        <v>9104</v>
      </c>
      <c r="T209" s="10">
        <f t="shared" si="4"/>
        <v>0</v>
      </c>
      <c r="U209" s="10">
        <f t="shared" si="4"/>
        <v>358</v>
      </c>
      <c r="V209" s="10">
        <f>Y206</f>
        <v>0</v>
      </c>
      <c r="W209" s="10">
        <f>Z206</f>
        <v>0</v>
      </c>
      <c r="X209" s="10">
        <f>AA206</f>
        <v>29</v>
      </c>
      <c r="Y209" s="10">
        <f>AB206</f>
        <v>2473</v>
      </c>
      <c r="Z209" s="10">
        <f>SUM(J209:Y209)</f>
        <v>53094</v>
      </c>
    </row>
    <row r="211" spans="1:26" ht="30.75" customHeight="1" x14ac:dyDescent="0.3">
      <c r="C211" s="3" t="s">
        <v>49</v>
      </c>
      <c r="D211" s="440" t="s">
        <v>50</v>
      </c>
      <c r="E211" s="441"/>
      <c r="F211" s="441"/>
      <c r="G211" s="441"/>
      <c r="H211" s="442"/>
      <c r="I211" s="35" t="s">
        <v>44</v>
      </c>
      <c r="J211" s="499" t="s">
        <v>51</v>
      </c>
      <c r="K211" s="500"/>
      <c r="L211" s="479" t="s">
        <v>52</v>
      </c>
      <c r="M211" s="479"/>
      <c r="N211" s="26" t="s">
        <v>7</v>
      </c>
      <c r="O211" s="26" t="s">
        <v>45</v>
      </c>
      <c r="P211" s="26" t="s">
        <v>9</v>
      </c>
      <c r="Q211" s="26" t="s">
        <v>46</v>
      </c>
      <c r="R211" s="26" t="s">
        <v>11</v>
      </c>
      <c r="S211" s="26" t="s">
        <v>12</v>
      </c>
      <c r="T211" s="26" t="s">
        <v>68</v>
      </c>
      <c r="U211" s="26" t="s">
        <v>13</v>
      </c>
      <c r="V211" s="26" t="s">
        <v>70</v>
      </c>
      <c r="W211" s="26" t="s">
        <v>71</v>
      </c>
      <c r="X211" s="26" t="s">
        <v>16</v>
      </c>
      <c r="Y211" s="26" t="s">
        <v>47</v>
      </c>
      <c r="Z211" s="26" t="s">
        <v>48</v>
      </c>
    </row>
    <row r="212" spans="1:26" x14ac:dyDescent="0.3">
      <c r="D212" s="443"/>
      <c r="E212" s="444"/>
      <c r="F212" s="444"/>
      <c r="G212" s="444"/>
      <c r="H212" s="445"/>
      <c r="I212" s="10">
        <f>I206</f>
        <v>108585</v>
      </c>
      <c r="J212" s="481">
        <f>J209+L209</f>
        <v>13533</v>
      </c>
      <c r="K212" s="482"/>
      <c r="L212" s="481">
        <f>K209+M209</f>
        <v>19749</v>
      </c>
      <c r="M212" s="482"/>
      <c r="N212" s="10">
        <f>N209</f>
        <v>3176</v>
      </c>
      <c r="O212" s="10">
        <f t="shared" ref="O212:U212" si="5">O209</f>
        <v>338</v>
      </c>
      <c r="P212" s="10">
        <f>P209</f>
        <v>2646</v>
      </c>
      <c r="Q212" s="10">
        <f>Q209</f>
        <v>933</v>
      </c>
      <c r="R212" s="10">
        <f>R209</f>
        <v>755</v>
      </c>
      <c r="S212" s="10">
        <f t="shared" si="5"/>
        <v>9104</v>
      </c>
      <c r="T212" s="10">
        <f t="shared" si="5"/>
        <v>0</v>
      </c>
      <c r="U212" s="10">
        <f t="shared" si="5"/>
        <v>358</v>
      </c>
      <c r="V212" s="10">
        <f>V209</f>
        <v>0</v>
      </c>
      <c r="W212" s="10">
        <f>W209</f>
        <v>0</v>
      </c>
      <c r="X212" s="10">
        <f>AA206</f>
        <v>29</v>
      </c>
      <c r="Y212" s="10">
        <f t="shared" ref="Y212" si="6">Y209</f>
        <v>2473</v>
      </c>
      <c r="Z212" s="10">
        <f>SUM(J212:Y212)</f>
        <v>53094</v>
      </c>
    </row>
    <row r="213" spans="1:26" ht="30" customHeight="1" x14ac:dyDescent="0.3"/>
    <row r="215" spans="1:26" x14ac:dyDescent="0.3">
      <c r="C215" s="11"/>
      <c r="D215" s="439" t="s">
        <v>53</v>
      </c>
      <c r="E215" s="439"/>
      <c r="F215" s="439"/>
      <c r="G215" s="439"/>
      <c r="H215" s="439"/>
      <c r="I215" s="439"/>
      <c r="J215" s="26" t="s">
        <v>3</v>
      </c>
      <c r="K215" s="26" t="s">
        <v>4</v>
      </c>
      <c r="L215" s="26" t="s">
        <v>5</v>
      </c>
      <c r="M215" s="26" t="s">
        <v>6</v>
      </c>
      <c r="N215" s="26" t="s">
        <v>7</v>
      </c>
      <c r="O215" s="26" t="s">
        <v>45</v>
      </c>
      <c r="P215" s="26" t="s">
        <v>9</v>
      </c>
      <c r="Q215" s="26" t="s">
        <v>46</v>
      </c>
      <c r="R215" s="26" t="s">
        <v>11</v>
      </c>
      <c r="S215" s="26" t="s">
        <v>12</v>
      </c>
      <c r="T215" s="26" t="s">
        <v>68</v>
      </c>
      <c r="U215" s="26" t="s">
        <v>13</v>
      </c>
      <c r="V215" s="26" t="s">
        <v>16</v>
      </c>
      <c r="W215" s="26" t="s">
        <v>47</v>
      </c>
      <c r="X215" s="26" t="s">
        <v>48</v>
      </c>
      <c r="Y215" s="36"/>
      <c r="Z215" s="37"/>
    </row>
    <row r="216" spans="1:26" x14ac:dyDescent="0.3">
      <c r="A216" s="14">
        <v>204</v>
      </c>
      <c r="B216" s="15">
        <v>24</v>
      </c>
      <c r="C216" s="16">
        <v>59</v>
      </c>
      <c r="D216" s="8" t="s">
        <v>78</v>
      </c>
      <c r="E216" s="8" t="s">
        <v>78</v>
      </c>
      <c r="F216" s="15">
        <v>432</v>
      </c>
      <c r="G216" s="15" t="s">
        <v>193</v>
      </c>
      <c r="H216" s="8" t="s">
        <v>27</v>
      </c>
      <c r="I216" s="32"/>
      <c r="J216" s="10">
        <v>26</v>
      </c>
      <c r="K216" s="10">
        <v>45</v>
      </c>
      <c r="L216" s="10">
        <v>13</v>
      </c>
      <c r="M216" s="10">
        <v>4</v>
      </c>
      <c r="N216" s="10">
        <v>12</v>
      </c>
      <c r="O216" s="10">
        <v>5</v>
      </c>
      <c r="P216" s="10">
        <v>4</v>
      </c>
      <c r="Q216" s="10">
        <v>5</v>
      </c>
      <c r="R216" s="10">
        <v>3</v>
      </c>
      <c r="S216" s="10">
        <v>1</v>
      </c>
      <c r="T216" s="10">
        <f>T212</f>
        <v>0</v>
      </c>
      <c r="U216" s="10">
        <v>3</v>
      </c>
      <c r="V216" s="10">
        <v>0</v>
      </c>
      <c r="W216" s="10">
        <v>14</v>
      </c>
      <c r="X216" s="10">
        <f>SUM(J216:W216)</f>
        <v>135</v>
      </c>
      <c r="Y216" s="17"/>
      <c r="Z216" s="18"/>
    </row>
    <row r="217" spans="1:26" s="2" customFormat="1" x14ac:dyDescent="0.3">
      <c r="A217" s="14">
        <v>204</v>
      </c>
      <c r="B217" s="15">
        <v>24</v>
      </c>
      <c r="C217" s="16">
        <v>59</v>
      </c>
      <c r="D217" s="8" t="s">
        <v>78</v>
      </c>
      <c r="E217" s="8" t="s">
        <v>78</v>
      </c>
      <c r="F217" s="15">
        <v>440</v>
      </c>
      <c r="G217" s="15" t="s">
        <v>193</v>
      </c>
      <c r="H217" s="8" t="s">
        <v>27</v>
      </c>
      <c r="I217" s="32"/>
      <c r="J217" s="8">
        <v>63</v>
      </c>
      <c r="K217" s="8">
        <v>69</v>
      </c>
      <c r="L217" s="8">
        <v>42</v>
      </c>
      <c r="M217" s="8">
        <v>6</v>
      </c>
      <c r="N217" s="8">
        <v>21</v>
      </c>
      <c r="O217" s="8">
        <v>6</v>
      </c>
      <c r="P217" s="8">
        <v>18</v>
      </c>
      <c r="Q217" s="8">
        <v>9</v>
      </c>
      <c r="R217" s="8">
        <v>7</v>
      </c>
      <c r="S217" s="8">
        <v>197</v>
      </c>
      <c r="T217" s="8">
        <v>0</v>
      </c>
      <c r="U217" s="8">
        <v>0</v>
      </c>
      <c r="V217" s="8">
        <v>0</v>
      </c>
      <c r="W217" s="8">
        <v>20</v>
      </c>
      <c r="X217" s="8">
        <f>SUM(J217:W217)</f>
        <v>458</v>
      </c>
      <c r="Y217" s="65"/>
      <c r="Z217" s="66"/>
    </row>
    <row r="218" spans="1:26" ht="22.9" customHeight="1" x14ac:dyDescent="0.3">
      <c r="C218" s="3" t="s">
        <v>56</v>
      </c>
      <c r="D218" s="439" t="s">
        <v>57</v>
      </c>
      <c r="E218" s="439"/>
      <c r="F218" s="439"/>
      <c r="G218" s="439"/>
      <c r="H218" s="439"/>
      <c r="I218" s="439"/>
      <c r="J218" s="4">
        <f t="shared" ref="J218:X218" si="7">SUM(J216:J216)</f>
        <v>26</v>
      </c>
      <c r="K218" s="4">
        <f t="shared" si="7"/>
        <v>45</v>
      </c>
      <c r="L218" s="4">
        <f t="shared" si="7"/>
        <v>13</v>
      </c>
      <c r="M218" s="4">
        <f t="shared" si="7"/>
        <v>4</v>
      </c>
      <c r="N218" s="4">
        <f t="shared" si="7"/>
        <v>12</v>
      </c>
      <c r="O218" s="4">
        <f t="shared" si="7"/>
        <v>5</v>
      </c>
      <c r="P218" s="4">
        <f t="shared" si="7"/>
        <v>4</v>
      </c>
      <c r="Q218" s="4">
        <f t="shared" si="7"/>
        <v>5</v>
      </c>
      <c r="R218" s="4">
        <f t="shared" si="7"/>
        <v>3</v>
      </c>
      <c r="S218" s="4">
        <f t="shared" si="7"/>
        <v>1</v>
      </c>
      <c r="T218" s="4">
        <f t="shared" si="7"/>
        <v>0</v>
      </c>
      <c r="U218" s="4">
        <f t="shared" si="7"/>
        <v>3</v>
      </c>
      <c r="V218" s="4">
        <f t="shared" si="7"/>
        <v>0</v>
      </c>
      <c r="W218" s="4">
        <f t="shared" si="7"/>
        <v>14</v>
      </c>
      <c r="X218" s="4">
        <f t="shared" si="7"/>
        <v>135</v>
      </c>
      <c r="Y218" s="17"/>
      <c r="Z218" s="18"/>
    </row>
    <row r="221" spans="1:26" x14ac:dyDescent="0.3">
      <c r="C221" s="3" t="s">
        <v>58</v>
      </c>
      <c r="D221" s="440" t="s">
        <v>59</v>
      </c>
      <c r="E221" s="441"/>
      <c r="F221" s="441"/>
      <c r="G221" s="441"/>
      <c r="H221" s="441"/>
      <c r="I221" s="442"/>
      <c r="J221" s="26" t="s">
        <v>3</v>
      </c>
      <c r="K221" s="26" t="s">
        <v>4</v>
      </c>
      <c r="L221" s="26" t="s">
        <v>5</v>
      </c>
      <c r="M221" s="26" t="s">
        <v>6</v>
      </c>
      <c r="N221" s="26" t="s">
        <v>7</v>
      </c>
      <c r="O221" s="26" t="s">
        <v>45</v>
      </c>
      <c r="P221" s="26" t="s">
        <v>9</v>
      </c>
      <c r="Q221" s="26" t="s">
        <v>46</v>
      </c>
      <c r="R221" s="26" t="s">
        <v>11</v>
      </c>
      <c r="S221" s="26" t="s">
        <v>12</v>
      </c>
      <c r="T221" s="26" t="s">
        <v>68</v>
      </c>
      <c r="U221" s="26" t="s">
        <v>13</v>
      </c>
      <c r="V221" s="26" t="s">
        <v>16</v>
      </c>
      <c r="W221" s="26" t="s">
        <v>47</v>
      </c>
      <c r="X221" s="26" t="s">
        <v>48</v>
      </c>
    </row>
    <row r="222" spans="1:26" x14ac:dyDescent="0.3">
      <c r="D222" s="443"/>
      <c r="E222" s="444"/>
      <c r="F222" s="444"/>
      <c r="G222" s="444"/>
      <c r="H222" s="444"/>
      <c r="I222" s="445"/>
      <c r="J222" s="10">
        <f t="shared" ref="J222:U222" si="8">J209+J216</f>
        <v>10115</v>
      </c>
      <c r="K222" s="10">
        <f t="shared" si="8"/>
        <v>18282</v>
      </c>
      <c r="L222" s="10">
        <f t="shared" si="8"/>
        <v>3457</v>
      </c>
      <c r="M222" s="10">
        <f t="shared" si="8"/>
        <v>1516</v>
      </c>
      <c r="N222" s="10">
        <f t="shared" si="8"/>
        <v>3188</v>
      </c>
      <c r="O222" s="10">
        <f t="shared" si="8"/>
        <v>343</v>
      </c>
      <c r="P222" s="10">
        <f t="shared" si="8"/>
        <v>2650</v>
      </c>
      <c r="Q222" s="10">
        <f t="shared" si="8"/>
        <v>938</v>
      </c>
      <c r="R222" s="10">
        <f t="shared" si="8"/>
        <v>758</v>
      </c>
      <c r="S222" s="10">
        <f t="shared" si="8"/>
        <v>9105</v>
      </c>
      <c r="T222" s="10">
        <f t="shared" si="8"/>
        <v>0</v>
      </c>
      <c r="U222" s="10">
        <f t="shared" si="8"/>
        <v>361</v>
      </c>
      <c r="V222" s="10">
        <f>V218+X209</f>
        <v>29</v>
      </c>
      <c r="W222" s="10">
        <f>W218+Y209</f>
        <v>2487</v>
      </c>
      <c r="X222" s="10">
        <f>SUM(J222:W222)</f>
        <v>53229</v>
      </c>
    </row>
    <row r="225" spans="4:4" x14ac:dyDescent="0.3">
      <c r="D225" s="1" t="s">
        <v>195</v>
      </c>
    </row>
  </sheetData>
  <mergeCells count="10">
    <mergeCell ref="J211:K211"/>
    <mergeCell ref="L211:M211"/>
    <mergeCell ref="J212:K212"/>
    <mergeCell ref="L212:M212"/>
    <mergeCell ref="D215:I215"/>
    <mergeCell ref="D218:I218"/>
    <mergeCell ref="D221:I222"/>
    <mergeCell ref="D208:H209"/>
    <mergeCell ref="D211:H212"/>
    <mergeCell ref="D206:H206"/>
  </mergeCells>
  <pageMargins left="0.7" right="0.7" top="0.75" bottom="0.75" header="0.3" footer="0.3"/>
  <pageSetup orientation="portrait" verticalDpi="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216"/>
  <sheetViews>
    <sheetView workbookViewId="0">
      <pane ySplit="1" topLeftCell="A184" activePane="bottomLeft" state="frozen"/>
      <selection activeCell="N31" sqref="N31"/>
      <selection pane="bottomLeft" activeCell="H212" sqref="H212:U213"/>
    </sheetView>
  </sheetViews>
  <sheetFormatPr baseColWidth="10" defaultRowHeight="16.5" x14ac:dyDescent="0.3"/>
  <cols>
    <col min="1" max="1" width="4" style="1" bestFit="1" customWidth="1"/>
    <col min="2" max="2" width="6.28515625" style="1" bestFit="1" customWidth="1"/>
    <col min="3" max="3" width="4.42578125" style="1" bestFit="1" customWidth="1"/>
    <col min="4" max="4" width="29.140625" style="1" bestFit="1" customWidth="1"/>
    <col min="5" max="5" width="9" style="1" bestFit="1" customWidth="1"/>
    <col min="6" max="6" width="29.85546875" style="1" bestFit="1" customWidth="1"/>
    <col min="7" max="7" width="11.5703125" style="1" bestFit="1" customWidth="1"/>
    <col min="8" max="8" width="5" style="1" bestFit="1" customWidth="1"/>
    <col min="9" max="9" width="6" style="1" bestFit="1" customWidth="1"/>
    <col min="10" max="10" width="5" style="1" bestFit="1" customWidth="1"/>
    <col min="11" max="11" width="6.140625" style="1" bestFit="1" customWidth="1"/>
    <col min="12" max="12" width="6" style="1" bestFit="1" customWidth="1"/>
    <col min="13" max="16" width="5" style="1" bestFit="1" customWidth="1"/>
    <col min="17" max="17" width="9" style="1" bestFit="1" customWidth="1"/>
    <col min="18" max="18" width="5" style="1" bestFit="1" customWidth="1"/>
    <col min="19" max="19" width="9.140625" style="1" bestFit="1" customWidth="1"/>
    <col min="20" max="20" width="9.7109375" style="1" bestFit="1" customWidth="1"/>
    <col min="21" max="21" width="11.7109375" style="1" bestFit="1" customWidth="1"/>
    <col min="22" max="22" width="6.140625" style="1" bestFit="1" customWidth="1"/>
    <col min="23" max="23" width="6" style="1" bestFit="1" customWidth="1"/>
    <col min="24" max="16384" width="11.42578125" style="1"/>
  </cols>
  <sheetData>
    <row r="1" spans="1:23" s="347" customFormat="1" x14ac:dyDescent="0.3">
      <c r="A1" s="330" t="s">
        <v>0</v>
      </c>
      <c r="B1" s="330" t="s">
        <v>61</v>
      </c>
      <c r="C1" s="330" t="s">
        <v>62</v>
      </c>
      <c r="D1" s="330" t="s">
        <v>63</v>
      </c>
      <c r="E1" s="330" t="s">
        <v>65</v>
      </c>
      <c r="F1" s="330" t="s">
        <v>521</v>
      </c>
      <c r="G1" s="330" t="s">
        <v>2</v>
      </c>
      <c r="H1" s="330" t="s">
        <v>3</v>
      </c>
      <c r="I1" s="330" t="s">
        <v>4</v>
      </c>
      <c r="J1" s="330" t="s">
        <v>5</v>
      </c>
      <c r="K1" s="330" t="s">
        <v>6</v>
      </c>
      <c r="L1" s="330" t="s">
        <v>7</v>
      </c>
      <c r="M1" s="330" t="s">
        <v>8</v>
      </c>
      <c r="N1" s="330" t="s">
        <v>9</v>
      </c>
      <c r="O1" s="330" t="s">
        <v>10</v>
      </c>
      <c r="P1" s="330" t="s">
        <v>11</v>
      </c>
      <c r="Q1" s="330" t="s">
        <v>12</v>
      </c>
      <c r="R1" s="330" t="s">
        <v>13</v>
      </c>
      <c r="S1" s="335" t="s">
        <v>14</v>
      </c>
      <c r="T1" s="330" t="s">
        <v>15</v>
      </c>
      <c r="U1" s="330" t="s">
        <v>16</v>
      </c>
      <c r="V1" s="330" t="s">
        <v>17</v>
      </c>
      <c r="W1" s="330" t="s">
        <v>18</v>
      </c>
    </row>
    <row r="2" spans="1:23" x14ac:dyDescent="0.3">
      <c r="A2" s="10">
        <v>1</v>
      </c>
      <c r="B2" s="10">
        <v>25</v>
      </c>
      <c r="C2" s="10">
        <v>70</v>
      </c>
      <c r="D2" s="10" t="s">
        <v>1689</v>
      </c>
      <c r="E2" s="10">
        <v>638</v>
      </c>
      <c r="F2" s="10" t="s">
        <v>19</v>
      </c>
      <c r="G2" s="10">
        <v>702</v>
      </c>
      <c r="H2" s="10">
        <v>47</v>
      </c>
      <c r="I2" s="10">
        <v>116</v>
      </c>
      <c r="J2" s="10">
        <v>23</v>
      </c>
      <c r="K2" s="10">
        <v>20</v>
      </c>
      <c r="L2" s="10">
        <v>139</v>
      </c>
      <c r="M2" s="10">
        <v>15</v>
      </c>
      <c r="N2" s="10">
        <v>1</v>
      </c>
      <c r="O2" s="10">
        <v>3</v>
      </c>
      <c r="P2" s="10">
        <v>5</v>
      </c>
      <c r="Q2" s="10">
        <v>55</v>
      </c>
      <c r="R2" s="10">
        <v>2</v>
      </c>
      <c r="S2" s="10">
        <v>1</v>
      </c>
      <c r="T2" s="10">
        <v>7</v>
      </c>
      <c r="U2" s="10">
        <v>0</v>
      </c>
      <c r="V2" s="10">
        <v>13</v>
      </c>
      <c r="W2" s="10">
        <v>447</v>
      </c>
    </row>
    <row r="3" spans="1:23" x14ac:dyDescent="0.3">
      <c r="A3" s="8">
        <v>2</v>
      </c>
      <c r="B3" s="8">
        <v>25</v>
      </c>
      <c r="C3" s="8">
        <v>70</v>
      </c>
      <c r="D3" s="8" t="s">
        <v>1689</v>
      </c>
      <c r="E3" s="8">
        <v>638</v>
      </c>
      <c r="F3" s="8" t="s">
        <v>20</v>
      </c>
      <c r="G3" s="10">
        <v>637</v>
      </c>
      <c r="H3" s="8">
        <v>39</v>
      </c>
      <c r="I3" s="8">
        <v>132</v>
      </c>
      <c r="J3" s="8">
        <v>33</v>
      </c>
      <c r="K3" s="8">
        <v>16</v>
      </c>
      <c r="L3" s="8">
        <v>161</v>
      </c>
      <c r="M3" s="8">
        <v>17</v>
      </c>
      <c r="N3" s="8">
        <v>5</v>
      </c>
      <c r="O3" s="8">
        <v>4</v>
      </c>
      <c r="P3" s="8">
        <v>4</v>
      </c>
      <c r="Q3" s="8">
        <v>34</v>
      </c>
      <c r="R3" s="8">
        <v>1</v>
      </c>
      <c r="S3" s="8">
        <v>4</v>
      </c>
      <c r="T3" s="8">
        <v>5</v>
      </c>
      <c r="U3" s="8">
        <v>0</v>
      </c>
      <c r="V3" s="8">
        <v>16</v>
      </c>
      <c r="W3" s="8">
        <v>471</v>
      </c>
    </row>
    <row r="4" spans="1:23" x14ac:dyDescent="0.3">
      <c r="A4" s="8">
        <v>3</v>
      </c>
      <c r="B4" s="8">
        <v>25</v>
      </c>
      <c r="C4" s="8">
        <v>70</v>
      </c>
      <c r="D4" s="8" t="s">
        <v>1689</v>
      </c>
      <c r="E4" s="8">
        <v>640</v>
      </c>
      <c r="F4" s="8" t="s">
        <v>19</v>
      </c>
      <c r="G4" s="10">
        <v>266</v>
      </c>
      <c r="H4" s="8">
        <v>8</v>
      </c>
      <c r="I4" s="8">
        <v>51</v>
      </c>
      <c r="J4" s="8">
        <v>3</v>
      </c>
      <c r="K4" s="8">
        <v>4</v>
      </c>
      <c r="L4" s="8">
        <v>17</v>
      </c>
      <c r="M4" s="8">
        <v>9</v>
      </c>
      <c r="N4" s="8">
        <v>0</v>
      </c>
      <c r="O4" s="8">
        <v>1</v>
      </c>
      <c r="P4" s="8">
        <v>0</v>
      </c>
      <c r="Q4" s="8">
        <v>3</v>
      </c>
      <c r="R4" s="8">
        <v>0</v>
      </c>
      <c r="S4" s="8">
        <v>0</v>
      </c>
      <c r="T4" s="8">
        <v>0</v>
      </c>
      <c r="U4" s="8">
        <v>0</v>
      </c>
      <c r="V4" s="8">
        <v>4</v>
      </c>
      <c r="W4" s="8">
        <v>100</v>
      </c>
    </row>
    <row r="5" spans="1:23" x14ac:dyDescent="0.3">
      <c r="A5" s="10">
        <v>4</v>
      </c>
      <c r="B5" s="10">
        <v>25</v>
      </c>
      <c r="C5" s="8">
        <v>70</v>
      </c>
      <c r="D5" s="8" t="s">
        <v>1689</v>
      </c>
      <c r="E5" s="8">
        <v>641</v>
      </c>
      <c r="F5" s="8" t="s">
        <v>19</v>
      </c>
      <c r="G5" s="10">
        <v>177</v>
      </c>
      <c r="H5" s="8">
        <v>9</v>
      </c>
      <c r="I5" s="8">
        <v>27</v>
      </c>
      <c r="J5" s="8">
        <v>8</v>
      </c>
      <c r="K5" s="8">
        <v>3</v>
      </c>
      <c r="L5" s="8">
        <v>35</v>
      </c>
      <c r="M5" s="8">
        <v>3</v>
      </c>
      <c r="N5" s="8">
        <v>2</v>
      </c>
      <c r="O5" s="8">
        <v>2</v>
      </c>
      <c r="P5" s="8">
        <v>1</v>
      </c>
      <c r="Q5" s="8">
        <v>7</v>
      </c>
      <c r="R5" s="8">
        <v>0</v>
      </c>
      <c r="S5" s="8">
        <v>1</v>
      </c>
      <c r="T5" s="8">
        <v>3</v>
      </c>
      <c r="U5" s="8">
        <v>0</v>
      </c>
      <c r="V5" s="8">
        <v>3</v>
      </c>
      <c r="W5" s="8">
        <v>104</v>
      </c>
    </row>
    <row r="6" spans="1:23" x14ac:dyDescent="0.3">
      <c r="A6" s="8">
        <v>5</v>
      </c>
      <c r="B6" s="8">
        <v>25</v>
      </c>
      <c r="C6" s="8">
        <v>70</v>
      </c>
      <c r="D6" s="8" t="s">
        <v>1689</v>
      </c>
      <c r="E6" s="8">
        <v>642</v>
      </c>
      <c r="F6" s="8" t="s">
        <v>19</v>
      </c>
      <c r="G6" s="10">
        <v>492</v>
      </c>
      <c r="H6" s="8">
        <v>47</v>
      </c>
      <c r="I6" s="8">
        <v>92</v>
      </c>
      <c r="J6" s="8">
        <v>47</v>
      </c>
      <c r="K6" s="8">
        <v>11</v>
      </c>
      <c r="L6" s="8">
        <v>33</v>
      </c>
      <c r="M6" s="8">
        <v>3</v>
      </c>
      <c r="N6" s="8">
        <v>0</v>
      </c>
      <c r="O6" s="8">
        <v>5</v>
      </c>
      <c r="P6" s="8">
        <v>4</v>
      </c>
      <c r="Q6" s="8">
        <v>33</v>
      </c>
      <c r="R6" s="8">
        <v>2</v>
      </c>
      <c r="S6" s="8">
        <v>12</v>
      </c>
      <c r="T6" s="8">
        <v>2</v>
      </c>
      <c r="U6" s="8">
        <v>0</v>
      </c>
      <c r="V6" s="8">
        <v>9</v>
      </c>
      <c r="W6" s="8">
        <v>300</v>
      </c>
    </row>
    <row r="7" spans="1:23" x14ac:dyDescent="0.3">
      <c r="A7" s="8">
        <v>6</v>
      </c>
      <c r="B7" s="8">
        <v>25</v>
      </c>
      <c r="C7" s="8">
        <v>116</v>
      </c>
      <c r="D7" s="8" t="s">
        <v>1690</v>
      </c>
      <c r="E7" s="8">
        <v>807</v>
      </c>
      <c r="F7" s="8" t="s">
        <v>19</v>
      </c>
      <c r="G7" s="10">
        <v>399</v>
      </c>
      <c r="H7" s="8">
        <v>11</v>
      </c>
      <c r="I7" s="8">
        <v>34</v>
      </c>
      <c r="J7" s="8">
        <v>12</v>
      </c>
      <c r="K7" s="8">
        <v>3</v>
      </c>
      <c r="L7" s="8">
        <v>10</v>
      </c>
      <c r="M7" s="8">
        <v>6</v>
      </c>
      <c r="N7" s="8">
        <v>3</v>
      </c>
      <c r="O7" s="8">
        <v>2</v>
      </c>
      <c r="P7" s="8">
        <v>6</v>
      </c>
      <c r="Q7" s="8">
        <v>53</v>
      </c>
      <c r="R7" s="8">
        <v>0</v>
      </c>
      <c r="S7" s="8">
        <v>1</v>
      </c>
      <c r="T7" s="8">
        <v>1</v>
      </c>
      <c r="U7" s="8">
        <v>0</v>
      </c>
      <c r="V7" s="8">
        <v>6</v>
      </c>
      <c r="W7" s="8">
        <v>148</v>
      </c>
    </row>
    <row r="8" spans="1:23" x14ac:dyDescent="0.3">
      <c r="A8" s="10">
        <v>7</v>
      </c>
      <c r="B8" s="10">
        <v>25</v>
      </c>
      <c r="C8" s="8">
        <v>116</v>
      </c>
      <c r="D8" s="8" t="s">
        <v>1690</v>
      </c>
      <c r="E8" s="8">
        <v>807</v>
      </c>
      <c r="F8" s="8" t="s">
        <v>21</v>
      </c>
      <c r="G8" s="10">
        <v>325</v>
      </c>
      <c r="H8" s="8">
        <v>15</v>
      </c>
      <c r="I8" s="8">
        <v>26</v>
      </c>
      <c r="J8" s="8">
        <v>21</v>
      </c>
      <c r="K8" s="8">
        <v>9</v>
      </c>
      <c r="L8" s="8">
        <v>8</v>
      </c>
      <c r="M8" s="8">
        <v>6</v>
      </c>
      <c r="N8" s="8">
        <v>0</v>
      </c>
      <c r="O8" s="8">
        <v>3</v>
      </c>
      <c r="P8" s="8">
        <v>4</v>
      </c>
      <c r="Q8" s="8">
        <v>57</v>
      </c>
      <c r="R8" s="8">
        <v>1</v>
      </c>
      <c r="S8" s="8">
        <v>0</v>
      </c>
      <c r="T8" s="8">
        <v>1</v>
      </c>
      <c r="U8" s="8">
        <v>0</v>
      </c>
      <c r="V8" s="8">
        <v>6</v>
      </c>
      <c r="W8" s="8">
        <v>157</v>
      </c>
    </row>
    <row r="9" spans="1:23" x14ac:dyDescent="0.3">
      <c r="A9" s="8">
        <v>8</v>
      </c>
      <c r="B9" s="8">
        <v>25</v>
      </c>
      <c r="C9" s="8">
        <v>116</v>
      </c>
      <c r="D9" s="8" t="s">
        <v>1690</v>
      </c>
      <c r="E9" s="8">
        <v>808</v>
      </c>
      <c r="F9" s="8" t="s">
        <v>19</v>
      </c>
      <c r="G9" s="10">
        <v>407</v>
      </c>
      <c r="H9" s="8">
        <v>14</v>
      </c>
      <c r="I9" s="8">
        <v>23</v>
      </c>
      <c r="J9" s="8">
        <v>16</v>
      </c>
      <c r="K9" s="8">
        <v>4</v>
      </c>
      <c r="L9" s="8">
        <v>8</v>
      </c>
      <c r="M9" s="8">
        <v>2</v>
      </c>
      <c r="N9" s="8">
        <v>3</v>
      </c>
      <c r="O9" s="8">
        <v>11</v>
      </c>
      <c r="P9" s="8">
        <v>6</v>
      </c>
      <c r="Q9" s="8">
        <v>89</v>
      </c>
      <c r="R9" s="8">
        <v>2</v>
      </c>
      <c r="S9" s="8">
        <v>1</v>
      </c>
      <c r="T9" s="8">
        <v>2</v>
      </c>
      <c r="U9" s="8">
        <v>0</v>
      </c>
      <c r="V9" s="8">
        <v>4</v>
      </c>
      <c r="W9" s="8">
        <v>185</v>
      </c>
    </row>
    <row r="10" spans="1:23" x14ac:dyDescent="0.3">
      <c r="A10" s="8">
        <v>9</v>
      </c>
      <c r="B10" s="8">
        <v>25</v>
      </c>
      <c r="C10" s="8">
        <v>116</v>
      </c>
      <c r="D10" s="8" t="s">
        <v>1690</v>
      </c>
      <c r="E10" s="8">
        <v>808</v>
      </c>
      <c r="F10" s="8" t="s">
        <v>20</v>
      </c>
      <c r="G10" s="10">
        <v>406</v>
      </c>
      <c r="H10" s="8">
        <v>15</v>
      </c>
      <c r="I10" s="8">
        <v>27</v>
      </c>
      <c r="J10" s="8">
        <v>14</v>
      </c>
      <c r="K10" s="8">
        <v>3</v>
      </c>
      <c r="L10" s="8">
        <v>10</v>
      </c>
      <c r="M10" s="8">
        <v>7</v>
      </c>
      <c r="N10" s="8">
        <v>0</v>
      </c>
      <c r="O10" s="8">
        <v>6</v>
      </c>
      <c r="P10" s="8">
        <v>12</v>
      </c>
      <c r="Q10" s="8">
        <v>70</v>
      </c>
      <c r="R10" s="8">
        <v>3</v>
      </c>
      <c r="S10" s="8">
        <v>4</v>
      </c>
      <c r="T10" s="8">
        <v>0</v>
      </c>
      <c r="U10" s="8">
        <v>0</v>
      </c>
      <c r="V10" s="8">
        <v>11</v>
      </c>
      <c r="W10" s="8">
        <v>182</v>
      </c>
    </row>
    <row r="11" spans="1:23" x14ac:dyDescent="0.3">
      <c r="A11" s="10">
        <v>10</v>
      </c>
      <c r="B11" s="10">
        <v>25</v>
      </c>
      <c r="C11" s="8">
        <v>251</v>
      </c>
      <c r="D11" s="8" t="s">
        <v>1691</v>
      </c>
      <c r="E11" s="8">
        <v>1306</v>
      </c>
      <c r="F11" s="8" t="s">
        <v>19</v>
      </c>
      <c r="G11" s="10">
        <v>382</v>
      </c>
      <c r="H11" s="8">
        <v>14</v>
      </c>
      <c r="I11" s="8">
        <v>62</v>
      </c>
      <c r="J11" s="8">
        <v>11</v>
      </c>
      <c r="K11" s="8">
        <v>4</v>
      </c>
      <c r="L11" s="8">
        <v>43</v>
      </c>
      <c r="M11" s="8">
        <v>1</v>
      </c>
      <c r="N11" s="8">
        <v>8</v>
      </c>
      <c r="O11" s="8">
        <v>2</v>
      </c>
      <c r="P11" s="8">
        <v>17</v>
      </c>
      <c r="Q11" s="8">
        <v>34</v>
      </c>
      <c r="R11" s="8">
        <v>0</v>
      </c>
      <c r="S11" s="8">
        <v>1</v>
      </c>
      <c r="T11" s="8">
        <v>7</v>
      </c>
      <c r="U11" s="8">
        <v>0</v>
      </c>
      <c r="V11" s="8">
        <v>6</v>
      </c>
      <c r="W11" s="8">
        <v>210</v>
      </c>
    </row>
    <row r="12" spans="1:23" x14ac:dyDescent="0.3">
      <c r="A12" s="8">
        <v>11</v>
      </c>
      <c r="B12" s="8">
        <v>25</v>
      </c>
      <c r="C12" s="8">
        <v>251</v>
      </c>
      <c r="D12" s="8" t="s">
        <v>1691</v>
      </c>
      <c r="E12" s="8">
        <v>1306</v>
      </c>
      <c r="F12" s="8" t="s">
        <v>20</v>
      </c>
      <c r="G12" s="10">
        <v>382</v>
      </c>
      <c r="H12" s="8">
        <v>18</v>
      </c>
      <c r="I12" s="8">
        <v>4</v>
      </c>
      <c r="J12" s="8">
        <v>6</v>
      </c>
      <c r="K12" s="8">
        <v>6</v>
      </c>
      <c r="L12" s="8">
        <v>2</v>
      </c>
      <c r="M12" s="8">
        <v>3</v>
      </c>
      <c r="N12" s="8">
        <v>3</v>
      </c>
      <c r="O12" s="8">
        <v>4</v>
      </c>
      <c r="P12" s="8">
        <v>21</v>
      </c>
      <c r="Q12" s="8">
        <v>42</v>
      </c>
      <c r="R12" s="8">
        <v>0</v>
      </c>
      <c r="S12" s="8">
        <v>1</v>
      </c>
      <c r="T12" s="8">
        <v>1</v>
      </c>
      <c r="U12" s="8">
        <v>0</v>
      </c>
      <c r="V12" s="8">
        <v>10</v>
      </c>
      <c r="W12" s="8">
        <v>121</v>
      </c>
    </row>
    <row r="13" spans="1:23" x14ac:dyDescent="0.3">
      <c r="A13" s="8">
        <v>12</v>
      </c>
      <c r="B13" s="8">
        <v>25</v>
      </c>
      <c r="C13" s="8">
        <v>251</v>
      </c>
      <c r="D13" s="8" t="s">
        <v>1691</v>
      </c>
      <c r="E13" s="8">
        <v>1307</v>
      </c>
      <c r="F13" s="8" t="s">
        <v>19</v>
      </c>
      <c r="G13" s="10">
        <v>326</v>
      </c>
      <c r="H13" s="8">
        <v>13</v>
      </c>
      <c r="I13" s="8">
        <v>30</v>
      </c>
      <c r="J13" s="8">
        <v>7</v>
      </c>
      <c r="K13" s="8">
        <v>3</v>
      </c>
      <c r="L13" s="8">
        <v>19</v>
      </c>
      <c r="M13" s="8">
        <v>1</v>
      </c>
      <c r="N13" s="8">
        <v>1</v>
      </c>
      <c r="O13" s="8">
        <v>1</v>
      </c>
      <c r="P13" s="8">
        <v>24</v>
      </c>
      <c r="Q13" s="8">
        <v>21</v>
      </c>
      <c r="R13" s="8">
        <v>1</v>
      </c>
      <c r="S13" s="8">
        <v>0</v>
      </c>
      <c r="T13" s="8">
        <v>5</v>
      </c>
      <c r="U13" s="8">
        <v>0</v>
      </c>
      <c r="V13" s="8">
        <v>6</v>
      </c>
      <c r="W13" s="8">
        <v>132</v>
      </c>
    </row>
    <row r="14" spans="1:23" x14ac:dyDescent="0.3">
      <c r="A14" s="10">
        <v>13</v>
      </c>
      <c r="B14" s="10">
        <v>25</v>
      </c>
      <c r="C14" s="8">
        <v>251</v>
      </c>
      <c r="D14" s="8" t="s">
        <v>1691</v>
      </c>
      <c r="E14" s="8">
        <v>1308</v>
      </c>
      <c r="F14" s="8" t="s">
        <v>19</v>
      </c>
      <c r="G14" s="10">
        <v>234</v>
      </c>
      <c r="H14" s="8">
        <v>12</v>
      </c>
      <c r="I14" s="8">
        <v>36</v>
      </c>
      <c r="J14" s="8">
        <v>11</v>
      </c>
      <c r="K14" s="8">
        <v>5</v>
      </c>
      <c r="L14" s="8">
        <v>16</v>
      </c>
      <c r="M14" s="8">
        <v>1</v>
      </c>
      <c r="N14" s="8">
        <v>0</v>
      </c>
      <c r="O14" s="8">
        <v>4</v>
      </c>
      <c r="P14" s="8">
        <v>1</v>
      </c>
      <c r="Q14" s="8">
        <v>5</v>
      </c>
      <c r="R14" s="8">
        <v>0</v>
      </c>
      <c r="S14" s="8">
        <v>4</v>
      </c>
      <c r="T14" s="8">
        <v>2</v>
      </c>
      <c r="U14" s="8">
        <v>0</v>
      </c>
      <c r="V14" s="8">
        <v>6</v>
      </c>
      <c r="W14" s="8">
        <v>103</v>
      </c>
    </row>
    <row r="15" spans="1:23" x14ac:dyDescent="0.3">
      <c r="A15" s="8">
        <v>14</v>
      </c>
      <c r="B15" s="8">
        <v>25</v>
      </c>
      <c r="C15" s="8">
        <v>251</v>
      </c>
      <c r="D15" s="8" t="s">
        <v>1691</v>
      </c>
      <c r="E15" s="8">
        <v>1309</v>
      </c>
      <c r="F15" s="8" t="s">
        <v>19</v>
      </c>
      <c r="G15" s="10">
        <v>250</v>
      </c>
      <c r="H15" s="8">
        <v>9</v>
      </c>
      <c r="I15" s="8">
        <v>53</v>
      </c>
      <c r="J15" s="8">
        <v>16</v>
      </c>
      <c r="K15" s="8">
        <v>5</v>
      </c>
      <c r="L15" s="8">
        <v>15</v>
      </c>
      <c r="M15" s="8">
        <v>1</v>
      </c>
      <c r="N15" s="8">
        <v>1</v>
      </c>
      <c r="O15" s="8">
        <v>2</v>
      </c>
      <c r="P15" s="8">
        <v>2</v>
      </c>
      <c r="Q15" s="8">
        <v>11</v>
      </c>
      <c r="R15" s="8">
        <v>0</v>
      </c>
      <c r="S15" s="8">
        <v>1</v>
      </c>
      <c r="T15" s="8">
        <v>0</v>
      </c>
      <c r="U15" s="8">
        <v>0</v>
      </c>
      <c r="V15" s="8">
        <v>2</v>
      </c>
      <c r="W15" s="8">
        <v>118</v>
      </c>
    </row>
    <row r="16" spans="1:23" x14ac:dyDescent="0.3">
      <c r="A16" s="8">
        <v>15</v>
      </c>
      <c r="B16" s="8">
        <v>25</v>
      </c>
      <c r="C16" s="8">
        <v>304</v>
      </c>
      <c r="D16" s="8" t="s">
        <v>1012</v>
      </c>
      <c r="E16" s="8">
        <v>1463</v>
      </c>
      <c r="F16" s="8" t="s">
        <v>19</v>
      </c>
      <c r="G16" s="10">
        <v>517</v>
      </c>
      <c r="H16" s="8">
        <v>22</v>
      </c>
      <c r="I16" s="8">
        <v>84</v>
      </c>
      <c r="J16" s="8">
        <v>17</v>
      </c>
      <c r="K16" s="8">
        <v>3</v>
      </c>
      <c r="L16" s="8">
        <v>135</v>
      </c>
      <c r="M16" s="8">
        <v>8</v>
      </c>
      <c r="N16" s="8">
        <v>4</v>
      </c>
      <c r="O16" s="8">
        <v>3</v>
      </c>
      <c r="P16" s="8">
        <v>1</v>
      </c>
      <c r="Q16" s="8">
        <v>11</v>
      </c>
      <c r="R16" s="8">
        <v>1</v>
      </c>
      <c r="S16" s="8">
        <v>0</v>
      </c>
      <c r="T16" s="8">
        <v>7</v>
      </c>
      <c r="U16" s="8">
        <v>0</v>
      </c>
      <c r="V16" s="8">
        <v>25</v>
      </c>
      <c r="W16" s="8">
        <v>321</v>
      </c>
    </row>
    <row r="17" spans="1:23" x14ac:dyDescent="0.3">
      <c r="A17" s="10">
        <v>16</v>
      </c>
      <c r="B17" s="10">
        <v>25</v>
      </c>
      <c r="C17" s="8">
        <v>304</v>
      </c>
      <c r="D17" s="8" t="s">
        <v>1012</v>
      </c>
      <c r="E17" s="8">
        <v>1463</v>
      </c>
      <c r="F17" s="8" t="s">
        <v>20</v>
      </c>
      <c r="G17" s="10">
        <v>516</v>
      </c>
      <c r="H17" s="8">
        <v>31</v>
      </c>
      <c r="I17" s="8">
        <v>109</v>
      </c>
      <c r="J17" s="8">
        <v>15</v>
      </c>
      <c r="K17" s="8">
        <v>4</v>
      </c>
      <c r="L17" s="8">
        <v>93</v>
      </c>
      <c r="M17" s="8">
        <v>12</v>
      </c>
      <c r="N17" s="8">
        <v>3</v>
      </c>
      <c r="O17" s="8">
        <v>4</v>
      </c>
      <c r="P17" s="8">
        <v>1</v>
      </c>
      <c r="Q17" s="8">
        <v>14</v>
      </c>
      <c r="R17" s="8">
        <v>1</v>
      </c>
      <c r="S17" s="8">
        <v>2</v>
      </c>
      <c r="T17" s="8">
        <v>3</v>
      </c>
      <c r="U17" s="8">
        <v>0</v>
      </c>
      <c r="V17" s="8">
        <v>18</v>
      </c>
      <c r="W17" s="8">
        <v>310</v>
      </c>
    </row>
    <row r="18" spans="1:23" x14ac:dyDescent="0.3">
      <c r="A18" s="8">
        <v>17</v>
      </c>
      <c r="B18" s="8">
        <v>25</v>
      </c>
      <c r="C18" s="8">
        <v>304</v>
      </c>
      <c r="D18" s="8" t="s">
        <v>1012</v>
      </c>
      <c r="E18" s="8">
        <v>1463</v>
      </c>
      <c r="F18" s="8" t="s">
        <v>22</v>
      </c>
      <c r="G18" s="10">
        <v>516</v>
      </c>
      <c r="H18" s="8">
        <v>24</v>
      </c>
      <c r="I18" s="8">
        <v>112</v>
      </c>
      <c r="J18" s="8">
        <v>12</v>
      </c>
      <c r="K18" s="8">
        <v>9</v>
      </c>
      <c r="L18" s="8">
        <v>105</v>
      </c>
      <c r="M18" s="8">
        <v>5</v>
      </c>
      <c r="N18" s="8">
        <v>0</v>
      </c>
      <c r="O18" s="8">
        <v>2</v>
      </c>
      <c r="P18" s="8">
        <v>4</v>
      </c>
      <c r="Q18" s="8">
        <v>2</v>
      </c>
      <c r="R18" s="8">
        <v>0</v>
      </c>
      <c r="S18" s="8">
        <v>1</v>
      </c>
      <c r="T18" s="8">
        <v>1</v>
      </c>
      <c r="U18" s="8">
        <v>0</v>
      </c>
      <c r="V18" s="8">
        <v>14</v>
      </c>
      <c r="W18" s="8">
        <v>291</v>
      </c>
    </row>
    <row r="19" spans="1:23" x14ac:dyDescent="0.3">
      <c r="A19" s="8">
        <v>18</v>
      </c>
      <c r="B19" s="8">
        <v>25</v>
      </c>
      <c r="C19" s="8">
        <v>304</v>
      </c>
      <c r="D19" s="8" t="s">
        <v>1012</v>
      </c>
      <c r="E19" s="328">
        <v>1464</v>
      </c>
      <c r="F19" s="328" t="s">
        <v>19</v>
      </c>
      <c r="G19" s="10">
        <v>379</v>
      </c>
      <c r="H19" s="8">
        <v>22</v>
      </c>
      <c r="I19" s="8">
        <v>63</v>
      </c>
      <c r="J19" s="8">
        <v>13</v>
      </c>
      <c r="K19" s="8">
        <v>3</v>
      </c>
      <c r="L19" s="8">
        <v>55</v>
      </c>
      <c r="M19" s="8">
        <v>4</v>
      </c>
      <c r="N19" s="8">
        <v>8</v>
      </c>
      <c r="O19" s="8">
        <v>6</v>
      </c>
      <c r="P19" s="8">
        <v>0</v>
      </c>
      <c r="Q19" s="8">
        <v>6</v>
      </c>
      <c r="R19" s="8">
        <v>0</v>
      </c>
      <c r="S19" s="8">
        <v>0</v>
      </c>
      <c r="T19" s="8">
        <v>0</v>
      </c>
      <c r="U19" s="8">
        <v>0</v>
      </c>
      <c r="V19" s="8">
        <v>19</v>
      </c>
      <c r="W19" s="8">
        <v>199</v>
      </c>
    </row>
    <row r="20" spans="1:23" x14ac:dyDescent="0.3">
      <c r="A20" s="10">
        <v>19</v>
      </c>
      <c r="B20" s="10">
        <v>25</v>
      </c>
      <c r="C20" s="8">
        <v>304</v>
      </c>
      <c r="D20" s="8" t="s">
        <v>1012</v>
      </c>
      <c r="E20" s="8">
        <v>1464</v>
      </c>
      <c r="F20" s="8" t="s">
        <v>20</v>
      </c>
      <c r="G20" s="10">
        <v>379</v>
      </c>
      <c r="H20" s="8">
        <v>26</v>
      </c>
      <c r="I20" s="8">
        <v>54</v>
      </c>
      <c r="J20" s="8">
        <v>15</v>
      </c>
      <c r="K20" s="8">
        <v>2</v>
      </c>
      <c r="L20" s="8">
        <v>50</v>
      </c>
      <c r="M20" s="8">
        <v>3</v>
      </c>
      <c r="N20" s="8">
        <v>2</v>
      </c>
      <c r="O20" s="8">
        <v>4</v>
      </c>
      <c r="P20" s="8">
        <v>0</v>
      </c>
      <c r="Q20" s="8">
        <v>10</v>
      </c>
      <c r="R20" s="8">
        <v>0</v>
      </c>
      <c r="S20" s="8">
        <v>3</v>
      </c>
      <c r="T20" s="8">
        <v>6</v>
      </c>
      <c r="U20" s="8">
        <v>0</v>
      </c>
      <c r="V20" s="8">
        <v>16</v>
      </c>
      <c r="W20" s="8">
        <v>191</v>
      </c>
    </row>
    <row r="21" spans="1:23" x14ac:dyDescent="0.3">
      <c r="A21" s="8">
        <v>20</v>
      </c>
      <c r="B21" s="8">
        <v>25</v>
      </c>
      <c r="C21" s="8">
        <v>322</v>
      </c>
      <c r="D21" s="8" t="s">
        <v>54</v>
      </c>
      <c r="E21" s="8">
        <v>1516</v>
      </c>
      <c r="F21" s="8" t="s">
        <v>19</v>
      </c>
      <c r="G21" s="10">
        <v>617</v>
      </c>
      <c r="H21" s="8">
        <v>15</v>
      </c>
      <c r="I21" s="8">
        <v>52</v>
      </c>
      <c r="J21" s="8">
        <v>22</v>
      </c>
      <c r="K21" s="8">
        <v>5</v>
      </c>
      <c r="L21" s="8">
        <v>111</v>
      </c>
      <c r="M21" s="8">
        <v>41</v>
      </c>
      <c r="N21" s="8">
        <v>16</v>
      </c>
      <c r="O21" s="8">
        <v>11</v>
      </c>
      <c r="P21" s="8">
        <v>8</v>
      </c>
      <c r="Q21" s="8">
        <v>67</v>
      </c>
      <c r="R21" s="8">
        <v>7</v>
      </c>
      <c r="S21" s="8">
        <v>6</v>
      </c>
      <c r="T21" s="8">
        <v>3</v>
      </c>
      <c r="U21" s="8">
        <v>0</v>
      </c>
      <c r="V21" s="8">
        <v>30</v>
      </c>
      <c r="W21" s="8">
        <v>394</v>
      </c>
    </row>
    <row r="22" spans="1:23" x14ac:dyDescent="0.3">
      <c r="A22" s="8">
        <v>21</v>
      </c>
      <c r="B22" s="8">
        <v>25</v>
      </c>
      <c r="C22" s="8">
        <v>322</v>
      </c>
      <c r="D22" s="8" t="s">
        <v>54</v>
      </c>
      <c r="E22" s="8">
        <v>1516</v>
      </c>
      <c r="F22" s="8" t="s">
        <v>20</v>
      </c>
      <c r="G22" s="10">
        <v>617</v>
      </c>
      <c r="H22" s="8">
        <v>18</v>
      </c>
      <c r="I22" s="8">
        <v>37</v>
      </c>
      <c r="J22" s="8">
        <v>39</v>
      </c>
      <c r="K22" s="8">
        <v>3</v>
      </c>
      <c r="L22" s="8">
        <v>124</v>
      </c>
      <c r="M22" s="8">
        <v>43</v>
      </c>
      <c r="N22" s="8">
        <v>10</v>
      </c>
      <c r="O22" s="8">
        <v>5</v>
      </c>
      <c r="P22" s="8">
        <v>19</v>
      </c>
      <c r="Q22" s="8">
        <v>53</v>
      </c>
      <c r="R22" s="8">
        <v>5</v>
      </c>
      <c r="S22" s="8">
        <v>7</v>
      </c>
      <c r="T22" s="8">
        <v>0</v>
      </c>
      <c r="U22" s="8">
        <v>0</v>
      </c>
      <c r="V22" s="8">
        <v>17</v>
      </c>
      <c r="W22" s="8">
        <v>380</v>
      </c>
    </row>
    <row r="23" spans="1:23" x14ac:dyDescent="0.3">
      <c r="A23" s="10">
        <v>22</v>
      </c>
      <c r="B23" s="10">
        <v>25</v>
      </c>
      <c r="C23" s="8">
        <v>322</v>
      </c>
      <c r="D23" s="8" t="s">
        <v>54</v>
      </c>
      <c r="E23" s="8">
        <v>1516</v>
      </c>
      <c r="F23" s="8" t="s">
        <v>22</v>
      </c>
      <c r="G23" s="10">
        <v>617</v>
      </c>
      <c r="H23" s="8">
        <v>20</v>
      </c>
      <c r="I23" s="8">
        <v>54</v>
      </c>
      <c r="J23" s="8">
        <v>38</v>
      </c>
      <c r="K23" s="8">
        <v>9</v>
      </c>
      <c r="L23" s="8">
        <v>97</v>
      </c>
      <c r="M23" s="8">
        <v>48</v>
      </c>
      <c r="N23" s="8">
        <v>12</v>
      </c>
      <c r="O23" s="8">
        <v>5</v>
      </c>
      <c r="P23" s="8">
        <v>18</v>
      </c>
      <c r="Q23" s="8">
        <v>62</v>
      </c>
      <c r="R23" s="8">
        <v>12</v>
      </c>
      <c r="S23" s="8">
        <v>5</v>
      </c>
      <c r="T23" s="8">
        <v>1</v>
      </c>
      <c r="U23" s="8">
        <v>0</v>
      </c>
      <c r="V23" s="8">
        <v>16</v>
      </c>
      <c r="W23" s="8">
        <v>397</v>
      </c>
    </row>
    <row r="24" spans="1:23" x14ac:dyDescent="0.3">
      <c r="A24" s="8">
        <v>23</v>
      </c>
      <c r="B24" s="8">
        <v>25</v>
      </c>
      <c r="C24" s="8">
        <v>322</v>
      </c>
      <c r="D24" s="8" t="s">
        <v>54</v>
      </c>
      <c r="E24" s="8">
        <v>1517</v>
      </c>
      <c r="F24" s="8" t="s">
        <v>19</v>
      </c>
      <c r="G24" s="10">
        <v>687</v>
      </c>
      <c r="H24" s="8">
        <v>22</v>
      </c>
      <c r="I24" s="8">
        <v>33</v>
      </c>
      <c r="J24" s="8">
        <v>77</v>
      </c>
      <c r="K24" s="8">
        <v>1</v>
      </c>
      <c r="L24" s="8">
        <v>150</v>
      </c>
      <c r="M24" s="8">
        <v>56</v>
      </c>
      <c r="N24" s="8">
        <v>12</v>
      </c>
      <c r="O24" s="8">
        <v>4</v>
      </c>
      <c r="P24" s="8">
        <v>15</v>
      </c>
      <c r="Q24" s="8">
        <v>56</v>
      </c>
      <c r="R24" s="8">
        <v>3</v>
      </c>
      <c r="S24" s="8">
        <v>3</v>
      </c>
      <c r="T24" s="8">
        <v>0</v>
      </c>
      <c r="U24" s="8">
        <v>0</v>
      </c>
      <c r="V24" s="8">
        <v>14</v>
      </c>
      <c r="W24" s="8">
        <v>446</v>
      </c>
    </row>
    <row r="25" spans="1:23" x14ac:dyDescent="0.3">
      <c r="A25" s="8">
        <v>24</v>
      </c>
      <c r="B25" s="8">
        <v>25</v>
      </c>
      <c r="C25" s="8">
        <v>322</v>
      </c>
      <c r="D25" s="8" t="s">
        <v>54</v>
      </c>
      <c r="E25" s="8">
        <v>1517</v>
      </c>
      <c r="F25" s="8" t="s">
        <v>20</v>
      </c>
      <c r="G25" s="10">
        <v>687</v>
      </c>
      <c r="H25" s="8">
        <v>25</v>
      </c>
      <c r="I25" s="8">
        <v>49</v>
      </c>
      <c r="J25" s="8">
        <v>47</v>
      </c>
      <c r="K25" s="8">
        <v>6</v>
      </c>
      <c r="L25" s="8">
        <v>136</v>
      </c>
      <c r="M25" s="8">
        <v>43</v>
      </c>
      <c r="N25" s="8">
        <v>12</v>
      </c>
      <c r="O25" s="8">
        <v>6</v>
      </c>
      <c r="P25" s="8">
        <v>18</v>
      </c>
      <c r="Q25" s="8">
        <v>51</v>
      </c>
      <c r="R25" s="8">
        <v>5</v>
      </c>
      <c r="S25" s="8">
        <v>3</v>
      </c>
      <c r="T25" s="8">
        <v>0</v>
      </c>
      <c r="U25" s="8">
        <v>0</v>
      </c>
      <c r="V25" s="8">
        <v>16</v>
      </c>
      <c r="W25" s="8">
        <v>417</v>
      </c>
    </row>
    <row r="26" spans="1:23" x14ac:dyDescent="0.3">
      <c r="A26" s="10">
        <v>25</v>
      </c>
      <c r="B26" s="10">
        <v>25</v>
      </c>
      <c r="C26" s="8">
        <v>322</v>
      </c>
      <c r="D26" s="8" t="s">
        <v>54</v>
      </c>
      <c r="E26" s="8">
        <v>1518</v>
      </c>
      <c r="F26" s="8" t="s">
        <v>19</v>
      </c>
      <c r="G26" s="10">
        <v>688</v>
      </c>
      <c r="H26" s="8">
        <v>12</v>
      </c>
      <c r="I26" s="8">
        <v>54</v>
      </c>
      <c r="J26" s="8">
        <v>61</v>
      </c>
      <c r="K26" s="8">
        <v>3</v>
      </c>
      <c r="L26" s="8">
        <v>191</v>
      </c>
      <c r="M26" s="8">
        <v>49</v>
      </c>
      <c r="N26" s="8">
        <v>6</v>
      </c>
      <c r="O26" s="8">
        <v>2</v>
      </c>
      <c r="P26" s="8">
        <v>11</v>
      </c>
      <c r="Q26" s="8">
        <v>43</v>
      </c>
      <c r="R26" s="8">
        <v>4</v>
      </c>
      <c r="S26" s="8">
        <v>1</v>
      </c>
      <c r="T26" s="8">
        <v>2</v>
      </c>
      <c r="U26" s="8">
        <v>0</v>
      </c>
      <c r="V26" s="8">
        <v>18</v>
      </c>
      <c r="W26" s="8">
        <v>457</v>
      </c>
    </row>
    <row r="27" spans="1:23" x14ac:dyDescent="0.3">
      <c r="A27" s="8">
        <v>26</v>
      </c>
      <c r="B27" s="8">
        <v>25</v>
      </c>
      <c r="C27" s="8">
        <v>322</v>
      </c>
      <c r="D27" s="8" t="s">
        <v>54</v>
      </c>
      <c r="E27" s="8">
        <v>1518</v>
      </c>
      <c r="F27" s="8" t="s">
        <v>20</v>
      </c>
      <c r="G27" s="10">
        <v>688</v>
      </c>
      <c r="H27" s="8">
        <v>14</v>
      </c>
      <c r="I27" s="8">
        <v>56</v>
      </c>
      <c r="J27" s="8">
        <v>53</v>
      </c>
      <c r="K27" s="8">
        <v>4</v>
      </c>
      <c r="L27" s="8">
        <v>170</v>
      </c>
      <c r="M27" s="8">
        <v>41</v>
      </c>
      <c r="N27" s="8">
        <v>12</v>
      </c>
      <c r="O27" s="8">
        <v>6</v>
      </c>
      <c r="P27" s="8">
        <v>6</v>
      </c>
      <c r="Q27" s="8">
        <v>55</v>
      </c>
      <c r="R27" s="8">
        <v>3</v>
      </c>
      <c r="S27" s="8">
        <v>4</v>
      </c>
      <c r="T27" s="8">
        <v>0</v>
      </c>
      <c r="U27" s="8">
        <v>0</v>
      </c>
      <c r="V27" s="8">
        <v>19</v>
      </c>
      <c r="W27" s="8">
        <v>443</v>
      </c>
    </row>
    <row r="28" spans="1:23" x14ac:dyDescent="0.3">
      <c r="A28" s="8">
        <v>27</v>
      </c>
      <c r="B28" s="8">
        <v>25</v>
      </c>
      <c r="C28" s="8">
        <v>322</v>
      </c>
      <c r="D28" s="8" t="s">
        <v>54</v>
      </c>
      <c r="E28" s="8">
        <v>1518</v>
      </c>
      <c r="F28" s="8" t="s">
        <v>22</v>
      </c>
      <c r="G28" s="10">
        <v>687</v>
      </c>
      <c r="H28" s="8">
        <v>8</v>
      </c>
      <c r="I28" s="8">
        <v>50</v>
      </c>
      <c r="J28" s="8">
        <v>66</v>
      </c>
      <c r="K28" s="8">
        <v>2</v>
      </c>
      <c r="L28" s="8">
        <v>167</v>
      </c>
      <c r="M28" s="8">
        <v>39</v>
      </c>
      <c r="N28" s="8">
        <v>6</v>
      </c>
      <c r="O28" s="8">
        <v>8</v>
      </c>
      <c r="P28" s="8">
        <v>11</v>
      </c>
      <c r="Q28" s="8">
        <v>53</v>
      </c>
      <c r="R28" s="8">
        <v>1</v>
      </c>
      <c r="S28" s="8">
        <v>3</v>
      </c>
      <c r="T28" s="8">
        <v>1</v>
      </c>
      <c r="U28" s="8">
        <v>0</v>
      </c>
      <c r="V28" s="8">
        <v>0</v>
      </c>
      <c r="W28" s="8">
        <v>415</v>
      </c>
    </row>
    <row r="29" spans="1:23" x14ac:dyDescent="0.3">
      <c r="A29" s="10">
        <v>28</v>
      </c>
      <c r="B29" s="10">
        <v>25</v>
      </c>
      <c r="C29" s="8">
        <v>322</v>
      </c>
      <c r="D29" s="8" t="s">
        <v>54</v>
      </c>
      <c r="E29" s="8">
        <v>1518</v>
      </c>
      <c r="F29" s="8" t="s">
        <v>24</v>
      </c>
      <c r="G29" s="10">
        <v>687</v>
      </c>
      <c r="H29" s="8">
        <v>19</v>
      </c>
      <c r="I29" s="8">
        <v>52</v>
      </c>
      <c r="J29" s="8">
        <v>62</v>
      </c>
      <c r="K29" s="8">
        <v>3</v>
      </c>
      <c r="L29" s="8">
        <v>181</v>
      </c>
      <c r="M29" s="8">
        <v>51</v>
      </c>
      <c r="N29" s="8">
        <v>8</v>
      </c>
      <c r="O29" s="8">
        <v>4</v>
      </c>
      <c r="P29" s="8">
        <v>14</v>
      </c>
      <c r="Q29" s="8">
        <v>57</v>
      </c>
      <c r="R29" s="8">
        <v>4</v>
      </c>
      <c r="S29" s="8">
        <v>1</v>
      </c>
      <c r="T29" s="8">
        <v>1</v>
      </c>
      <c r="U29" s="8">
        <v>0</v>
      </c>
      <c r="V29" s="8">
        <v>21</v>
      </c>
      <c r="W29" s="8">
        <v>478</v>
      </c>
    </row>
    <row r="30" spans="1:23" x14ac:dyDescent="0.3">
      <c r="A30" s="8">
        <v>29</v>
      </c>
      <c r="B30" s="8">
        <v>25</v>
      </c>
      <c r="C30" s="8">
        <v>322</v>
      </c>
      <c r="D30" s="8" t="s">
        <v>54</v>
      </c>
      <c r="E30" s="8">
        <v>1519</v>
      </c>
      <c r="F30" s="8" t="s">
        <v>19</v>
      </c>
      <c r="G30" s="10">
        <v>636</v>
      </c>
      <c r="H30" s="8">
        <v>25</v>
      </c>
      <c r="I30" s="8">
        <v>57</v>
      </c>
      <c r="J30" s="8">
        <v>59</v>
      </c>
      <c r="K30" s="8">
        <v>3</v>
      </c>
      <c r="L30" s="8">
        <v>120</v>
      </c>
      <c r="M30" s="8">
        <v>21</v>
      </c>
      <c r="N30" s="8">
        <v>18</v>
      </c>
      <c r="O30" s="8">
        <v>6</v>
      </c>
      <c r="P30" s="8">
        <v>28</v>
      </c>
      <c r="Q30" s="8">
        <v>59</v>
      </c>
      <c r="R30" s="8">
        <v>6</v>
      </c>
      <c r="S30" s="8">
        <v>0</v>
      </c>
      <c r="T30" s="8">
        <v>2</v>
      </c>
      <c r="U30" s="8">
        <v>0</v>
      </c>
      <c r="V30" s="8">
        <v>13</v>
      </c>
      <c r="W30" s="8">
        <v>417</v>
      </c>
    </row>
    <row r="31" spans="1:23" x14ac:dyDescent="0.3">
      <c r="A31" s="8">
        <v>30</v>
      </c>
      <c r="B31" s="8">
        <v>25</v>
      </c>
      <c r="C31" s="8">
        <v>322</v>
      </c>
      <c r="D31" s="8" t="s">
        <v>54</v>
      </c>
      <c r="E31" s="8">
        <v>1519</v>
      </c>
      <c r="F31" s="8" t="s">
        <v>20</v>
      </c>
      <c r="G31" s="10">
        <v>636</v>
      </c>
      <c r="H31" s="8">
        <v>14</v>
      </c>
      <c r="I31" s="8">
        <v>66</v>
      </c>
      <c r="J31" s="8">
        <v>35</v>
      </c>
      <c r="K31" s="8">
        <v>4</v>
      </c>
      <c r="L31" s="8">
        <v>138</v>
      </c>
      <c r="M31" s="8">
        <v>37</v>
      </c>
      <c r="N31" s="8">
        <v>5</v>
      </c>
      <c r="O31" s="8">
        <v>1</v>
      </c>
      <c r="P31" s="8">
        <v>19</v>
      </c>
      <c r="Q31" s="8">
        <v>73</v>
      </c>
      <c r="R31" s="8">
        <v>11</v>
      </c>
      <c r="S31" s="8">
        <v>2</v>
      </c>
      <c r="T31" s="8">
        <v>2</v>
      </c>
      <c r="U31" s="8">
        <v>0</v>
      </c>
      <c r="V31" s="8">
        <v>12</v>
      </c>
      <c r="W31" s="8">
        <v>419</v>
      </c>
    </row>
    <row r="32" spans="1:23" x14ac:dyDescent="0.3">
      <c r="A32" s="10">
        <v>31</v>
      </c>
      <c r="B32" s="10">
        <v>25</v>
      </c>
      <c r="C32" s="8">
        <v>322</v>
      </c>
      <c r="D32" s="8" t="s">
        <v>54</v>
      </c>
      <c r="E32" s="8">
        <v>1519</v>
      </c>
      <c r="F32" s="8" t="s">
        <v>22</v>
      </c>
      <c r="G32" s="10">
        <v>636</v>
      </c>
      <c r="H32" s="8">
        <v>17</v>
      </c>
      <c r="I32" s="8">
        <v>48</v>
      </c>
      <c r="J32" s="8">
        <v>34</v>
      </c>
      <c r="K32" s="8">
        <v>0</v>
      </c>
      <c r="L32" s="8">
        <v>162</v>
      </c>
      <c r="M32" s="8">
        <v>39</v>
      </c>
      <c r="N32" s="8">
        <v>9</v>
      </c>
      <c r="O32" s="8">
        <v>6</v>
      </c>
      <c r="P32" s="8">
        <v>19</v>
      </c>
      <c r="Q32" s="8">
        <v>55</v>
      </c>
      <c r="R32" s="8">
        <v>3</v>
      </c>
      <c r="S32" s="8">
        <v>1</v>
      </c>
      <c r="T32" s="8">
        <v>1</v>
      </c>
      <c r="U32" s="8">
        <v>0</v>
      </c>
      <c r="V32" s="8">
        <v>27</v>
      </c>
      <c r="W32" s="8">
        <v>421</v>
      </c>
    </row>
    <row r="33" spans="1:23" x14ac:dyDescent="0.3">
      <c r="A33" s="8">
        <v>32</v>
      </c>
      <c r="B33" s="8">
        <v>25</v>
      </c>
      <c r="C33" s="8">
        <v>322</v>
      </c>
      <c r="D33" s="8" t="s">
        <v>54</v>
      </c>
      <c r="E33" s="8">
        <v>1519</v>
      </c>
      <c r="F33" s="8" t="s">
        <v>24</v>
      </c>
      <c r="G33" s="10">
        <v>636</v>
      </c>
      <c r="H33" s="8">
        <v>27</v>
      </c>
      <c r="I33" s="8">
        <v>61</v>
      </c>
      <c r="J33" s="8">
        <v>40</v>
      </c>
      <c r="K33" s="8">
        <v>5</v>
      </c>
      <c r="L33" s="8">
        <v>148</v>
      </c>
      <c r="M33" s="8">
        <v>29</v>
      </c>
      <c r="N33" s="8">
        <v>8</v>
      </c>
      <c r="O33" s="8">
        <v>5</v>
      </c>
      <c r="P33" s="8">
        <v>28</v>
      </c>
      <c r="Q33" s="8">
        <v>55</v>
      </c>
      <c r="R33" s="8">
        <v>6</v>
      </c>
      <c r="S33" s="8">
        <v>3</v>
      </c>
      <c r="T33" s="8">
        <v>0</v>
      </c>
      <c r="U33" s="8">
        <v>0</v>
      </c>
      <c r="V33" s="8">
        <v>13</v>
      </c>
      <c r="W33" s="8">
        <v>428</v>
      </c>
    </row>
    <row r="34" spans="1:23" x14ac:dyDescent="0.3">
      <c r="A34" s="8">
        <v>33</v>
      </c>
      <c r="B34" s="8">
        <v>25</v>
      </c>
      <c r="C34" s="8">
        <v>322</v>
      </c>
      <c r="D34" s="8" t="s">
        <v>54</v>
      </c>
      <c r="E34" s="8">
        <v>1519</v>
      </c>
      <c r="F34" s="8" t="s">
        <v>25</v>
      </c>
      <c r="G34" s="10">
        <v>636</v>
      </c>
      <c r="H34" s="8">
        <v>15</v>
      </c>
      <c r="I34" s="8">
        <v>52</v>
      </c>
      <c r="J34" s="8">
        <v>39</v>
      </c>
      <c r="K34" s="8">
        <v>2</v>
      </c>
      <c r="L34" s="8">
        <v>135</v>
      </c>
      <c r="M34" s="8">
        <v>36</v>
      </c>
      <c r="N34" s="8">
        <v>8</v>
      </c>
      <c r="O34" s="8">
        <v>6</v>
      </c>
      <c r="P34" s="8">
        <v>27</v>
      </c>
      <c r="Q34" s="8">
        <v>49</v>
      </c>
      <c r="R34" s="8">
        <v>3</v>
      </c>
      <c r="S34" s="8">
        <v>9</v>
      </c>
      <c r="T34" s="8">
        <v>0</v>
      </c>
      <c r="U34" s="8">
        <v>0</v>
      </c>
      <c r="V34" s="8">
        <v>12</v>
      </c>
      <c r="W34" s="8">
        <v>393</v>
      </c>
    </row>
    <row r="35" spans="1:23" x14ac:dyDescent="0.3">
      <c r="A35" s="10">
        <v>34</v>
      </c>
      <c r="B35" s="10">
        <v>25</v>
      </c>
      <c r="C35" s="8">
        <v>322</v>
      </c>
      <c r="D35" s="8" t="s">
        <v>54</v>
      </c>
      <c r="E35" s="8">
        <v>1519</v>
      </c>
      <c r="F35" s="8" t="s">
        <v>26</v>
      </c>
      <c r="G35" s="10">
        <v>635</v>
      </c>
      <c r="H35" s="8">
        <v>14</v>
      </c>
      <c r="I35" s="8">
        <v>50</v>
      </c>
      <c r="J35" s="8">
        <v>27</v>
      </c>
      <c r="K35" s="8">
        <v>2</v>
      </c>
      <c r="L35" s="8">
        <v>169</v>
      </c>
      <c r="M35" s="8">
        <v>28</v>
      </c>
      <c r="N35" s="8">
        <v>5</v>
      </c>
      <c r="O35" s="8">
        <v>6</v>
      </c>
      <c r="P35" s="8">
        <v>24</v>
      </c>
      <c r="Q35" s="8">
        <v>48</v>
      </c>
      <c r="R35" s="8">
        <v>2</v>
      </c>
      <c r="S35" s="8">
        <v>5</v>
      </c>
      <c r="T35" s="8">
        <v>0</v>
      </c>
      <c r="U35" s="8">
        <v>1</v>
      </c>
      <c r="V35" s="8">
        <v>25</v>
      </c>
      <c r="W35" s="8">
        <v>406</v>
      </c>
    </row>
    <row r="36" spans="1:23" x14ac:dyDescent="0.3">
      <c r="A36" s="8">
        <v>35</v>
      </c>
      <c r="B36" s="8">
        <v>25</v>
      </c>
      <c r="C36" s="8">
        <v>322</v>
      </c>
      <c r="D36" s="8" t="s">
        <v>54</v>
      </c>
      <c r="E36" s="8">
        <v>1520</v>
      </c>
      <c r="F36" s="8" t="s">
        <v>19</v>
      </c>
      <c r="G36" s="10">
        <v>512</v>
      </c>
      <c r="H36" s="8">
        <v>13</v>
      </c>
      <c r="I36" s="8">
        <v>50</v>
      </c>
      <c r="J36" s="8">
        <v>40</v>
      </c>
      <c r="K36" s="8">
        <v>5</v>
      </c>
      <c r="L36" s="8">
        <v>110</v>
      </c>
      <c r="M36" s="8">
        <v>25</v>
      </c>
      <c r="N36" s="8">
        <v>7</v>
      </c>
      <c r="O36" s="8">
        <v>4</v>
      </c>
      <c r="P36" s="8">
        <v>22</v>
      </c>
      <c r="Q36" s="8">
        <v>61</v>
      </c>
      <c r="R36" s="8">
        <v>5</v>
      </c>
      <c r="S36" s="8">
        <v>0</v>
      </c>
      <c r="T36" s="8">
        <v>1</v>
      </c>
      <c r="U36" s="8">
        <v>0</v>
      </c>
      <c r="V36" s="8">
        <v>10</v>
      </c>
      <c r="W36" s="8">
        <v>353</v>
      </c>
    </row>
    <row r="37" spans="1:23" x14ac:dyDescent="0.3">
      <c r="A37" s="8">
        <v>36</v>
      </c>
      <c r="B37" s="8">
        <v>25</v>
      </c>
      <c r="C37" s="8">
        <v>322</v>
      </c>
      <c r="D37" s="8" t="s">
        <v>54</v>
      </c>
      <c r="E37" s="8">
        <v>1520</v>
      </c>
      <c r="F37" s="8" t="s">
        <v>20</v>
      </c>
      <c r="G37" s="10">
        <v>511</v>
      </c>
      <c r="H37" s="8">
        <v>17</v>
      </c>
      <c r="I37" s="8">
        <v>43</v>
      </c>
      <c r="J37" s="8">
        <v>39</v>
      </c>
      <c r="K37" s="8">
        <v>4</v>
      </c>
      <c r="L37" s="8">
        <v>118</v>
      </c>
      <c r="M37" s="8">
        <v>23</v>
      </c>
      <c r="N37" s="8">
        <v>7</v>
      </c>
      <c r="O37" s="8">
        <v>4</v>
      </c>
      <c r="P37" s="8">
        <v>29</v>
      </c>
      <c r="Q37" s="8">
        <v>32</v>
      </c>
      <c r="R37" s="8">
        <v>3</v>
      </c>
      <c r="S37" s="8">
        <v>2</v>
      </c>
      <c r="T37" s="8">
        <v>0</v>
      </c>
      <c r="U37" s="8">
        <v>0</v>
      </c>
      <c r="V37" s="8">
        <v>17</v>
      </c>
      <c r="W37" s="8">
        <v>338</v>
      </c>
    </row>
    <row r="38" spans="1:23" x14ac:dyDescent="0.3">
      <c r="A38" s="10">
        <v>37</v>
      </c>
      <c r="B38" s="10">
        <v>25</v>
      </c>
      <c r="C38" s="8">
        <v>322</v>
      </c>
      <c r="D38" s="8" t="s">
        <v>54</v>
      </c>
      <c r="E38" s="8">
        <v>1520</v>
      </c>
      <c r="F38" s="8" t="s">
        <v>22</v>
      </c>
      <c r="G38" s="10">
        <v>511</v>
      </c>
      <c r="H38" s="8">
        <v>8</v>
      </c>
      <c r="I38" s="8">
        <v>50</v>
      </c>
      <c r="J38" s="8">
        <v>32</v>
      </c>
      <c r="K38" s="8">
        <v>3</v>
      </c>
      <c r="L38" s="8">
        <v>123</v>
      </c>
      <c r="M38" s="8">
        <v>16</v>
      </c>
      <c r="N38" s="8">
        <v>3</v>
      </c>
      <c r="O38" s="8">
        <v>10</v>
      </c>
      <c r="P38" s="8">
        <v>28</v>
      </c>
      <c r="Q38" s="8">
        <v>53</v>
      </c>
      <c r="R38" s="8">
        <v>3</v>
      </c>
      <c r="S38" s="8">
        <v>3</v>
      </c>
      <c r="T38" s="8">
        <v>1</v>
      </c>
      <c r="U38" s="8">
        <v>0</v>
      </c>
      <c r="V38" s="8">
        <v>9</v>
      </c>
      <c r="W38" s="8">
        <v>342</v>
      </c>
    </row>
    <row r="39" spans="1:23" x14ac:dyDescent="0.3">
      <c r="A39" s="8">
        <v>38</v>
      </c>
      <c r="B39" s="8">
        <v>25</v>
      </c>
      <c r="C39" s="8">
        <v>322</v>
      </c>
      <c r="D39" s="8" t="s">
        <v>54</v>
      </c>
      <c r="E39" s="8">
        <v>1521</v>
      </c>
      <c r="F39" s="8" t="s">
        <v>19</v>
      </c>
      <c r="G39" s="10">
        <v>426</v>
      </c>
      <c r="H39" s="8">
        <v>10</v>
      </c>
      <c r="I39" s="8">
        <v>36</v>
      </c>
      <c r="J39" s="8">
        <v>25</v>
      </c>
      <c r="K39" s="8">
        <v>4</v>
      </c>
      <c r="L39" s="8">
        <v>71</v>
      </c>
      <c r="M39" s="8">
        <v>23</v>
      </c>
      <c r="N39" s="8">
        <v>3</v>
      </c>
      <c r="O39" s="8">
        <v>3</v>
      </c>
      <c r="P39" s="8">
        <v>19</v>
      </c>
      <c r="Q39" s="8">
        <v>52</v>
      </c>
      <c r="R39" s="8">
        <v>3</v>
      </c>
      <c r="S39" s="8">
        <v>3</v>
      </c>
      <c r="T39" s="8">
        <v>5</v>
      </c>
      <c r="U39" s="8">
        <v>0</v>
      </c>
      <c r="V39" s="8">
        <v>19</v>
      </c>
      <c r="W39" s="8">
        <v>276</v>
      </c>
    </row>
    <row r="40" spans="1:23" x14ac:dyDescent="0.3">
      <c r="A40" s="8">
        <v>39</v>
      </c>
      <c r="B40" s="8">
        <v>25</v>
      </c>
      <c r="C40" s="8">
        <v>322</v>
      </c>
      <c r="D40" s="8" t="s">
        <v>54</v>
      </c>
      <c r="E40" s="8">
        <v>1521</v>
      </c>
      <c r="F40" s="8" t="s">
        <v>20</v>
      </c>
      <c r="G40" s="10">
        <v>425</v>
      </c>
      <c r="H40" s="8">
        <v>16</v>
      </c>
      <c r="I40" s="8">
        <v>23</v>
      </c>
      <c r="J40" s="8">
        <v>26</v>
      </c>
      <c r="K40" s="8">
        <v>2</v>
      </c>
      <c r="L40" s="8">
        <v>78</v>
      </c>
      <c r="M40" s="8">
        <v>24</v>
      </c>
      <c r="N40" s="8">
        <v>4</v>
      </c>
      <c r="O40" s="8">
        <v>2</v>
      </c>
      <c r="P40" s="8">
        <v>21</v>
      </c>
      <c r="Q40" s="8">
        <v>57</v>
      </c>
      <c r="R40" s="8">
        <v>4</v>
      </c>
      <c r="S40" s="8">
        <v>4</v>
      </c>
      <c r="T40" s="8">
        <v>0</v>
      </c>
      <c r="U40" s="8">
        <v>0</v>
      </c>
      <c r="V40" s="8">
        <v>12</v>
      </c>
      <c r="W40" s="8">
        <v>273</v>
      </c>
    </row>
    <row r="41" spans="1:23" x14ac:dyDescent="0.3">
      <c r="A41" s="10">
        <v>40</v>
      </c>
      <c r="B41" s="10">
        <v>25</v>
      </c>
      <c r="C41" s="8">
        <v>322</v>
      </c>
      <c r="D41" s="8" t="s">
        <v>54</v>
      </c>
      <c r="E41" s="8">
        <v>1521</v>
      </c>
      <c r="F41" s="8" t="s">
        <v>27</v>
      </c>
      <c r="G41" s="10"/>
      <c r="H41" s="8">
        <v>12</v>
      </c>
      <c r="I41" s="8">
        <v>19</v>
      </c>
      <c r="J41" s="8">
        <v>11</v>
      </c>
      <c r="K41" s="8">
        <v>0</v>
      </c>
      <c r="L41" s="8">
        <v>28</v>
      </c>
      <c r="M41" s="8">
        <v>9</v>
      </c>
      <c r="N41" s="8">
        <v>3</v>
      </c>
      <c r="O41" s="8">
        <v>4</v>
      </c>
      <c r="P41" s="8">
        <v>5</v>
      </c>
      <c r="Q41" s="8">
        <v>46</v>
      </c>
      <c r="R41" s="8">
        <v>1</v>
      </c>
      <c r="S41" s="8">
        <v>2</v>
      </c>
      <c r="T41" s="8">
        <v>2</v>
      </c>
      <c r="U41" s="8">
        <v>0</v>
      </c>
      <c r="V41" s="8">
        <v>6</v>
      </c>
      <c r="W41" s="8">
        <v>148</v>
      </c>
    </row>
    <row r="42" spans="1:23" x14ac:dyDescent="0.3">
      <c r="A42" s="8">
        <v>41</v>
      </c>
      <c r="B42" s="8">
        <v>25</v>
      </c>
      <c r="C42" s="8">
        <v>322</v>
      </c>
      <c r="D42" s="8" t="s">
        <v>54</v>
      </c>
      <c r="E42" s="8">
        <v>1522</v>
      </c>
      <c r="F42" s="8" t="s">
        <v>19</v>
      </c>
      <c r="G42" s="10">
        <v>622</v>
      </c>
      <c r="H42" s="8">
        <v>14</v>
      </c>
      <c r="I42" s="8">
        <v>54</v>
      </c>
      <c r="J42" s="8">
        <v>35</v>
      </c>
      <c r="K42" s="8">
        <v>8</v>
      </c>
      <c r="L42" s="8">
        <v>148</v>
      </c>
      <c r="M42" s="8">
        <v>37</v>
      </c>
      <c r="N42" s="8">
        <v>5</v>
      </c>
      <c r="O42" s="8">
        <v>10</v>
      </c>
      <c r="P42" s="8">
        <v>17</v>
      </c>
      <c r="Q42" s="8">
        <v>53</v>
      </c>
      <c r="R42" s="8">
        <v>3</v>
      </c>
      <c r="S42" s="8">
        <v>1</v>
      </c>
      <c r="T42" s="8">
        <v>2</v>
      </c>
      <c r="U42" s="8">
        <v>0</v>
      </c>
      <c r="V42" s="8">
        <v>20</v>
      </c>
      <c r="W42" s="8">
        <v>407</v>
      </c>
    </row>
    <row r="43" spans="1:23" x14ac:dyDescent="0.3">
      <c r="A43" s="8">
        <v>42</v>
      </c>
      <c r="B43" s="8">
        <v>25</v>
      </c>
      <c r="C43" s="8">
        <v>322</v>
      </c>
      <c r="D43" s="8" t="s">
        <v>54</v>
      </c>
      <c r="E43" s="8">
        <v>1522</v>
      </c>
      <c r="F43" s="8" t="s">
        <v>20</v>
      </c>
      <c r="G43" s="10">
        <v>622</v>
      </c>
      <c r="H43" s="8">
        <v>18</v>
      </c>
      <c r="I43" s="8">
        <v>56</v>
      </c>
      <c r="J43" s="8">
        <v>27</v>
      </c>
      <c r="K43" s="8">
        <v>9</v>
      </c>
      <c r="L43" s="8">
        <v>132</v>
      </c>
      <c r="M43" s="8">
        <v>35</v>
      </c>
      <c r="N43" s="8">
        <v>4</v>
      </c>
      <c r="O43" s="8">
        <v>9</v>
      </c>
      <c r="P43" s="8">
        <v>19</v>
      </c>
      <c r="Q43" s="8">
        <v>61</v>
      </c>
      <c r="R43" s="8">
        <v>5</v>
      </c>
      <c r="S43" s="8">
        <v>3</v>
      </c>
      <c r="T43" s="8">
        <v>1</v>
      </c>
      <c r="U43" s="8">
        <v>0</v>
      </c>
      <c r="V43" s="8">
        <v>10</v>
      </c>
      <c r="W43" s="8">
        <v>389</v>
      </c>
    </row>
    <row r="44" spans="1:23" x14ac:dyDescent="0.3">
      <c r="A44" s="10">
        <v>43</v>
      </c>
      <c r="B44" s="10">
        <v>25</v>
      </c>
      <c r="C44" s="8">
        <v>322</v>
      </c>
      <c r="D44" s="8" t="s">
        <v>54</v>
      </c>
      <c r="E44" s="8">
        <v>1522</v>
      </c>
      <c r="F44" s="8" t="s">
        <v>22</v>
      </c>
      <c r="G44" s="10">
        <v>621</v>
      </c>
      <c r="H44" s="8">
        <v>13</v>
      </c>
      <c r="I44" s="8">
        <v>66</v>
      </c>
      <c r="J44" s="8">
        <v>39</v>
      </c>
      <c r="K44" s="8">
        <v>2</v>
      </c>
      <c r="L44" s="8">
        <v>131</v>
      </c>
      <c r="M44" s="8">
        <v>36</v>
      </c>
      <c r="N44" s="8">
        <v>6</v>
      </c>
      <c r="O44" s="8">
        <v>9</v>
      </c>
      <c r="P44" s="8">
        <v>20</v>
      </c>
      <c r="Q44" s="8">
        <v>48</v>
      </c>
      <c r="R44" s="8">
        <v>4</v>
      </c>
      <c r="S44" s="8">
        <v>5</v>
      </c>
      <c r="T44" s="8">
        <v>1</v>
      </c>
      <c r="U44" s="8">
        <v>0</v>
      </c>
      <c r="V44" s="8">
        <v>10</v>
      </c>
      <c r="W44" s="8">
        <v>390</v>
      </c>
    </row>
    <row r="45" spans="1:23" x14ac:dyDescent="0.3">
      <c r="A45" s="8">
        <v>44</v>
      </c>
      <c r="B45" s="8">
        <v>25</v>
      </c>
      <c r="C45" s="8">
        <v>322</v>
      </c>
      <c r="D45" s="8" t="s">
        <v>54</v>
      </c>
      <c r="E45" s="8">
        <v>1522</v>
      </c>
      <c r="F45" s="8" t="s">
        <v>24</v>
      </c>
      <c r="G45" s="10">
        <v>621</v>
      </c>
      <c r="H45" s="8">
        <v>15</v>
      </c>
      <c r="I45" s="8">
        <v>71</v>
      </c>
      <c r="J45" s="8">
        <v>29</v>
      </c>
      <c r="K45" s="8">
        <v>6</v>
      </c>
      <c r="L45" s="8">
        <v>140</v>
      </c>
      <c r="M45" s="8">
        <v>54</v>
      </c>
      <c r="N45" s="8">
        <v>11</v>
      </c>
      <c r="O45" s="8">
        <v>11</v>
      </c>
      <c r="P45" s="8">
        <v>19</v>
      </c>
      <c r="Q45" s="8">
        <v>47</v>
      </c>
      <c r="R45" s="8">
        <v>3</v>
      </c>
      <c r="S45" s="8">
        <v>2</v>
      </c>
      <c r="T45" s="8">
        <v>0</v>
      </c>
      <c r="U45" s="8">
        <v>0</v>
      </c>
      <c r="V45" s="8">
        <v>19</v>
      </c>
      <c r="W45" s="8">
        <v>427</v>
      </c>
    </row>
    <row r="46" spans="1:23" x14ac:dyDescent="0.3">
      <c r="A46" s="8">
        <v>45</v>
      </c>
      <c r="B46" s="8">
        <v>25</v>
      </c>
      <c r="C46" s="8">
        <v>322</v>
      </c>
      <c r="D46" s="8" t="s">
        <v>54</v>
      </c>
      <c r="E46" s="8">
        <v>1523</v>
      </c>
      <c r="F46" s="8" t="s">
        <v>19</v>
      </c>
      <c r="G46" s="10">
        <v>425</v>
      </c>
      <c r="H46" s="8">
        <v>2</v>
      </c>
      <c r="I46" s="8">
        <v>123</v>
      </c>
      <c r="J46" s="8">
        <v>7</v>
      </c>
      <c r="K46" s="8">
        <v>0</v>
      </c>
      <c r="L46" s="8">
        <v>139</v>
      </c>
      <c r="M46" s="8">
        <v>1</v>
      </c>
      <c r="N46" s="8">
        <v>0</v>
      </c>
      <c r="O46" s="8">
        <v>2</v>
      </c>
      <c r="P46" s="8">
        <v>1</v>
      </c>
      <c r="Q46" s="8">
        <v>9</v>
      </c>
      <c r="R46" s="8">
        <v>0</v>
      </c>
      <c r="S46" s="8">
        <v>0</v>
      </c>
      <c r="T46" s="8">
        <v>1</v>
      </c>
      <c r="U46" s="8">
        <v>0</v>
      </c>
      <c r="V46" s="8">
        <v>7</v>
      </c>
      <c r="W46" s="8">
        <v>292</v>
      </c>
    </row>
    <row r="47" spans="1:23" x14ac:dyDescent="0.3">
      <c r="A47" s="10">
        <v>46</v>
      </c>
      <c r="B47" s="10">
        <v>25</v>
      </c>
      <c r="C47" s="8">
        <v>322</v>
      </c>
      <c r="D47" s="8" t="s">
        <v>54</v>
      </c>
      <c r="E47" s="8">
        <v>1523</v>
      </c>
      <c r="F47" s="8" t="s">
        <v>20</v>
      </c>
      <c r="G47" s="10">
        <v>425</v>
      </c>
      <c r="H47" s="8">
        <v>6</v>
      </c>
      <c r="I47" s="8">
        <v>109</v>
      </c>
      <c r="J47" s="8">
        <v>11</v>
      </c>
      <c r="K47" s="8">
        <v>2</v>
      </c>
      <c r="L47" s="8">
        <v>157</v>
      </c>
      <c r="M47" s="8">
        <v>1</v>
      </c>
      <c r="N47" s="8">
        <v>0</v>
      </c>
      <c r="O47" s="8">
        <v>1</v>
      </c>
      <c r="P47" s="8">
        <v>0</v>
      </c>
      <c r="Q47" s="8">
        <v>2</v>
      </c>
      <c r="R47" s="8">
        <v>0</v>
      </c>
      <c r="S47" s="8">
        <v>0</v>
      </c>
      <c r="T47" s="8">
        <v>1</v>
      </c>
      <c r="U47" s="8">
        <v>0</v>
      </c>
      <c r="V47" s="8">
        <v>7</v>
      </c>
      <c r="W47" s="8">
        <v>297</v>
      </c>
    </row>
    <row r="48" spans="1:23" x14ac:dyDescent="0.3">
      <c r="A48" s="8">
        <v>47</v>
      </c>
      <c r="B48" s="8">
        <v>25</v>
      </c>
      <c r="C48" s="8">
        <v>322</v>
      </c>
      <c r="D48" s="8" t="s">
        <v>54</v>
      </c>
      <c r="E48" s="8">
        <v>1524</v>
      </c>
      <c r="F48" s="8" t="s">
        <v>19</v>
      </c>
      <c r="G48" s="10">
        <v>445</v>
      </c>
      <c r="H48" s="8">
        <v>31</v>
      </c>
      <c r="I48" s="8">
        <v>54</v>
      </c>
      <c r="J48" s="8">
        <v>14</v>
      </c>
      <c r="K48" s="8">
        <v>3</v>
      </c>
      <c r="L48" s="8">
        <v>71</v>
      </c>
      <c r="M48" s="8">
        <v>11</v>
      </c>
      <c r="N48" s="8">
        <v>14</v>
      </c>
      <c r="O48" s="8">
        <v>11</v>
      </c>
      <c r="P48" s="8">
        <v>6</v>
      </c>
      <c r="Q48" s="8">
        <v>62</v>
      </c>
      <c r="R48" s="8">
        <v>0</v>
      </c>
      <c r="S48" s="8">
        <v>1</v>
      </c>
      <c r="T48" s="8">
        <v>0</v>
      </c>
      <c r="U48" s="8">
        <v>0</v>
      </c>
      <c r="V48" s="8">
        <v>11</v>
      </c>
      <c r="W48" s="8">
        <v>289</v>
      </c>
    </row>
    <row r="49" spans="1:23" x14ac:dyDescent="0.3">
      <c r="A49" s="8">
        <v>48</v>
      </c>
      <c r="B49" s="8">
        <v>25</v>
      </c>
      <c r="C49" s="8">
        <v>322</v>
      </c>
      <c r="D49" s="8" t="s">
        <v>54</v>
      </c>
      <c r="E49" s="8">
        <v>1525</v>
      </c>
      <c r="F49" s="8" t="s">
        <v>19</v>
      </c>
      <c r="G49" s="10">
        <v>561</v>
      </c>
      <c r="H49" s="8">
        <v>5</v>
      </c>
      <c r="I49" s="8">
        <v>130</v>
      </c>
      <c r="J49" s="8">
        <v>27</v>
      </c>
      <c r="K49" s="8">
        <v>4</v>
      </c>
      <c r="L49" s="8">
        <v>159</v>
      </c>
      <c r="M49" s="8">
        <v>12</v>
      </c>
      <c r="N49" s="8">
        <v>2</v>
      </c>
      <c r="O49" s="8">
        <v>7</v>
      </c>
      <c r="P49" s="8">
        <v>4</v>
      </c>
      <c r="Q49" s="8">
        <v>13</v>
      </c>
      <c r="R49" s="8">
        <v>5</v>
      </c>
      <c r="S49" s="8">
        <v>0</v>
      </c>
      <c r="T49" s="8">
        <v>3</v>
      </c>
      <c r="U49" s="8">
        <v>0</v>
      </c>
      <c r="V49" s="8">
        <v>15</v>
      </c>
      <c r="W49" s="8">
        <v>386</v>
      </c>
    </row>
    <row r="50" spans="1:23" x14ac:dyDescent="0.3">
      <c r="A50" s="10">
        <v>49</v>
      </c>
      <c r="B50" s="10">
        <v>25</v>
      </c>
      <c r="C50" s="8">
        <v>322</v>
      </c>
      <c r="D50" s="8" t="s">
        <v>54</v>
      </c>
      <c r="E50" s="8">
        <v>1525</v>
      </c>
      <c r="F50" s="8" t="s">
        <v>20</v>
      </c>
      <c r="G50" s="10">
        <v>561</v>
      </c>
      <c r="H50" s="8">
        <v>9</v>
      </c>
      <c r="I50" s="8">
        <v>105</v>
      </c>
      <c r="J50" s="8">
        <v>30</v>
      </c>
      <c r="K50" s="8">
        <v>3</v>
      </c>
      <c r="L50" s="8">
        <v>145</v>
      </c>
      <c r="M50" s="8">
        <v>13</v>
      </c>
      <c r="N50" s="8">
        <v>3</v>
      </c>
      <c r="O50" s="8">
        <v>7</v>
      </c>
      <c r="P50" s="8">
        <v>4</v>
      </c>
      <c r="Q50" s="8">
        <v>13</v>
      </c>
      <c r="R50" s="8">
        <v>1</v>
      </c>
      <c r="S50" s="8">
        <v>3</v>
      </c>
      <c r="T50" s="8">
        <v>4</v>
      </c>
      <c r="U50" s="8">
        <v>0</v>
      </c>
      <c r="V50" s="8">
        <v>28</v>
      </c>
      <c r="W50" s="8">
        <v>368</v>
      </c>
    </row>
    <row r="51" spans="1:23" x14ac:dyDescent="0.3">
      <c r="A51" s="8">
        <v>50</v>
      </c>
      <c r="B51" s="8">
        <v>25</v>
      </c>
      <c r="C51" s="8">
        <v>322</v>
      </c>
      <c r="D51" s="8" t="s">
        <v>54</v>
      </c>
      <c r="E51" s="8">
        <v>1527</v>
      </c>
      <c r="F51" s="8" t="s">
        <v>19</v>
      </c>
      <c r="G51" s="10">
        <v>703</v>
      </c>
      <c r="H51" s="8">
        <v>22</v>
      </c>
      <c r="I51" s="8">
        <v>58</v>
      </c>
      <c r="J51" s="8">
        <v>53</v>
      </c>
      <c r="K51" s="8">
        <v>9</v>
      </c>
      <c r="L51" s="8">
        <v>143</v>
      </c>
      <c r="M51" s="8">
        <v>46</v>
      </c>
      <c r="N51" s="8">
        <v>5</v>
      </c>
      <c r="O51" s="8">
        <v>35</v>
      </c>
      <c r="P51" s="8">
        <v>11</v>
      </c>
      <c r="Q51" s="8">
        <v>46</v>
      </c>
      <c r="R51" s="8">
        <v>2</v>
      </c>
      <c r="S51" s="8">
        <v>2</v>
      </c>
      <c r="T51" s="8">
        <v>1</v>
      </c>
      <c r="U51" s="8">
        <v>0</v>
      </c>
      <c r="V51" s="8">
        <v>2</v>
      </c>
      <c r="W51" s="8">
        <v>435</v>
      </c>
    </row>
    <row r="52" spans="1:23" x14ac:dyDescent="0.3">
      <c r="A52" s="8">
        <v>51</v>
      </c>
      <c r="B52" s="8">
        <v>25</v>
      </c>
      <c r="C52" s="8">
        <v>322</v>
      </c>
      <c r="D52" s="8" t="s">
        <v>54</v>
      </c>
      <c r="E52" s="8">
        <v>1527</v>
      </c>
      <c r="F52" s="8" t="s">
        <v>20</v>
      </c>
      <c r="G52" s="10">
        <v>703</v>
      </c>
      <c r="H52" s="8">
        <v>18</v>
      </c>
      <c r="I52" s="8">
        <v>49</v>
      </c>
      <c r="J52" s="8">
        <v>52</v>
      </c>
      <c r="K52" s="8">
        <v>7</v>
      </c>
      <c r="L52" s="8">
        <v>142</v>
      </c>
      <c r="M52" s="8">
        <v>42</v>
      </c>
      <c r="N52" s="8">
        <v>7</v>
      </c>
      <c r="O52" s="8">
        <v>28</v>
      </c>
      <c r="P52" s="8">
        <v>16</v>
      </c>
      <c r="Q52" s="8">
        <v>53</v>
      </c>
      <c r="R52" s="8">
        <v>2</v>
      </c>
      <c r="S52" s="8">
        <v>8</v>
      </c>
      <c r="T52" s="8">
        <v>0</v>
      </c>
      <c r="U52" s="8">
        <v>0</v>
      </c>
      <c r="V52" s="8">
        <v>34</v>
      </c>
      <c r="W52" s="8">
        <v>458</v>
      </c>
    </row>
    <row r="53" spans="1:23" x14ac:dyDescent="0.3">
      <c r="A53" s="10">
        <v>52</v>
      </c>
      <c r="B53" s="10">
        <v>25</v>
      </c>
      <c r="C53" s="8">
        <v>322</v>
      </c>
      <c r="D53" s="8" t="s">
        <v>54</v>
      </c>
      <c r="E53" s="8">
        <v>1527</v>
      </c>
      <c r="F53" s="8" t="s">
        <v>22</v>
      </c>
      <c r="G53" s="10">
        <v>702</v>
      </c>
      <c r="H53" s="8">
        <v>23</v>
      </c>
      <c r="I53" s="8">
        <v>75</v>
      </c>
      <c r="J53" s="8">
        <v>55</v>
      </c>
      <c r="K53" s="8">
        <v>6</v>
      </c>
      <c r="L53" s="8">
        <v>139</v>
      </c>
      <c r="M53" s="8">
        <v>37</v>
      </c>
      <c r="N53" s="8">
        <v>8</v>
      </c>
      <c r="O53" s="8">
        <v>28</v>
      </c>
      <c r="P53" s="8">
        <v>10</v>
      </c>
      <c r="Q53" s="8">
        <v>30</v>
      </c>
      <c r="R53" s="8">
        <v>1</v>
      </c>
      <c r="S53" s="8">
        <v>4</v>
      </c>
      <c r="T53" s="8">
        <v>5</v>
      </c>
      <c r="U53" s="8">
        <v>0</v>
      </c>
      <c r="V53" s="8">
        <v>23</v>
      </c>
      <c r="W53" s="8">
        <v>444</v>
      </c>
    </row>
    <row r="54" spans="1:23" x14ac:dyDescent="0.3">
      <c r="A54" s="8">
        <v>53</v>
      </c>
      <c r="B54" s="8">
        <v>25</v>
      </c>
      <c r="C54" s="8">
        <v>322</v>
      </c>
      <c r="D54" s="8" t="s">
        <v>54</v>
      </c>
      <c r="E54" s="8">
        <v>1528</v>
      </c>
      <c r="F54" s="8" t="s">
        <v>19</v>
      </c>
      <c r="G54" s="10">
        <v>503</v>
      </c>
      <c r="H54" s="8">
        <v>11</v>
      </c>
      <c r="I54" s="8">
        <v>54</v>
      </c>
      <c r="J54" s="8">
        <v>25</v>
      </c>
      <c r="K54" s="8">
        <v>3</v>
      </c>
      <c r="L54" s="8">
        <v>90</v>
      </c>
      <c r="M54" s="8">
        <v>25</v>
      </c>
      <c r="N54" s="8">
        <v>9</v>
      </c>
      <c r="O54" s="8">
        <v>22</v>
      </c>
      <c r="P54" s="8">
        <v>9</v>
      </c>
      <c r="Q54" s="8">
        <v>26</v>
      </c>
      <c r="R54" s="8">
        <v>3</v>
      </c>
      <c r="S54" s="8">
        <v>5</v>
      </c>
      <c r="T54" s="8">
        <v>0</v>
      </c>
      <c r="U54" s="8">
        <v>0</v>
      </c>
      <c r="V54" s="8">
        <v>23</v>
      </c>
      <c r="W54" s="8">
        <v>305</v>
      </c>
    </row>
    <row r="55" spans="1:23" x14ac:dyDescent="0.3">
      <c r="A55" s="8">
        <v>54</v>
      </c>
      <c r="B55" s="8">
        <v>25</v>
      </c>
      <c r="C55" s="8">
        <v>322</v>
      </c>
      <c r="D55" s="8" t="s">
        <v>54</v>
      </c>
      <c r="E55" s="8">
        <v>1528</v>
      </c>
      <c r="F55" s="8" t="s">
        <v>20</v>
      </c>
      <c r="G55" s="10">
        <v>503</v>
      </c>
      <c r="H55" s="8">
        <v>13</v>
      </c>
      <c r="I55" s="8">
        <v>62</v>
      </c>
      <c r="J55" s="8">
        <v>35</v>
      </c>
      <c r="K55" s="8">
        <v>3</v>
      </c>
      <c r="L55" s="8">
        <v>88</v>
      </c>
      <c r="M55" s="8">
        <v>32</v>
      </c>
      <c r="N55" s="8">
        <v>8</v>
      </c>
      <c r="O55" s="8">
        <v>25</v>
      </c>
      <c r="P55" s="8">
        <v>9</v>
      </c>
      <c r="Q55" s="8">
        <v>41</v>
      </c>
      <c r="R55" s="8">
        <v>2</v>
      </c>
      <c r="S55" s="8">
        <v>3</v>
      </c>
      <c r="T55" s="8">
        <v>1</v>
      </c>
      <c r="U55" s="8">
        <v>0</v>
      </c>
      <c r="V55" s="8">
        <v>17</v>
      </c>
      <c r="W55" s="8">
        <v>339</v>
      </c>
    </row>
    <row r="56" spans="1:23" x14ac:dyDescent="0.3">
      <c r="A56" s="10">
        <v>55</v>
      </c>
      <c r="B56" s="10">
        <v>25</v>
      </c>
      <c r="C56" s="8">
        <v>322</v>
      </c>
      <c r="D56" s="8" t="s">
        <v>54</v>
      </c>
      <c r="E56" s="8">
        <v>1528</v>
      </c>
      <c r="F56" s="8" t="s">
        <v>22</v>
      </c>
      <c r="G56" s="10">
        <v>503</v>
      </c>
      <c r="H56" s="8">
        <v>14</v>
      </c>
      <c r="I56" s="8">
        <v>57</v>
      </c>
      <c r="J56" s="8">
        <v>29</v>
      </c>
      <c r="K56" s="8">
        <v>4</v>
      </c>
      <c r="L56" s="8">
        <v>120</v>
      </c>
      <c r="M56" s="8">
        <v>29</v>
      </c>
      <c r="N56" s="8">
        <v>8</v>
      </c>
      <c r="O56" s="8">
        <v>23</v>
      </c>
      <c r="P56" s="8">
        <v>5</v>
      </c>
      <c r="Q56" s="8">
        <v>31</v>
      </c>
      <c r="R56" s="8">
        <v>0</v>
      </c>
      <c r="S56" s="8">
        <v>3</v>
      </c>
      <c r="T56" s="8">
        <v>0</v>
      </c>
      <c r="U56" s="8">
        <v>0</v>
      </c>
      <c r="V56" s="8">
        <v>17</v>
      </c>
      <c r="W56" s="8">
        <v>340</v>
      </c>
    </row>
    <row r="57" spans="1:23" x14ac:dyDescent="0.3">
      <c r="A57" s="8">
        <v>56</v>
      </c>
      <c r="B57" s="8">
        <v>25</v>
      </c>
      <c r="C57" s="8">
        <v>322</v>
      </c>
      <c r="D57" s="8" t="s">
        <v>54</v>
      </c>
      <c r="E57" s="8">
        <v>1529</v>
      </c>
      <c r="F57" s="8" t="s">
        <v>19</v>
      </c>
      <c r="G57" s="10">
        <v>565</v>
      </c>
      <c r="H57" s="8">
        <v>18</v>
      </c>
      <c r="I57" s="8">
        <v>55</v>
      </c>
      <c r="J57" s="8">
        <v>77</v>
      </c>
      <c r="K57" s="8">
        <v>6</v>
      </c>
      <c r="L57" s="8">
        <v>137</v>
      </c>
      <c r="M57" s="8">
        <v>30</v>
      </c>
      <c r="N57" s="8">
        <v>17</v>
      </c>
      <c r="O57" s="8">
        <v>7</v>
      </c>
      <c r="P57" s="8">
        <v>9</v>
      </c>
      <c r="Q57" s="8">
        <v>24</v>
      </c>
      <c r="R57" s="8">
        <v>0</v>
      </c>
      <c r="S57" s="8">
        <v>6</v>
      </c>
      <c r="T57" s="8">
        <v>4</v>
      </c>
      <c r="U57" s="8">
        <v>0</v>
      </c>
      <c r="V57" s="8">
        <v>13</v>
      </c>
      <c r="W57" s="8">
        <v>403</v>
      </c>
    </row>
    <row r="58" spans="1:23" x14ac:dyDescent="0.3">
      <c r="A58" s="8">
        <v>57</v>
      </c>
      <c r="B58" s="8">
        <v>25</v>
      </c>
      <c r="C58" s="8">
        <v>322</v>
      </c>
      <c r="D58" s="8" t="s">
        <v>54</v>
      </c>
      <c r="E58" s="8">
        <v>1529</v>
      </c>
      <c r="F58" s="8" t="s">
        <v>20</v>
      </c>
      <c r="G58" s="10">
        <v>564</v>
      </c>
      <c r="H58" s="8">
        <v>18</v>
      </c>
      <c r="I58" s="8">
        <v>62</v>
      </c>
      <c r="J58" s="8">
        <v>56</v>
      </c>
      <c r="K58" s="8">
        <v>2</v>
      </c>
      <c r="L58" s="8">
        <v>152</v>
      </c>
      <c r="M58" s="8">
        <v>35</v>
      </c>
      <c r="N58" s="8">
        <v>17</v>
      </c>
      <c r="O58" s="8">
        <v>7</v>
      </c>
      <c r="P58" s="8">
        <v>15</v>
      </c>
      <c r="Q58" s="8">
        <v>27</v>
      </c>
      <c r="R58" s="8">
        <v>1</v>
      </c>
      <c r="S58" s="8">
        <v>6</v>
      </c>
      <c r="T58" s="8">
        <v>0</v>
      </c>
      <c r="U58" s="8">
        <v>0</v>
      </c>
      <c r="V58" s="8">
        <v>23</v>
      </c>
      <c r="W58" s="8">
        <v>421</v>
      </c>
    </row>
    <row r="59" spans="1:23" x14ac:dyDescent="0.3">
      <c r="A59" s="10">
        <v>58</v>
      </c>
      <c r="B59" s="10">
        <v>25</v>
      </c>
      <c r="C59" s="8">
        <v>322</v>
      </c>
      <c r="D59" s="8" t="s">
        <v>54</v>
      </c>
      <c r="E59" s="8">
        <v>1529</v>
      </c>
      <c r="F59" s="8" t="s">
        <v>22</v>
      </c>
      <c r="G59" s="10">
        <v>564</v>
      </c>
      <c r="H59" s="8">
        <v>13</v>
      </c>
      <c r="I59" s="8">
        <v>73</v>
      </c>
      <c r="J59" s="8">
        <v>71</v>
      </c>
      <c r="K59" s="8">
        <v>2</v>
      </c>
      <c r="L59" s="8">
        <v>110</v>
      </c>
      <c r="M59" s="8">
        <v>26</v>
      </c>
      <c r="N59" s="8">
        <v>17</v>
      </c>
      <c r="O59" s="8">
        <v>3</v>
      </c>
      <c r="P59" s="8">
        <v>17</v>
      </c>
      <c r="Q59" s="8">
        <v>30</v>
      </c>
      <c r="R59" s="8">
        <v>1</v>
      </c>
      <c r="S59" s="8">
        <v>5</v>
      </c>
      <c r="T59" s="8">
        <v>1</v>
      </c>
      <c r="U59" s="8">
        <v>0</v>
      </c>
      <c r="V59" s="8">
        <v>23</v>
      </c>
      <c r="W59" s="8">
        <v>392</v>
      </c>
    </row>
    <row r="60" spans="1:23" x14ac:dyDescent="0.3">
      <c r="A60" s="8">
        <v>59</v>
      </c>
      <c r="B60" s="8">
        <v>25</v>
      </c>
      <c r="C60" s="8">
        <v>322</v>
      </c>
      <c r="D60" s="8" t="s">
        <v>54</v>
      </c>
      <c r="E60" s="8">
        <v>1529</v>
      </c>
      <c r="F60" s="8" t="s">
        <v>24</v>
      </c>
      <c r="G60" s="10">
        <v>564</v>
      </c>
      <c r="H60" s="8">
        <v>23</v>
      </c>
      <c r="I60" s="8">
        <v>53</v>
      </c>
      <c r="J60" s="8">
        <v>61</v>
      </c>
      <c r="K60" s="8">
        <v>5</v>
      </c>
      <c r="L60" s="8">
        <v>122</v>
      </c>
      <c r="M60" s="8">
        <v>32</v>
      </c>
      <c r="N60" s="8">
        <v>15</v>
      </c>
      <c r="O60" s="8">
        <v>10</v>
      </c>
      <c r="P60" s="8">
        <v>17</v>
      </c>
      <c r="Q60" s="8">
        <v>23</v>
      </c>
      <c r="R60" s="8">
        <v>2</v>
      </c>
      <c r="S60" s="8">
        <v>7</v>
      </c>
      <c r="T60" s="8">
        <v>1</v>
      </c>
      <c r="U60" s="8">
        <v>0</v>
      </c>
      <c r="V60" s="8">
        <v>21</v>
      </c>
      <c r="W60" s="8">
        <v>392</v>
      </c>
    </row>
    <row r="61" spans="1:23" x14ac:dyDescent="0.3">
      <c r="A61" s="8">
        <v>60</v>
      </c>
      <c r="B61" s="8">
        <v>25</v>
      </c>
      <c r="C61" s="8">
        <v>322</v>
      </c>
      <c r="D61" s="8" t="s">
        <v>54</v>
      </c>
      <c r="E61" s="8">
        <v>1529</v>
      </c>
      <c r="F61" s="8" t="s">
        <v>21</v>
      </c>
      <c r="G61" s="10">
        <v>252</v>
      </c>
      <c r="H61" s="8">
        <v>4</v>
      </c>
      <c r="I61" s="8">
        <v>47</v>
      </c>
      <c r="J61" s="8">
        <v>6</v>
      </c>
      <c r="K61" s="8">
        <v>0</v>
      </c>
      <c r="L61" s="8">
        <v>112</v>
      </c>
      <c r="M61" s="8">
        <v>3</v>
      </c>
      <c r="N61" s="8">
        <v>0</v>
      </c>
      <c r="O61" s="8">
        <v>2</v>
      </c>
      <c r="P61" s="8">
        <v>5</v>
      </c>
      <c r="Q61" s="8">
        <v>5</v>
      </c>
      <c r="R61" s="8">
        <v>0</v>
      </c>
      <c r="S61" s="8">
        <v>0</v>
      </c>
      <c r="T61" s="8">
        <v>1</v>
      </c>
      <c r="U61" s="8">
        <v>0</v>
      </c>
      <c r="V61" s="8">
        <v>6</v>
      </c>
      <c r="W61" s="8">
        <v>191</v>
      </c>
    </row>
    <row r="62" spans="1:23" x14ac:dyDescent="0.3">
      <c r="A62" s="10">
        <v>61</v>
      </c>
      <c r="B62" s="10">
        <v>25</v>
      </c>
      <c r="C62" s="8">
        <v>322</v>
      </c>
      <c r="D62" s="8" t="s">
        <v>54</v>
      </c>
      <c r="E62" s="8">
        <v>1530</v>
      </c>
      <c r="F62" s="8" t="s">
        <v>19</v>
      </c>
      <c r="G62" s="10">
        <v>729</v>
      </c>
      <c r="H62" s="8">
        <v>16</v>
      </c>
      <c r="I62" s="8">
        <v>65</v>
      </c>
      <c r="J62" s="8">
        <v>85</v>
      </c>
      <c r="K62" s="8">
        <v>3</v>
      </c>
      <c r="L62" s="8">
        <v>225</v>
      </c>
      <c r="M62" s="8">
        <v>41</v>
      </c>
      <c r="N62" s="8">
        <v>1</v>
      </c>
      <c r="O62" s="8">
        <v>6</v>
      </c>
      <c r="P62" s="8">
        <v>7</v>
      </c>
      <c r="Q62" s="8">
        <v>18</v>
      </c>
      <c r="R62" s="8">
        <v>5</v>
      </c>
      <c r="S62" s="8">
        <v>5</v>
      </c>
      <c r="T62" s="8">
        <v>1</v>
      </c>
      <c r="U62" s="8">
        <v>0</v>
      </c>
      <c r="V62" s="8">
        <v>24</v>
      </c>
      <c r="W62" s="8">
        <v>502</v>
      </c>
    </row>
    <row r="63" spans="1:23" x14ac:dyDescent="0.3">
      <c r="A63" s="8">
        <v>62</v>
      </c>
      <c r="B63" s="8">
        <v>25</v>
      </c>
      <c r="C63" s="8">
        <v>322</v>
      </c>
      <c r="D63" s="8" t="s">
        <v>54</v>
      </c>
      <c r="E63" s="8">
        <v>1530</v>
      </c>
      <c r="F63" s="8" t="s">
        <v>20</v>
      </c>
      <c r="G63" s="10">
        <v>728</v>
      </c>
      <c r="H63" s="8">
        <v>12</v>
      </c>
      <c r="I63" s="8">
        <v>89</v>
      </c>
      <c r="J63" s="8">
        <v>83</v>
      </c>
      <c r="K63" s="8">
        <v>5</v>
      </c>
      <c r="L63" s="8">
        <v>197</v>
      </c>
      <c r="M63" s="8">
        <v>25</v>
      </c>
      <c r="N63" s="8">
        <v>10</v>
      </c>
      <c r="O63" s="8">
        <v>6</v>
      </c>
      <c r="P63" s="8">
        <v>5</v>
      </c>
      <c r="Q63" s="8">
        <v>24</v>
      </c>
      <c r="R63" s="8">
        <v>2</v>
      </c>
      <c r="S63" s="8">
        <v>5</v>
      </c>
      <c r="T63" s="8">
        <v>0</v>
      </c>
      <c r="U63" s="8">
        <v>0</v>
      </c>
      <c r="V63" s="8">
        <v>20</v>
      </c>
      <c r="W63" s="8">
        <v>483</v>
      </c>
    </row>
    <row r="64" spans="1:23" x14ac:dyDescent="0.3">
      <c r="A64" s="8">
        <v>63</v>
      </c>
      <c r="B64" s="8">
        <v>25</v>
      </c>
      <c r="C64" s="8">
        <v>322</v>
      </c>
      <c r="D64" s="8" t="s">
        <v>54</v>
      </c>
      <c r="E64" s="8">
        <v>1531</v>
      </c>
      <c r="F64" s="8" t="s">
        <v>19</v>
      </c>
      <c r="G64" s="10">
        <v>538</v>
      </c>
      <c r="H64" s="8">
        <v>12</v>
      </c>
      <c r="I64" s="8">
        <v>49</v>
      </c>
      <c r="J64" s="8">
        <v>35</v>
      </c>
      <c r="K64" s="8">
        <v>2</v>
      </c>
      <c r="L64" s="8">
        <v>172</v>
      </c>
      <c r="M64" s="8">
        <v>69</v>
      </c>
      <c r="N64" s="8">
        <v>4</v>
      </c>
      <c r="O64" s="8">
        <v>4</v>
      </c>
      <c r="P64" s="8">
        <v>7</v>
      </c>
      <c r="Q64" s="8">
        <v>28</v>
      </c>
      <c r="R64" s="8">
        <v>1</v>
      </c>
      <c r="S64" s="8">
        <v>2</v>
      </c>
      <c r="T64" s="8">
        <v>0</v>
      </c>
      <c r="U64" s="8">
        <v>0</v>
      </c>
      <c r="V64" s="8">
        <v>12</v>
      </c>
      <c r="W64" s="8">
        <v>397</v>
      </c>
    </row>
    <row r="65" spans="1:23" x14ac:dyDescent="0.3">
      <c r="A65" s="10">
        <v>64</v>
      </c>
      <c r="B65" s="10">
        <v>25</v>
      </c>
      <c r="C65" s="8">
        <v>322</v>
      </c>
      <c r="D65" s="8" t="s">
        <v>54</v>
      </c>
      <c r="E65" s="8">
        <v>1531</v>
      </c>
      <c r="F65" s="8" t="s">
        <v>20</v>
      </c>
      <c r="G65" s="10">
        <v>538</v>
      </c>
      <c r="H65" s="8">
        <v>14</v>
      </c>
      <c r="I65" s="8">
        <v>104</v>
      </c>
      <c r="J65" s="8">
        <v>34</v>
      </c>
      <c r="K65" s="8">
        <v>6</v>
      </c>
      <c r="L65" s="8">
        <v>146</v>
      </c>
      <c r="M65" s="8">
        <v>45</v>
      </c>
      <c r="N65" s="8">
        <v>0</v>
      </c>
      <c r="O65" s="8">
        <v>3</v>
      </c>
      <c r="P65" s="8">
        <v>8</v>
      </c>
      <c r="Q65" s="8">
        <v>30</v>
      </c>
      <c r="R65" s="8">
        <v>1</v>
      </c>
      <c r="S65" s="8">
        <v>0</v>
      </c>
      <c r="T65" s="8">
        <v>0</v>
      </c>
      <c r="U65" s="8">
        <v>0</v>
      </c>
      <c r="V65" s="8">
        <v>16</v>
      </c>
      <c r="W65" s="8">
        <v>407</v>
      </c>
    </row>
    <row r="66" spans="1:23" x14ac:dyDescent="0.3">
      <c r="A66" s="8">
        <v>65</v>
      </c>
      <c r="B66" s="8">
        <v>25</v>
      </c>
      <c r="C66" s="8">
        <v>322</v>
      </c>
      <c r="D66" s="8" t="s">
        <v>54</v>
      </c>
      <c r="E66" s="8">
        <v>1531</v>
      </c>
      <c r="F66" s="8" t="s">
        <v>22</v>
      </c>
      <c r="G66" s="10">
        <v>537</v>
      </c>
      <c r="H66" s="8">
        <v>12</v>
      </c>
      <c r="I66" s="8">
        <v>92</v>
      </c>
      <c r="J66" s="8">
        <v>31</v>
      </c>
      <c r="K66" s="8">
        <v>5</v>
      </c>
      <c r="L66" s="8">
        <v>170</v>
      </c>
      <c r="M66" s="8">
        <v>30</v>
      </c>
      <c r="N66" s="8">
        <v>3</v>
      </c>
      <c r="O66" s="8">
        <v>2</v>
      </c>
      <c r="P66" s="8">
        <v>2</v>
      </c>
      <c r="Q66" s="8">
        <v>26</v>
      </c>
      <c r="R66" s="8">
        <v>0</v>
      </c>
      <c r="S66" s="8">
        <v>2</v>
      </c>
      <c r="T66" s="8">
        <v>1</v>
      </c>
      <c r="U66" s="8">
        <v>0</v>
      </c>
      <c r="V66" s="8">
        <v>10</v>
      </c>
      <c r="W66" s="8">
        <v>386</v>
      </c>
    </row>
    <row r="67" spans="1:23" x14ac:dyDescent="0.3">
      <c r="A67" s="8">
        <v>66</v>
      </c>
      <c r="B67" s="8">
        <v>25</v>
      </c>
      <c r="C67" s="8">
        <v>322</v>
      </c>
      <c r="D67" s="8" t="s">
        <v>54</v>
      </c>
      <c r="E67" s="8">
        <v>1532</v>
      </c>
      <c r="F67" s="8" t="s">
        <v>19</v>
      </c>
      <c r="G67" s="10">
        <v>582</v>
      </c>
      <c r="H67" s="8">
        <v>1</v>
      </c>
      <c r="I67" s="8">
        <v>57</v>
      </c>
      <c r="J67" s="8">
        <v>37</v>
      </c>
      <c r="K67" s="8">
        <v>8</v>
      </c>
      <c r="L67" s="8">
        <v>136</v>
      </c>
      <c r="M67" s="8">
        <v>39</v>
      </c>
      <c r="N67" s="8">
        <v>6</v>
      </c>
      <c r="O67" s="8">
        <v>9</v>
      </c>
      <c r="P67" s="8">
        <v>17</v>
      </c>
      <c r="Q67" s="8">
        <v>32</v>
      </c>
      <c r="R67" s="8">
        <v>6</v>
      </c>
      <c r="S67" s="8">
        <v>2</v>
      </c>
      <c r="T67" s="8">
        <v>1</v>
      </c>
      <c r="U67" s="8">
        <v>0</v>
      </c>
      <c r="V67" s="8">
        <v>20</v>
      </c>
      <c r="W67" s="8">
        <v>371</v>
      </c>
    </row>
    <row r="68" spans="1:23" x14ac:dyDescent="0.3">
      <c r="A68" s="10">
        <v>67</v>
      </c>
      <c r="B68" s="10">
        <v>25</v>
      </c>
      <c r="C68" s="8">
        <v>322</v>
      </c>
      <c r="D68" s="8" t="s">
        <v>54</v>
      </c>
      <c r="E68" s="8">
        <v>1532</v>
      </c>
      <c r="F68" s="8" t="s">
        <v>20</v>
      </c>
      <c r="G68" s="10">
        <v>582</v>
      </c>
      <c r="H68" s="8">
        <v>11</v>
      </c>
      <c r="I68" s="8">
        <v>76</v>
      </c>
      <c r="J68" s="8">
        <v>41</v>
      </c>
      <c r="K68" s="8">
        <v>11</v>
      </c>
      <c r="L68" s="8">
        <v>141</v>
      </c>
      <c r="M68" s="8">
        <v>25</v>
      </c>
      <c r="N68" s="8">
        <v>5</v>
      </c>
      <c r="O68" s="8">
        <v>7</v>
      </c>
      <c r="P68" s="8">
        <v>7</v>
      </c>
      <c r="Q68" s="8">
        <v>16</v>
      </c>
      <c r="R68" s="8">
        <v>7</v>
      </c>
      <c r="S68" s="8">
        <v>6</v>
      </c>
      <c r="T68" s="8">
        <v>1</v>
      </c>
      <c r="U68" s="8">
        <v>0</v>
      </c>
      <c r="V68" s="8">
        <v>19</v>
      </c>
      <c r="W68" s="8">
        <v>373</v>
      </c>
    </row>
    <row r="69" spans="1:23" x14ac:dyDescent="0.3">
      <c r="A69" s="8">
        <v>68</v>
      </c>
      <c r="B69" s="8">
        <v>25</v>
      </c>
      <c r="C69" s="8">
        <v>322</v>
      </c>
      <c r="D69" s="8" t="s">
        <v>54</v>
      </c>
      <c r="E69" s="8">
        <v>1533</v>
      </c>
      <c r="F69" s="8" t="s">
        <v>19</v>
      </c>
      <c r="G69" s="10">
        <v>678</v>
      </c>
      <c r="H69" s="8">
        <v>14</v>
      </c>
      <c r="I69" s="8">
        <v>60</v>
      </c>
      <c r="J69" s="8">
        <v>49</v>
      </c>
      <c r="K69" s="8">
        <v>11</v>
      </c>
      <c r="L69" s="8">
        <v>89</v>
      </c>
      <c r="M69" s="8">
        <v>63</v>
      </c>
      <c r="N69" s="8">
        <v>10</v>
      </c>
      <c r="O69" s="8">
        <v>12</v>
      </c>
      <c r="P69" s="8">
        <v>29</v>
      </c>
      <c r="Q69" s="8">
        <v>82</v>
      </c>
      <c r="R69" s="8">
        <v>1</v>
      </c>
      <c r="S69" s="8">
        <v>2</v>
      </c>
      <c r="T69" s="8">
        <v>1</v>
      </c>
      <c r="U69" s="8">
        <v>0</v>
      </c>
      <c r="V69" s="8">
        <v>18</v>
      </c>
      <c r="W69" s="8">
        <v>441</v>
      </c>
    </row>
    <row r="70" spans="1:23" x14ac:dyDescent="0.3">
      <c r="A70" s="8">
        <v>69</v>
      </c>
      <c r="B70" s="8">
        <v>25</v>
      </c>
      <c r="C70" s="8">
        <v>322</v>
      </c>
      <c r="D70" s="8" t="s">
        <v>54</v>
      </c>
      <c r="E70" s="8">
        <v>1533</v>
      </c>
      <c r="F70" s="8" t="s">
        <v>20</v>
      </c>
      <c r="G70" s="10">
        <v>678</v>
      </c>
      <c r="H70" s="8">
        <v>9</v>
      </c>
      <c r="I70" s="8">
        <v>67</v>
      </c>
      <c r="J70" s="8">
        <v>53</v>
      </c>
      <c r="K70" s="8">
        <v>7</v>
      </c>
      <c r="L70" s="8">
        <v>100</v>
      </c>
      <c r="M70" s="8">
        <v>65</v>
      </c>
      <c r="N70" s="8">
        <v>3</v>
      </c>
      <c r="O70" s="8">
        <v>8</v>
      </c>
      <c r="P70" s="8">
        <v>29</v>
      </c>
      <c r="Q70" s="8">
        <v>84</v>
      </c>
      <c r="R70" s="8">
        <v>1</v>
      </c>
      <c r="S70" s="8">
        <v>6</v>
      </c>
      <c r="T70" s="8">
        <v>2</v>
      </c>
      <c r="U70" s="8">
        <v>0</v>
      </c>
      <c r="V70" s="8">
        <v>16</v>
      </c>
      <c r="W70" s="8">
        <v>450</v>
      </c>
    </row>
    <row r="71" spans="1:23" x14ac:dyDescent="0.3">
      <c r="A71" s="10">
        <v>70</v>
      </c>
      <c r="B71" s="10">
        <v>25</v>
      </c>
      <c r="C71" s="8">
        <v>322</v>
      </c>
      <c r="D71" s="8" t="s">
        <v>54</v>
      </c>
      <c r="E71" s="8">
        <v>1533</v>
      </c>
      <c r="F71" s="8" t="s">
        <v>22</v>
      </c>
      <c r="G71" s="10">
        <v>678</v>
      </c>
      <c r="H71" s="8">
        <v>14</v>
      </c>
      <c r="I71" s="8">
        <v>44</v>
      </c>
      <c r="J71" s="8">
        <v>32</v>
      </c>
      <c r="K71" s="8">
        <v>9</v>
      </c>
      <c r="L71" s="8">
        <v>93</v>
      </c>
      <c r="M71" s="8">
        <v>51</v>
      </c>
      <c r="N71" s="8">
        <v>7</v>
      </c>
      <c r="O71" s="8">
        <v>7</v>
      </c>
      <c r="P71" s="8">
        <v>28</v>
      </c>
      <c r="Q71" s="8">
        <v>77</v>
      </c>
      <c r="R71" s="8">
        <v>5</v>
      </c>
      <c r="S71" s="8">
        <v>3</v>
      </c>
      <c r="T71" s="8">
        <v>1</v>
      </c>
      <c r="U71" s="8">
        <v>0</v>
      </c>
      <c r="V71" s="8">
        <v>25</v>
      </c>
      <c r="W71" s="8">
        <v>396</v>
      </c>
    </row>
    <row r="72" spans="1:23" x14ac:dyDescent="0.3">
      <c r="A72" s="8">
        <v>71</v>
      </c>
      <c r="B72" s="8">
        <v>25</v>
      </c>
      <c r="C72" s="8">
        <v>322</v>
      </c>
      <c r="D72" s="8" t="s">
        <v>54</v>
      </c>
      <c r="E72" s="8">
        <v>1534</v>
      </c>
      <c r="F72" s="8" t="s">
        <v>19</v>
      </c>
      <c r="G72" s="10">
        <v>590</v>
      </c>
      <c r="H72" s="8">
        <v>15</v>
      </c>
      <c r="I72" s="8">
        <v>51</v>
      </c>
      <c r="J72" s="8">
        <v>36</v>
      </c>
      <c r="K72" s="8">
        <v>2</v>
      </c>
      <c r="L72" s="8">
        <v>66</v>
      </c>
      <c r="M72" s="8">
        <v>44</v>
      </c>
      <c r="N72" s="8">
        <v>3</v>
      </c>
      <c r="O72" s="8">
        <v>6</v>
      </c>
      <c r="P72" s="8">
        <v>55</v>
      </c>
      <c r="Q72" s="8">
        <v>89</v>
      </c>
      <c r="R72" s="8">
        <v>2</v>
      </c>
      <c r="S72" s="8">
        <v>4</v>
      </c>
      <c r="T72" s="8">
        <v>1</v>
      </c>
      <c r="U72" s="8">
        <v>0</v>
      </c>
      <c r="V72" s="8">
        <v>13</v>
      </c>
      <c r="W72" s="8">
        <v>387</v>
      </c>
    </row>
    <row r="73" spans="1:23" x14ac:dyDescent="0.3">
      <c r="A73" s="8">
        <v>72</v>
      </c>
      <c r="B73" s="8">
        <v>25</v>
      </c>
      <c r="C73" s="8">
        <v>322</v>
      </c>
      <c r="D73" s="8" t="s">
        <v>54</v>
      </c>
      <c r="E73" s="8">
        <v>1534</v>
      </c>
      <c r="F73" s="8" t="s">
        <v>20</v>
      </c>
      <c r="G73" s="10">
        <v>590</v>
      </c>
      <c r="H73" s="8">
        <v>13</v>
      </c>
      <c r="I73" s="8">
        <v>62</v>
      </c>
      <c r="J73" s="8">
        <v>46</v>
      </c>
      <c r="K73" s="8">
        <v>5</v>
      </c>
      <c r="L73" s="8">
        <v>79</v>
      </c>
      <c r="M73" s="8">
        <v>36</v>
      </c>
      <c r="N73" s="8">
        <v>3</v>
      </c>
      <c r="O73" s="8">
        <v>4</v>
      </c>
      <c r="P73" s="8">
        <v>55</v>
      </c>
      <c r="Q73" s="8">
        <v>65</v>
      </c>
      <c r="R73" s="8">
        <v>6</v>
      </c>
      <c r="S73" s="8">
        <v>7</v>
      </c>
      <c r="T73" s="8">
        <v>1</v>
      </c>
      <c r="U73" s="8">
        <v>0</v>
      </c>
      <c r="V73" s="8">
        <v>22</v>
      </c>
      <c r="W73" s="8">
        <v>404</v>
      </c>
    </row>
    <row r="74" spans="1:23" x14ac:dyDescent="0.3">
      <c r="A74" s="10">
        <v>73</v>
      </c>
      <c r="B74" s="10">
        <v>25</v>
      </c>
      <c r="C74" s="8">
        <v>322</v>
      </c>
      <c r="D74" s="8" t="s">
        <v>54</v>
      </c>
      <c r="E74" s="8">
        <v>1534</v>
      </c>
      <c r="F74" s="8" t="s">
        <v>22</v>
      </c>
      <c r="G74" s="10">
        <v>590</v>
      </c>
      <c r="H74" s="8">
        <v>8</v>
      </c>
      <c r="I74" s="8">
        <v>60</v>
      </c>
      <c r="J74" s="8">
        <v>47</v>
      </c>
      <c r="K74" s="8">
        <v>5</v>
      </c>
      <c r="L74" s="8">
        <v>85</v>
      </c>
      <c r="M74" s="8">
        <v>52</v>
      </c>
      <c r="N74" s="8">
        <v>5</v>
      </c>
      <c r="O74" s="8">
        <v>5</v>
      </c>
      <c r="P74" s="8">
        <v>31</v>
      </c>
      <c r="Q74" s="8">
        <v>59</v>
      </c>
      <c r="R74" s="8">
        <v>6</v>
      </c>
      <c r="S74" s="8">
        <v>3</v>
      </c>
      <c r="T74" s="8">
        <v>2</v>
      </c>
      <c r="U74" s="8">
        <v>0</v>
      </c>
      <c r="V74" s="8">
        <v>18</v>
      </c>
      <c r="W74" s="8">
        <v>386</v>
      </c>
    </row>
    <row r="75" spans="1:23" x14ac:dyDescent="0.3">
      <c r="A75" s="8">
        <v>74</v>
      </c>
      <c r="B75" s="8">
        <v>25</v>
      </c>
      <c r="C75" s="8">
        <v>406</v>
      </c>
      <c r="D75" s="8" t="s">
        <v>1692</v>
      </c>
      <c r="E75" s="8">
        <v>1816</v>
      </c>
      <c r="F75" s="8" t="s">
        <v>19</v>
      </c>
      <c r="G75" s="10">
        <v>713</v>
      </c>
      <c r="H75" s="8">
        <v>102</v>
      </c>
      <c r="I75" s="8">
        <v>45</v>
      </c>
      <c r="J75" s="8">
        <v>34</v>
      </c>
      <c r="K75" s="8">
        <v>16</v>
      </c>
      <c r="L75" s="8">
        <v>10</v>
      </c>
      <c r="M75" s="8">
        <v>5</v>
      </c>
      <c r="N75" s="8">
        <v>1</v>
      </c>
      <c r="O75" s="8">
        <v>5</v>
      </c>
      <c r="P75" s="8">
        <v>5</v>
      </c>
      <c r="Q75" s="8">
        <v>161</v>
      </c>
      <c r="R75" s="8">
        <v>0</v>
      </c>
      <c r="S75" s="8">
        <v>7</v>
      </c>
      <c r="T75" s="8">
        <v>0</v>
      </c>
      <c r="U75" s="8">
        <v>0</v>
      </c>
      <c r="V75" s="8">
        <v>10</v>
      </c>
      <c r="W75" s="8">
        <v>401</v>
      </c>
    </row>
    <row r="76" spans="1:23" x14ac:dyDescent="0.3">
      <c r="A76" s="8">
        <v>75</v>
      </c>
      <c r="B76" s="8">
        <v>25</v>
      </c>
      <c r="C76" s="8">
        <v>406</v>
      </c>
      <c r="D76" s="8" t="s">
        <v>1692</v>
      </c>
      <c r="E76" s="8">
        <v>1816</v>
      </c>
      <c r="F76" s="8" t="s">
        <v>20</v>
      </c>
      <c r="G76" s="10">
        <v>712</v>
      </c>
      <c r="H76" s="8">
        <v>130</v>
      </c>
      <c r="I76" s="8">
        <v>65</v>
      </c>
      <c r="J76" s="8">
        <v>29</v>
      </c>
      <c r="K76" s="8">
        <v>10</v>
      </c>
      <c r="L76" s="8">
        <v>19</v>
      </c>
      <c r="M76" s="8">
        <v>9</v>
      </c>
      <c r="N76" s="8">
        <v>1</v>
      </c>
      <c r="O76" s="8">
        <v>2</v>
      </c>
      <c r="P76" s="8">
        <v>4</v>
      </c>
      <c r="Q76" s="8">
        <v>143</v>
      </c>
      <c r="R76" s="8">
        <v>0</v>
      </c>
      <c r="S76" s="8">
        <v>5</v>
      </c>
      <c r="T76" s="8">
        <v>6</v>
      </c>
      <c r="U76" s="8">
        <v>0</v>
      </c>
      <c r="V76" s="8">
        <v>11</v>
      </c>
      <c r="W76" s="8">
        <v>434</v>
      </c>
    </row>
    <row r="77" spans="1:23" x14ac:dyDescent="0.3">
      <c r="A77" s="10">
        <v>76</v>
      </c>
      <c r="B77" s="10">
        <v>25</v>
      </c>
      <c r="C77" s="8">
        <v>406</v>
      </c>
      <c r="D77" s="8" t="s">
        <v>1692</v>
      </c>
      <c r="E77" s="8">
        <v>1817</v>
      </c>
      <c r="F77" s="8" t="s">
        <v>19</v>
      </c>
      <c r="G77" s="10">
        <v>701</v>
      </c>
      <c r="H77" s="8">
        <v>75</v>
      </c>
      <c r="I77" s="8">
        <v>30</v>
      </c>
      <c r="J77" s="8">
        <v>25</v>
      </c>
      <c r="K77" s="8">
        <v>3</v>
      </c>
      <c r="L77" s="8">
        <v>13</v>
      </c>
      <c r="M77" s="8">
        <v>2</v>
      </c>
      <c r="N77" s="8">
        <v>0</v>
      </c>
      <c r="O77" s="8">
        <v>7</v>
      </c>
      <c r="P77" s="8">
        <v>3</v>
      </c>
      <c r="Q77" s="8">
        <v>60</v>
      </c>
      <c r="R77" s="8">
        <v>0</v>
      </c>
      <c r="S77" s="8">
        <v>6</v>
      </c>
      <c r="T77" s="8">
        <v>1</v>
      </c>
      <c r="U77" s="8">
        <v>0</v>
      </c>
      <c r="V77" s="8">
        <v>11</v>
      </c>
      <c r="W77" s="8">
        <v>236</v>
      </c>
    </row>
    <row r="78" spans="1:23" x14ac:dyDescent="0.3">
      <c r="A78" s="8">
        <v>77</v>
      </c>
      <c r="B78" s="8">
        <v>25</v>
      </c>
      <c r="C78" s="8">
        <v>406</v>
      </c>
      <c r="D78" s="8" t="s">
        <v>1692</v>
      </c>
      <c r="E78" s="8">
        <v>1817</v>
      </c>
      <c r="F78" s="8" t="s">
        <v>20</v>
      </c>
      <c r="G78" s="10">
        <v>701</v>
      </c>
      <c r="H78" s="8">
        <v>93</v>
      </c>
      <c r="I78" s="8">
        <v>21</v>
      </c>
      <c r="J78" s="8">
        <v>13</v>
      </c>
      <c r="K78" s="8">
        <v>1</v>
      </c>
      <c r="L78" s="8">
        <v>14</v>
      </c>
      <c r="M78" s="8">
        <v>3</v>
      </c>
      <c r="N78" s="8">
        <v>2</v>
      </c>
      <c r="O78" s="8">
        <v>6</v>
      </c>
      <c r="P78" s="8">
        <v>1</v>
      </c>
      <c r="Q78" s="8">
        <v>68</v>
      </c>
      <c r="R78" s="8">
        <v>0</v>
      </c>
      <c r="S78" s="8">
        <v>7</v>
      </c>
      <c r="T78" s="8">
        <v>2</v>
      </c>
      <c r="U78" s="8">
        <v>0</v>
      </c>
      <c r="V78" s="8">
        <v>8</v>
      </c>
      <c r="W78" s="8">
        <v>239</v>
      </c>
    </row>
    <row r="79" spans="1:23" x14ac:dyDescent="0.3">
      <c r="A79" s="8">
        <v>78</v>
      </c>
      <c r="B79" s="8">
        <v>25</v>
      </c>
      <c r="C79" s="8">
        <v>406</v>
      </c>
      <c r="D79" s="8" t="s">
        <v>1692</v>
      </c>
      <c r="E79" s="8">
        <v>1817</v>
      </c>
      <c r="F79" s="8" t="s">
        <v>22</v>
      </c>
      <c r="G79" s="10">
        <v>701</v>
      </c>
      <c r="H79" s="8">
        <v>95</v>
      </c>
      <c r="I79" s="8">
        <v>23</v>
      </c>
      <c r="J79" s="8">
        <v>16</v>
      </c>
      <c r="K79" s="8">
        <v>0</v>
      </c>
      <c r="L79" s="8">
        <v>13</v>
      </c>
      <c r="M79" s="8">
        <v>0</v>
      </c>
      <c r="N79" s="8">
        <v>1</v>
      </c>
      <c r="O79" s="8">
        <v>5</v>
      </c>
      <c r="P79" s="8">
        <v>4</v>
      </c>
      <c r="Q79" s="8">
        <v>67</v>
      </c>
      <c r="R79" s="8">
        <v>0</v>
      </c>
      <c r="S79" s="8">
        <v>7</v>
      </c>
      <c r="T79" s="8">
        <v>2</v>
      </c>
      <c r="U79" s="8">
        <v>0</v>
      </c>
      <c r="V79" s="8">
        <v>11</v>
      </c>
      <c r="W79" s="8">
        <v>244</v>
      </c>
    </row>
    <row r="80" spans="1:23" x14ac:dyDescent="0.3">
      <c r="A80" s="10">
        <v>79</v>
      </c>
      <c r="B80" s="10">
        <v>25</v>
      </c>
      <c r="C80" s="8">
        <v>406</v>
      </c>
      <c r="D80" s="8" t="s">
        <v>1692</v>
      </c>
      <c r="E80" s="8">
        <v>1817</v>
      </c>
      <c r="F80" s="8" t="s">
        <v>24</v>
      </c>
      <c r="G80" s="10">
        <v>701</v>
      </c>
      <c r="H80" s="8">
        <v>80</v>
      </c>
      <c r="I80" s="8">
        <v>29</v>
      </c>
      <c r="J80" s="8">
        <v>22</v>
      </c>
      <c r="K80" s="8">
        <v>4</v>
      </c>
      <c r="L80" s="8">
        <v>14</v>
      </c>
      <c r="M80" s="8">
        <v>3</v>
      </c>
      <c r="N80" s="8">
        <v>2</v>
      </c>
      <c r="O80" s="8">
        <v>2</v>
      </c>
      <c r="P80" s="8">
        <v>1</v>
      </c>
      <c r="Q80" s="8">
        <v>69</v>
      </c>
      <c r="R80" s="8">
        <v>1</v>
      </c>
      <c r="S80" s="8">
        <v>8</v>
      </c>
      <c r="T80" s="8">
        <v>4</v>
      </c>
      <c r="U80" s="8">
        <v>0</v>
      </c>
      <c r="V80" s="8">
        <v>9</v>
      </c>
      <c r="W80" s="8">
        <v>248</v>
      </c>
    </row>
    <row r="81" spans="1:23" x14ac:dyDescent="0.3">
      <c r="A81" s="8">
        <v>80</v>
      </c>
      <c r="B81" s="8">
        <v>25</v>
      </c>
      <c r="C81" s="8">
        <v>406</v>
      </c>
      <c r="D81" s="8" t="s">
        <v>1692</v>
      </c>
      <c r="E81" s="8">
        <v>1817</v>
      </c>
      <c r="F81" s="8" t="s">
        <v>25</v>
      </c>
      <c r="G81" s="10">
        <v>701</v>
      </c>
      <c r="H81" s="8">
        <v>107</v>
      </c>
      <c r="I81" s="8">
        <v>27</v>
      </c>
      <c r="J81" s="8">
        <v>29</v>
      </c>
      <c r="K81" s="8">
        <v>4</v>
      </c>
      <c r="L81" s="8">
        <v>15</v>
      </c>
      <c r="M81" s="8">
        <v>3</v>
      </c>
      <c r="N81" s="8">
        <v>3</v>
      </c>
      <c r="O81" s="8">
        <v>2</v>
      </c>
      <c r="P81" s="8">
        <v>2</v>
      </c>
      <c r="Q81" s="8">
        <v>72</v>
      </c>
      <c r="R81" s="8">
        <v>1</v>
      </c>
      <c r="S81" s="8">
        <v>8</v>
      </c>
      <c r="T81" s="8">
        <v>1</v>
      </c>
      <c r="U81" s="8">
        <v>0</v>
      </c>
      <c r="V81" s="8">
        <v>8</v>
      </c>
      <c r="W81" s="8">
        <v>282</v>
      </c>
    </row>
    <row r="82" spans="1:23" x14ac:dyDescent="0.3">
      <c r="A82" s="8">
        <v>81</v>
      </c>
      <c r="B82" s="8">
        <v>25</v>
      </c>
      <c r="C82" s="8">
        <v>406</v>
      </c>
      <c r="D82" s="8" t="s">
        <v>1692</v>
      </c>
      <c r="E82" s="8">
        <v>1818</v>
      </c>
      <c r="F82" s="8" t="s">
        <v>19</v>
      </c>
      <c r="G82" s="10">
        <v>562</v>
      </c>
      <c r="H82" s="8">
        <v>52</v>
      </c>
      <c r="I82" s="8">
        <v>48</v>
      </c>
      <c r="J82" s="8">
        <v>13</v>
      </c>
      <c r="K82" s="8">
        <v>3</v>
      </c>
      <c r="L82" s="8">
        <v>22</v>
      </c>
      <c r="M82" s="8">
        <v>2</v>
      </c>
      <c r="N82" s="8">
        <v>11</v>
      </c>
      <c r="O82" s="8">
        <v>3</v>
      </c>
      <c r="P82" s="8">
        <v>5</v>
      </c>
      <c r="Q82" s="8">
        <v>68</v>
      </c>
      <c r="R82" s="8">
        <v>0</v>
      </c>
      <c r="S82" s="8">
        <v>3</v>
      </c>
      <c r="T82" s="8">
        <v>1</v>
      </c>
      <c r="U82" s="8">
        <v>0</v>
      </c>
      <c r="V82" s="8">
        <v>5</v>
      </c>
      <c r="W82" s="8">
        <v>236</v>
      </c>
    </row>
    <row r="83" spans="1:23" x14ac:dyDescent="0.3">
      <c r="A83" s="10">
        <v>82</v>
      </c>
      <c r="B83" s="10">
        <v>25</v>
      </c>
      <c r="C83" s="8">
        <v>406</v>
      </c>
      <c r="D83" s="8" t="s">
        <v>1692</v>
      </c>
      <c r="E83" s="8">
        <v>1818</v>
      </c>
      <c r="F83" s="8" t="s">
        <v>20</v>
      </c>
      <c r="G83" s="10">
        <v>562</v>
      </c>
      <c r="H83" s="8">
        <v>50</v>
      </c>
      <c r="I83" s="8">
        <v>27</v>
      </c>
      <c r="J83" s="8">
        <v>26</v>
      </c>
      <c r="K83" s="8">
        <v>3</v>
      </c>
      <c r="L83" s="8">
        <v>13</v>
      </c>
      <c r="M83" s="8">
        <v>2</v>
      </c>
      <c r="N83" s="8">
        <v>27</v>
      </c>
      <c r="O83" s="8">
        <v>1</v>
      </c>
      <c r="P83" s="8">
        <v>3</v>
      </c>
      <c r="Q83" s="8">
        <v>84</v>
      </c>
      <c r="R83" s="8">
        <v>0</v>
      </c>
      <c r="S83" s="8">
        <v>6</v>
      </c>
      <c r="T83" s="8">
        <v>0</v>
      </c>
      <c r="U83" s="8">
        <v>0</v>
      </c>
      <c r="V83" s="8">
        <v>3</v>
      </c>
      <c r="W83" s="8">
        <v>245</v>
      </c>
    </row>
    <row r="84" spans="1:23" x14ac:dyDescent="0.3">
      <c r="A84" s="8">
        <v>83</v>
      </c>
      <c r="B84" s="8">
        <v>25</v>
      </c>
      <c r="C84" s="8">
        <v>406</v>
      </c>
      <c r="D84" s="8" t="s">
        <v>1692</v>
      </c>
      <c r="E84" s="8">
        <v>1818</v>
      </c>
      <c r="F84" s="8" t="s">
        <v>22</v>
      </c>
      <c r="G84" s="10">
        <v>561</v>
      </c>
      <c r="H84" s="8">
        <v>53</v>
      </c>
      <c r="I84" s="8">
        <v>28</v>
      </c>
      <c r="J84" s="8">
        <v>19</v>
      </c>
      <c r="K84" s="8">
        <v>5</v>
      </c>
      <c r="L84" s="8">
        <v>20</v>
      </c>
      <c r="M84" s="8">
        <v>1</v>
      </c>
      <c r="N84" s="8">
        <v>6</v>
      </c>
      <c r="O84" s="8">
        <v>1</v>
      </c>
      <c r="P84" s="8">
        <v>3</v>
      </c>
      <c r="Q84" s="8">
        <v>79</v>
      </c>
      <c r="R84" s="8">
        <v>1</v>
      </c>
      <c r="S84" s="8">
        <v>5</v>
      </c>
      <c r="T84" s="8">
        <v>1</v>
      </c>
      <c r="U84" s="8">
        <v>0</v>
      </c>
      <c r="V84" s="8">
        <v>4</v>
      </c>
      <c r="W84" s="8">
        <v>226</v>
      </c>
    </row>
    <row r="85" spans="1:23" x14ac:dyDescent="0.3">
      <c r="A85" s="8">
        <v>84</v>
      </c>
      <c r="B85" s="8">
        <v>25</v>
      </c>
      <c r="C85" s="8">
        <v>406</v>
      </c>
      <c r="D85" s="8" t="s">
        <v>1692</v>
      </c>
      <c r="E85" s="8">
        <v>1819</v>
      </c>
      <c r="F85" s="8" t="s">
        <v>19</v>
      </c>
      <c r="G85" s="10">
        <v>397</v>
      </c>
      <c r="H85" s="8">
        <v>39</v>
      </c>
      <c r="I85" s="8">
        <v>20</v>
      </c>
      <c r="J85" s="8">
        <v>16</v>
      </c>
      <c r="K85" s="8">
        <v>6</v>
      </c>
      <c r="L85" s="8">
        <v>12</v>
      </c>
      <c r="M85" s="8">
        <v>1</v>
      </c>
      <c r="N85" s="8">
        <v>5</v>
      </c>
      <c r="O85" s="8">
        <v>2</v>
      </c>
      <c r="P85" s="8">
        <v>1</v>
      </c>
      <c r="Q85" s="8">
        <v>56</v>
      </c>
      <c r="R85" s="8">
        <v>0</v>
      </c>
      <c r="S85" s="8">
        <v>2</v>
      </c>
      <c r="T85" s="8">
        <v>0</v>
      </c>
      <c r="U85" s="8">
        <v>0</v>
      </c>
      <c r="V85" s="8">
        <v>2</v>
      </c>
      <c r="W85" s="8">
        <v>162</v>
      </c>
    </row>
    <row r="86" spans="1:23" x14ac:dyDescent="0.3">
      <c r="A86" s="10">
        <v>85</v>
      </c>
      <c r="B86" s="10">
        <v>25</v>
      </c>
      <c r="C86" s="8">
        <v>406</v>
      </c>
      <c r="D86" s="8" t="s">
        <v>1692</v>
      </c>
      <c r="E86" s="8">
        <v>1819</v>
      </c>
      <c r="F86" s="8" t="s">
        <v>20</v>
      </c>
      <c r="G86" s="10">
        <v>397</v>
      </c>
      <c r="H86" s="8">
        <v>45</v>
      </c>
      <c r="I86" s="8">
        <v>15</v>
      </c>
      <c r="J86" s="8">
        <v>13</v>
      </c>
      <c r="K86" s="8">
        <v>7</v>
      </c>
      <c r="L86" s="8">
        <v>10</v>
      </c>
      <c r="M86" s="8">
        <v>4</v>
      </c>
      <c r="N86" s="8">
        <v>5</v>
      </c>
      <c r="O86" s="8">
        <v>2</v>
      </c>
      <c r="P86" s="8">
        <v>1</v>
      </c>
      <c r="Q86" s="8">
        <v>48</v>
      </c>
      <c r="R86" s="8">
        <v>0</v>
      </c>
      <c r="S86" s="8">
        <v>2</v>
      </c>
      <c r="T86" s="8">
        <v>1</v>
      </c>
      <c r="U86" s="8">
        <v>0</v>
      </c>
      <c r="V86" s="8">
        <v>1</v>
      </c>
      <c r="W86" s="8">
        <v>154</v>
      </c>
    </row>
    <row r="87" spans="1:23" x14ac:dyDescent="0.3">
      <c r="A87" s="8">
        <v>86</v>
      </c>
      <c r="B87" s="8">
        <v>25</v>
      </c>
      <c r="C87" s="8">
        <v>406</v>
      </c>
      <c r="D87" s="8" t="s">
        <v>1692</v>
      </c>
      <c r="E87" s="8">
        <v>1820</v>
      </c>
      <c r="F87" s="8" t="s">
        <v>19</v>
      </c>
      <c r="G87" s="10">
        <v>637</v>
      </c>
      <c r="H87" s="8">
        <v>55</v>
      </c>
      <c r="I87" s="8">
        <v>32</v>
      </c>
      <c r="J87" s="8">
        <v>25</v>
      </c>
      <c r="K87" s="8">
        <v>2</v>
      </c>
      <c r="L87" s="8">
        <v>26</v>
      </c>
      <c r="M87" s="8">
        <v>1</v>
      </c>
      <c r="N87" s="8">
        <v>7</v>
      </c>
      <c r="O87" s="8">
        <v>1</v>
      </c>
      <c r="P87" s="8">
        <v>3</v>
      </c>
      <c r="Q87" s="8">
        <v>64</v>
      </c>
      <c r="R87" s="8">
        <v>0</v>
      </c>
      <c r="S87" s="8">
        <v>3</v>
      </c>
      <c r="T87" s="8">
        <v>0</v>
      </c>
      <c r="U87" s="8">
        <v>0</v>
      </c>
      <c r="V87" s="8">
        <v>5</v>
      </c>
      <c r="W87" s="8">
        <v>224</v>
      </c>
    </row>
    <row r="88" spans="1:23" x14ac:dyDescent="0.3">
      <c r="A88" s="8">
        <v>87</v>
      </c>
      <c r="B88" s="8">
        <v>25</v>
      </c>
      <c r="C88" s="8">
        <v>406</v>
      </c>
      <c r="D88" s="8" t="s">
        <v>1692</v>
      </c>
      <c r="E88" s="8">
        <v>1820</v>
      </c>
      <c r="F88" s="8" t="s">
        <v>20</v>
      </c>
      <c r="G88" s="10">
        <v>637</v>
      </c>
      <c r="H88" s="8">
        <v>70</v>
      </c>
      <c r="I88" s="8">
        <v>21</v>
      </c>
      <c r="J88" s="8">
        <v>16</v>
      </c>
      <c r="K88" s="8">
        <v>5</v>
      </c>
      <c r="L88" s="8">
        <v>20</v>
      </c>
      <c r="M88" s="8">
        <v>3</v>
      </c>
      <c r="N88" s="8">
        <v>4</v>
      </c>
      <c r="O88" s="8">
        <v>6</v>
      </c>
      <c r="P88" s="8">
        <v>3</v>
      </c>
      <c r="Q88" s="8">
        <v>73</v>
      </c>
      <c r="R88" s="8">
        <v>2</v>
      </c>
      <c r="S88" s="8">
        <v>2</v>
      </c>
      <c r="T88" s="8">
        <v>0</v>
      </c>
      <c r="U88" s="8">
        <v>0</v>
      </c>
      <c r="V88" s="8">
        <v>6</v>
      </c>
      <c r="W88" s="8">
        <v>231</v>
      </c>
    </row>
    <row r="89" spans="1:23" x14ac:dyDescent="0.3">
      <c r="A89" s="10">
        <v>88</v>
      </c>
      <c r="B89" s="10">
        <v>25</v>
      </c>
      <c r="C89" s="8">
        <v>406</v>
      </c>
      <c r="D89" s="8" t="s">
        <v>1692</v>
      </c>
      <c r="E89" s="8">
        <v>1820</v>
      </c>
      <c r="F89" s="8" t="s">
        <v>22</v>
      </c>
      <c r="G89" s="10">
        <v>637</v>
      </c>
      <c r="H89" s="8">
        <v>49</v>
      </c>
      <c r="I89" s="8">
        <v>38</v>
      </c>
      <c r="J89" s="8">
        <v>18</v>
      </c>
      <c r="K89" s="8">
        <v>8</v>
      </c>
      <c r="L89" s="8">
        <v>30</v>
      </c>
      <c r="M89" s="8">
        <v>2</v>
      </c>
      <c r="N89" s="8">
        <v>6</v>
      </c>
      <c r="O89" s="8">
        <v>4</v>
      </c>
      <c r="P89" s="8">
        <v>3</v>
      </c>
      <c r="Q89" s="8">
        <v>65</v>
      </c>
      <c r="R89" s="8">
        <v>0</v>
      </c>
      <c r="S89" s="8">
        <v>1</v>
      </c>
      <c r="T89" s="8">
        <v>1</v>
      </c>
      <c r="U89" s="8">
        <v>0</v>
      </c>
      <c r="V89" s="8">
        <v>7</v>
      </c>
      <c r="W89" s="8">
        <v>232</v>
      </c>
    </row>
    <row r="90" spans="1:23" x14ac:dyDescent="0.3">
      <c r="A90" s="8">
        <v>89</v>
      </c>
      <c r="B90" s="8">
        <v>25</v>
      </c>
      <c r="C90" s="8">
        <v>406</v>
      </c>
      <c r="D90" s="8" t="s">
        <v>1692</v>
      </c>
      <c r="E90" s="8">
        <v>1820</v>
      </c>
      <c r="F90" s="8" t="s">
        <v>24</v>
      </c>
      <c r="G90" s="10">
        <v>637</v>
      </c>
      <c r="H90" s="8">
        <v>56</v>
      </c>
      <c r="I90" s="8">
        <v>31</v>
      </c>
      <c r="J90" s="8">
        <v>27</v>
      </c>
      <c r="K90" s="8">
        <v>6</v>
      </c>
      <c r="L90" s="8">
        <v>18</v>
      </c>
      <c r="M90" s="8">
        <v>3</v>
      </c>
      <c r="N90" s="8">
        <v>5</v>
      </c>
      <c r="O90" s="8">
        <v>4</v>
      </c>
      <c r="P90" s="8">
        <v>2</v>
      </c>
      <c r="Q90" s="8">
        <v>77</v>
      </c>
      <c r="R90" s="8">
        <v>2</v>
      </c>
      <c r="S90" s="8">
        <v>2</v>
      </c>
      <c r="T90" s="8">
        <v>1</v>
      </c>
      <c r="U90" s="8">
        <v>0</v>
      </c>
      <c r="V90" s="8">
        <v>6</v>
      </c>
      <c r="W90" s="8">
        <v>240</v>
      </c>
    </row>
    <row r="91" spans="1:23" x14ac:dyDescent="0.3">
      <c r="A91" s="8">
        <v>90</v>
      </c>
      <c r="B91" s="8">
        <v>25</v>
      </c>
      <c r="C91" s="8">
        <v>406</v>
      </c>
      <c r="D91" s="8" t="s">
        <v>1692</v>
      </c>
      <c r="E91" s="8">
        <v>1821</v>
      </c>
      <c r="F91" s="8" t="s">
        <v>19</v>
      </c>
      <c r="G91" s="10">
        <v>481</v>
      </c>
      <c r="H91" s="8">
        <v>31</v>
      </c>
      <c r="I91" s="8">
        <v>64</v>
      </c>
      <c r="J91" s="8">
        <v>27</v>
      </c>
      <c r="K91" s="8">
        <v>11</v>
      </c>
      <c r="L91" s="8">
        <v>10</v>
      </c>
      <c r="M91" s="8">
        <v>1</v>
      </c>
      <c r="N91" s="8">
        <v>0</v>
      </c>
      <c r="O91" s="8">
        <v>3</v>
      </c>
      <c r="P91" s="8">
        <v>4</v>
      </c>
      <c r="Q91" s="8">
        <v>52</v>
      </c>
      <c r="R91" s="8">
        <v>0</v>
      </c>
      <c r="S91" s="8">
        <v>4</v>
      </c>
      <c r="T91" s="8">
        <v>3</v>
      </c>
      <c r="U91" s="8">
        <v>0</v>
      </c>
      <c r="V91" s="8">
        <v>5</v>
      </c>
      <c r="W91" s="8">
        <v>215</v>
      </c>
    </row>
    <row r="92" spans="1:23" x14ac:dyDescent="0.3">
      <c r="A92" s="10">
        <v>91</v>
      </c>
      <c r="B92" s="10">
        <v>25</v>
      </c>
      <c r="C92" s="8">
        <v>406</v>
      </c>
      <c r="D92" s="8" t="s">
        <v>1692</v>
      </c>
      <c r="E92" s="8">
        <v>1821</v>
      </c>
      <c r="F92" s="8" t="s">
        <v>20</v>
      </c>
      <c r="G92" s="10">
        <v>481</v>
      </c>
      <c r="H92" s="8">
        <v>47</v>
      </c>
      <c r="I92" s="8">
        <v>54</v>
      </c>
      <c r="J92" s="8">
        <v>26</v>
      </c>
      <c r="K92" s="8">
        <v>7</v>
      </c>
      <c r="L92" s="8">
        <v>22</v>
      </c>
      <c r="M92" s="8">
        <v>0</v>
      </c>
      <c r="N92" s="8">
        <v>1</v>
      </c>
      <c r="O92" s="8">
        <v>1</v>
      </c>
      <c r="P92" s="8">
        <v>8</v>
      </c>
      <c r="Q92" s="8">
        <v>75</v>
      </c>
      <c r="R92" s="8">
        <v>0</v>
      </c>
      <c r="S92" s="8">
        <v>5</v>
      </c>
      <c r="T92" s="8">
        <v>4</v>
      </c>
      <c r="U92" s="8">
        <v>0</v>
      </c>
      <c r="V92" s="8">
        <v>1</v>
      </c>
      <c r="W92" s="8">
        <v>251</v>
      </c>
    </row>
    <row r="93" spans="1:23" x14ac:dyDescent="0.3">
      <c r="A93" s="8">
        <v>92</v>
      </c>
      <c r="B93" s="8">
        <v>25</v>
      </c>
      <c r="C93" s="8">
        <v>406</v>
      </c>
      <c r="D93" s="8" t="s">
        <v>1692</v>
      </c>
      <c r="E93" s="8">
        <v>1822</v>
      </c>
      <c r="F93" s="8" t="s">
        <v>19</v>
      </c>
      <c r="G93" s="10">
        <v>649</v>
      </c>
      <c r="H93" s="8">
        <v>46</v>
      </c>
      <c r="I93" s="8">
        <v>126</v>
      </c>
      <c r="J93" s="8">
        <v>32</v>
      </c>
      <c r="K93" s="8">
        <v>12</v>
      </c>
      <c r="L93" s="8">
        <v>8</v>
      </c>
      <c r="M93" s="8">
        <v>2</v>
      </c>
      <c r="N93" s="8">
        <v>2</v>
      </c>
      <c r="O93" s="8">
        <v>5</v>
      </c>
      <c r="P93" s="8">
        <v>4</v>
      </c>
      <c r="Q93" s="8">
        <v>49</v>
      </c>
      <c r="R93" s="8">
        <v>0</v>
      </c>
      <c r="S93" s="8">
        <v>1</v>
      </c>
      <c r="T93" s="8">
        <v>6</v>
      </c>
      <c r="U93" s="8">
        <v>1</v>
      </c>
      <c r="V93" s="8">
        <v>10</v>
      </c>
      <c r="W93" s="8">
        <v>304</v>
      </c>
    </row>
    <row r="94" spans="1:23" x14ac:dyDescent="0.3">
      <c r="A94" s="8">
        <v>93</v>
      </c>
      <c r="B94" s="8">
        <v>25</v>
      </c>
      <c r="C94" s="8">
        <v>406</v>
      </c>
      <c r="D94" s="8" t="s">
        <v>1692</v>
      </c>
      <c r="E94" s="8">
        <v>1822</v>
      </c>
      <c r="F94" s="8" t="s">
        <v>20</v>
      </c>
      <c r="G94" s="10">
        <v>649</v>
      </c>
      <c r="H94" s="8">
        <v>42</v>
      </c>
      <c r="I94" s="8">
        <v>120</v>
      </c>
      <c r="J94" s="8">
        <v>22</v>
      </c>
      <c r="K94" s="8">
        <v>8</v>
      </c>
      <c r="L94" s="8">
        <v>14</v>
      </c>
      <c r="M94" s="8">
        <v>1</v>
      </c>
      <c r="N94" s="8">
        <v>6</v>
      </c>
      <c r="O94" s="8">
        <v>1</v>
      </c>
      <c r="P94" s="8">
        <v>3</v>
      </c>
      <c r="Q94" s="8">
        <v>72</v>
      </c>
      <c r="R94" s="8">
        <v>0</v>
      </c>
      <c r="S94" s="8">
        <v>8</v>
      </c>
      <c r="T94" s="8">
        <v>1</v>
      </c>
      <c r="U94" s="8">
        <v>0</v>
      </c>
      <c r="V94" s="8">
        <v>13</v>
      </c>
      <c r="W94" s="8">
        <v>311</v>
      </c>
    </row>
    <row r="95" spans="1:23" x14ac:dyDescent="0.3">
      <c r="A95" s="10">
        <v>94</v>
      </c>
      <c r="B95" s="10">
        <v>25</v>
      </c>
      <c r="C95" s="8">
        <v>406</v>
      </c>
      <c r="D95" s="8" t="s">
        <v>1692</v>
      </c>
      <c r="E95" s="8">
        <v>1823</v>
      </c>
      <c r="F95" s="8" t="s">
        <v>19</v>
      </c>
      <c r="G95" s="10">
        <v>577</v>
      </c>
      <c r="H95" s="8">
        <v>53</v>
      </c>
      <c r="I95" s="8">
        <v>59</v>
      </c>
      <c r="J95" s="8">
        <v>27</v>
      </c>
      <c r="K95" s="8">
        <v>12</v>
      </c>
      <c r="L95" s="8">
        <v>8</v>
      </c>
      <c r="M95" s="8">
        <v>2</v>
      </c>
      <c r="N95" s="8">
        <v>2</v>
      </c>
      <c r="O95" s="8">
        <v>5</v>
      </c>
      <c r="P95" s="8">
        <v>3</v>
      </c>
      <c r="Q95" s="8">
        <v>79</v>
      </c>
      <c r="R95" s="8">
        <v>2</v>
      </c>
      <c r="S95" s="8">
        <v>1</v>
      </c>
      <c r="T95" s="8">
        <v>7</v>
      </c>
      <c r="U95" s="8">
        <v>0</v>
      </c>
      <c r="V95" s="8">
        <v>7</v>
      </c>
      <c r="W95" s="8">
        <v>267</v>
      </c>
    </row>
    <row r="96" spans="1:23" x14ac:dyDescent="0.3">
      <c r="A96" s="8">
        <v>95</v>
      </c>
      <c r="B96" s="8">
        <v>25</v>
      </c>
      <c r="C96" s="8">
        <v>406</v>
      </c>
      <c r="D96" s="8" t="s">
        <v>1692</v>
      </c>
      <c r="E96" s="8">
        <v>1823</v>
      </c>
      <c r="F96" s="8" t="s">
        <v>20</v>
      </c>
      <c r="G96" s="10">
        <v>576</v>
      </c>
      <c r="H96" s="8">
        <v>54</v>
      </c>
      <c r="I96" s="8">
        <v>55</v>
      </c>
      <c r="J96" s="8">
        <v>29</v>
      </c>
      <c r="K96" s="8">
        <v>5</v>
      </c>
      <c r="L96" s="8">
        <v>10</v>
      </c>
      <c r="M96" s="8">
        <v>0</v>
      </c>
      <c r="N96" s="8">
        <v>0</v>
      </c>
      <c r="O96" s="8">
        <v>7</v>
      </c>
      <c r="P96" s="8">
        <v>3</v>
      </c>
      <c r="Q96" s="8">
        <v>61</v>
      </c>
      <c r="R96" s="8">
        <v>0</v>
      </c>
      <c r="S96" s="8">
        <v>4</v>
      </c>
      <c r="T96" s="8">
        <v>1</v>
      </c>
      <c r="U96" s="8">
        <v>0</v>
      </c>
      <c r="V96" s="8">
        <v>12</v>
      </c>
      <c r="W96" s="8">
        <v>241</v>
      </c>
    </row>
    <row r="97" spans="1:23" x14ac:dyDescent="0.3">
      <c r="A97" s="8">
        <v>96</v>
      </c>
      <c r="B97" s="8">
        <v>25</v>
      </c>
      <c r="C97" s="8">
        <v>406</v>
      </c>
      <c r="D97" s="8" t="s">
        <v>1692</v>
      </c>
      <c r="E97" s="8">
        <v>1824</v>
      </c>
      <c r="F97" s="8" t="s">
        <v>19</v>
      </c>
      <c r="G97" s="10">
        <v>728</v>
      </c>
      <c r="H97" s="8">
        <v>89</v>
      </c>
      <c r="I97" s="8">
        <v>43</v>
      </c>
      <c r="J97" s="8">
        <v>25</v>
      </c>
      <c r="K97" s="8">
        <v>7</v>
      </c>
      <c r="L97" s="8">
        <v>15</v>
      </c>
      <c r="M97" s="8">
        <v>6</v>
      </c>
      <c r="N97" s="8">
        <v>6</v>
      </c>
      <c r="O97" s="8">
        <v>5</v>
      </c>
      <c r="P97" s="8">
        <v>4</v>
      </c>
      <c r="Q97" s="8">
        <v>80</v>
      </c>
      <c r="R97" s="8">
        <v>0</v>
      </c>
      <c r="S97" s="8">
        <v>5</v>
      </c>
      <c r="T97" s="8">
        <v>1</v>
      </c>
      <c r="U97" s="8">
        <v>0</v>
      </c>
      <c r="V97" s="8">
        <v>9</v>
      </c>
      <c r="W97" s="8">
        <v>295</v>
      </c>
    </row>
    <row r="98" spans="1:23" x14ac:dyDescent="0.3">
      <c r="A98" s="10">
        <v>97</v>
      </c>
      <c r="B98" s="10">
        <v>25</v>
      </c>
      <c r="C98" s="8">
        <v>406</v>
      </c>
      <c r="D98" s="8" t="s">
        <v>1692</v>
      </c>
      <c r="E98" s="8">
        <v>1824</v>
      </c>
      <c r="F98" s="8" t="s">
        <v>20</v>
      </c>
      <c r="G98" s="10">
        <v>727</v>
      </c>
      <c r="H98" s="8">
        <v>94</v>
      </c>
      <c r="I98" s="8">
        <v>38</v>
      </c>
      <c r="J98" s="8">
        <v>38</v>
      </c>
      <c r="K98" s="8">
        <v>8</v>
      </c>
      <c r="L98" s="8">
        <v>18</v>
      </c>
      <c r="M98" s="8">
        <v>10</v>
      </c>
      <c r="N98" s="8">
        <v>5</v>
      </c>
      <c r="O98" s="8">
        <v>1</v>
      </c>
      <c r="P98" s="8">
        <v>6</v>
      </c>
      <c r="Q98" s="8">
        <v>96</v>
      </c>
      <c r="R98" s="8">
        <v>1</v>
      </c>
      <c r="S98" s="8">
        <v>3</v>
      </c>
      <c r="T98" s="8">
        <v>1</v>
      </c>
      <c r="U98" s="8">
        <v>0</v>
      </c>
      <c r="V98" s="8">
        <v>2</v>
      </c>
      <c r="W98" s="8">
        <v>321</v>
      </c>
    </row>
    <row r="99" spans="1:23" x14ac:dyDescent="0.3">
      <c r="A99" s="8">
        <v>98</v>
      </c>
      <c r="B99" s="8">
        <v>25</v>
      </c>
      <c r="C99" s="8">
        <v>406</v>
      </c>
      <c r="D99" s="8" t="s">
        <v>1692</v>
      </c>
      <c r="E99" s="8">
        <v>1824</v>
      </c>
      <c r="F99" s="8" t="s">
        <v>22</v>
      </c>
      <c r="G99" s="10">
        <v>727</v>
      </c>
      <c r="H99" s="8">
        <v>84</v>
      </c>
      <c r="I99" s="8">
        <v>62</v>
      </c>
      <c r="J99" s="8">
        <v>25</v>
      </c>
      <c r="K99" s="8">
        <v>8</v>
      </c>
      <c r="L99" s="8">
        <v>29</v>
      </c>
      <c r="M99" s="8">
        <v>7</v>
      </c>
      <c r="N99" s="8">
        <v>3</v>
      </c>
      <c r="O99" s="8">
        <v>4</v>
      </c>
      <c r="P99" s="8">
        <v>10</v>
      </c>
      <c r="Q99" s="8">
        <v>102</v>
      </c>
      <c r="R99" s="8">
        <v>4</v>
      </c>
      <c r="S99" s="8">
        <v>3</v>
      </c>
      <c r="T99" s="8">
        <v>4</v>
      </c>
      <c r="U99" s="8">
        <v>0</v>
      </c>
      <c r="V99" s="8">
        <v>4</v>
      </c>
      <c r="W99" s="8">
        <v>349</v>
      </c>
    </row>
    <row r="100" spans="1:23" x14ac:dyDescent="0.3">
      <c r="A100" s="8">
        <v>99</v>
      </c>
      <c r="B100" s="8">
        <v>25</v>
      </c>
      <c r="C100" s="8">
        <v>406</v>
      </c>
      <c r="D100" s="8" t="s">
        <v>1692</v>
      </c>
      <c r="E100" s="8">
        <v>1825</v>
      </c>
      <c r="F100" s="8" t="s">
        <v>19</v>
      </c>
      <c r="G100" s="10">
        <v>524</v>
      </c>
      <c r="H100" s="8">
        <v>42</v>
      </c>
      <c r="I100" s="8">
        <v>79</v>
      </c>
      <c r="J100" s="8">
        <v>20</v>
      </c>
      <c r="K100" s="8">
        <v>6</v>
      </c>
      <c r="L100" s="8">
        <v>13</v>
      </c>
      <c r="M100" s="8">
        <v>1</v>
      </c>
      <c r="N100" s="8">
        <v>6</v>
      </c>
      <c r="O100" s="8">
        <v>2</v>
      </c>
      <c r="P100" s="8">
        <v>1</v>
      </c>
      <c r="Q100" s="8">
        <v>37</v>
      </c>
      <c r="R100" s="8">
        <v>1</v>
      </c>
      <c r="S100" s="8">
        <v>9</v>
      </c>
      <c r="T100" s="8">
        <v>1</v>
      </c>
      <c r="U100" s="8">
        <v>0</v>
      </c>
      <c r="V100" s="8">
        <v>3</v>
      </c>
      <c r="W100" s="8">
        <v>221</v>
      </c>
    </row>
    <row r="101" spans="1:23" x14ac:dyDescent="0.3">
      <c r="A101" s="10">
        <v>100</v>
      </c>
      <c r="B101" s="10">
        <v>25</v>
      </c>
      <c r="C101" s="8">
        <v>406</v>
      </c>
      <c r="D101" s="8" t="s">
        <v>1692</v>
      </c>
      <c r="E101" s="8">
        <v>1825</v>
      </c>
      <c r="F101" s="8" t="s">
        <v>20</v>
      </c>
      <c r="G101" s="10">
        <v>524</v>
      </c>
      <c r="H101" s="8">
        <v>53</v>
      </c>
      <c r="I101" s="8">
        <v>55</v>
      </c>
      <c r="J101" s="8">
        <v>26</v>
      </c>
      <c r="K101" s="8">
        <v>7</v>
      </c>
      <c r="L101" s="8">
        <v>11</v>
      </c>
      <c r="M101" s="8">
        <v>4</v>
      </c>
      <c r="N101" s="8">
        <v>11</v>
      </c>
      <c r="O101" s="8">
        <v>6</v>
      </c>
      <c r="P101" s="8">
        <v>7</v>
      </c>
      <c r="Q101" s="8">
        <v>24</v>
      </c>
      <c r="R101" s="8">
        <v>0</v>
      </c>
      <c r="S101" s="8">
        <v>2</v>
      </c>
      <c r="T101" s="8">
        <v>0</v>
      </c>
      <c r="U101" s="8">
        <v>0</v>
      </c>
      <c r="V101" s="8">
        <v>6</v>
      </c>
      <c r="W101" s="8">
        <v>212</v>
      </c>
    </row>
    <row r="102" spans="1:23" x14ac:dyDescent="0.3">
      <c r="A102" s="8">
        <v>101</v>
      </c>
      <c r="B102" s="8">
        <v>25</v>
      </c>
      <c r="C102" s="8">
        <v>406</v>
      </c>
      <c r="D102" s="8" t="s">
        <v>1692</v>
      </c>
      <c r="E102" s="8">
        <v>1825</v>
      </c>
      <c r="F102" s="8" t="s">
        <v>22</v>
      </c>
      <c r="G102" s="10">
        <v>524</v>
      </c>
      <c r="H102" s="8">
        <v>70</v>
      </c>
      <c r="I102" s="8">
        <v>54</v>
      </c>
      <c r="J102" s="8">
        <v>28</v>
      </c>
      <c r="K102" s="8">
        <v>6</v>
      </c>
      <c r="L102" s="8">
        <v>12</v>
      </c>
      <c r="M102" s="8">
        <v>3</v>
      </c>
      <c r="N102" s="8">
        <v>7</v>
      </c>
      <c r="O102" s="8">
        <v>2</v>
      </c>
      <c r="P102" s="8">
        <v>1</v>
      </c>
      <c r="Q102" s="8">
        <v>34</v>
      </c>
      <c r="R102" s="8">
        <v>0</v>
      </c>
      <c r="S102" s="8">
        <v>7</v>
      </c>
      <c r="T102" s="8">
        <v>1</v>
      </c>
      <c r="U102" s="8">
        <v>0</v>
      </c>
      <c r="V102" s="8">
        <v>5</v>
      </c>
      <c r="W102" s="8">
        <v>230</v>
      </c>
    </row>
    <row r="103" spans="1:23" x14ac:dyDescent="0.3">
      <c r="A103" s="8">
        <v>102</v>
      </c>
      <c r="B103" s="8">
        <v>25</v>
      </c>
      <c r="C103" s="8">
        <v>414</v>
      </c>
      <c r="D103" s="8" t="s">
        <v>1693</v>
      </c>
      <c r="E103" s="8">
        <v>1841</v>
      </c>
      <c r="F103" s="8" t="s">
        <v>19</v>
      </c>
      <c r="G103" s="10">
        <v>656</v>
      </c>
      <c r="H103" s="8">
        <v>36</v>
      </c>
      <c r="I103" s="8">
        <v>113</v>
      </c>
      <c r="J103" s="8">
        <v>23</v>
      </c>
      <c r="K103" s="8">
        <v>8</v>
      </c>
      <c r="L103" s="8">
        <v>20</v>
      </c>
      <c r="M103" s="8">
        <v>52</v>
      </c>
      <c r="N103" s="8">
        <v>6</v>
      </c>
      <c r="O103" s="8">
        <v>58</v>
      </c>
      <c r="P103" s="8">
        <v>13</v>
      </c>
      <c r="Q103" s="8">
        <v>34</v>
      </c>
      <c r="R103" s="8">
        <v>51</v>
      </c>
      <c r="S103" s="8">
        <v>2</v>
      </c>
      <c r="T103" s="8">
        <v>3</v>
      </c>
      <c r="U103" s="8">
        <v>0</v>
      </c>
      <c r="V103" s="8">
        <v>24</v>
      </c>
      <c r="W103" s="8">
        <v>443</v>
      </c>
    </row>
    <row r="104" spans="1:23" x14ac:dyDescent="0.3">
      <c r="A104" s="10">
        <v>103</v>
      </c>
      <c r="B104" s="10">
        <v>25</v>
      </c>
      <c r="C104" s="8">
        <v>414</v>
      </c>
      <c r="D104" s="8" t="s">
        <v>1693</v>
      </c>
      <c r="E104" s="8">
        <v>1841</v>
      </c>
      <c r="F104" s="8" t="s">
        <v>20</v>
      </c>
      <c r="G104" s="10">
        <v>656</v>
      </c>
      <c r="H104" s="8">
        <v>33</v>
      </c>
      <c r="I104" s="8">
        <v>84</v>
      </c>
      <c r="J104" s="8">
        <v>27</v>
      </c>
      <c r="K104" s="8">
        <v>8</v>
      </c>
      <c r="L104" s="8">
        <v>19</v>
      </c>
      <c r="M104" s="8">
        <v>43</v>
      </c>
      <c r="N104" s="8">
        <v>7</v>
      </c>
      <c r="O104" s="8">
        <v>59</v>
      </c>
      <c r="P104" s="8">
        <v>14</v>
      </c>
      <c r="Q104" s="8">
        <v>37</v>
      </c>
      <c r="R104" s="8">
        <v>74</v>
      </c>
      <c r="S104" s="8">
        <v>9</v>
      </c>
      <c r="T104" s="8">
        <v>3</v>
      </c>
      <c r="U104" s="8">
        <v>1</v>
      </c>
      <c r="V104" s="8">
        <v>29</v>
      </c>
      <c r="W104" s="8">
        <v>447</v>
      </c>
    </row>
    <row r="105" spans="1:23" x14ac:dyDescent="0.3">
      <c r="A105" s="8">
        <v>104</v>
      </c>
      <c r="B105" s="8">
        <v>25</v>
      </c>
      <c r="C105" s="8">
        <v>414</v>
      </c>
      <c r="D105" s="8" t="s">
        <v>1693</v>
      </c>
      <c r="E105" s="8">
        <v>1841</v>
      </c>
      <c r="F105" s="8" t="s">
        <v>22</v>
      </c>
      <c r="G105" s="10">
        <v>656</v>
      </c>
      <c r="H105" s="8">
        <v>40</v>
      </c>
      <c r="I105" s="8">
        <v>104</v>
      </c>
      <c r="J105" s="8">
        <v>27</v>
      </c>
      <c r="K105" s="8">
        <v>6</v>
      </c>
      <c r="L105" s="8">
        <v>25</v>
      </c>
      <c r="M105" s="8">
        <v>44</v>
      </c>
      <c r="N105" s="8">
        <v>6</v>
      </c>
      <c r="O105" s="8">
        <v>61</v>
      </c>
      <c r="P105" s="8">
        <v>10</v>
      </c>
      <c r="Q105" s="8">
        <v>43</v>
      </c>
      <c r="R105" s="8">
        <v>53</v>
      </c>
      <c r="S105" s="8">
        <v>8</v>
      </c>
      <c r="T105" s="8">
        <v>2</v>
      </c>
      <c r="U105" s="8">
        <v>0</v>
      </c>
      <c r="V105" s="8">
        <v>18</v>
      </c>
      <c r="W105" s="8">
        <v>447</v>
      </c>
    </row>
    <row r="106" spans="1:23" x14ac:dyDescent="0.3">
      <c r="A106" s="8">
        <v>105</v>
      </c>
      <c r="B106" s="8">
        <v>25</v>
      </c>
      <c r="C106" s="8">
        <v>414</v>
      </c>
      <c r="D106" s="8" t="s">
        <v>1693</v>
      </c>
      <c r="E106" s="8">
        <v>1841</v>
      </c>
      <c r="F106" s="8" t="s">
        <v>24</v>
      </c>
      <c r="G106" s="10">
        <v>656</v>
      </c>
      <c r="H106" s="8">
        <v>31</v>
      </c>
      <c r="I106" s="8">
        <v>94</v>
      </c>
      <c r="J106" s="8">
        <v>26</v>
      </c>
      <c r="K106" s="8">
        <v>6</v>
      </c>
      <c r="L106" s="8">
        <v>7</v>
      </c>
      <c r="M106" s="8">
        <v>61</v>
      </c>
      <c r="N106" s="8">
        <v>7</v>
      </c>
      <c r="O106" s="8">
        <v>68</v>
      </c>
      <c r="P106" s="8">
        <v>16</v>
      </c>
      <c r="Q106" s="8">
        <v>43</v>
      </c>
      <c r="R106" s="8">
        <v>54</v>
      </c>
      <c r="S106" s="8">
        <v>4</v>
      </c>
      <c r="T106" s="8">
        <v>5</v>
      </c>
      <c r="U106" s="8">
        <v>0</v>
      </c>
      <c r="V106" s="8">
        <v>25</v>
      </c>
      <c r="W106" s="8">
        <v>447</v>
      </c>
    </row>
    <row r="107" spans="1:23" x14ac:dyDescent="0.3">
      <c r="A107" s="10">
        <v>106</v>
      </c>
      <c r="B107" s="10">
        <v>25</v>
      </c>
      <c r="C107" s="8">
        <v>414</v>
      </c>
      <c r="D107" s="8" t="s">
        <v>1693</v>
      </c>
      <c r="E107" s="8">
        <v>1842</v>
      </c>
      <c r="F107" s="8" t="s">
        <v>19</v>
      </c>
      <c r="G107" s="10">
        <v>674</v>
      </c>
      <c r="H107" s="8">
        <v>35</v>
      </c>
      <c r="I107" s="8">
        <v>113</v>
      </c>
      <c r="J107" s="8">
        <v>23</v>
      </c>
      <c r="K107" s="8">
        <v>11</v>
      </c>
      <c r="L107" s="8">
        <v>38</v>
      </c>
      <c r="M107" s="8">
        <v>54</v>
      </c>
      <c r="N107" s="8">
        <v>2</v>
      </c>
      <c r="O107" s="8">
        <v>39</v>
      </c>
      <c r="P107" s="8">
        <v>8</v>
      </c>
      <c r="Q107" s="8">
        <v>36</v>
      </c>
      <c r="R107" s="8">
        <v>41</v>
      </c>
      <c r="S107" s="8">
        <v>15</v>
      </c>
      <c r="T107" s="8">
        <v>4</v>
      </c>
      <c r="U107" s="8">
        <v>0</v>
      </c>
      <c r="V107" s="8">
        <v>19</v>
      </c>
      <c r="W107" s="8">
        <v>438</v>
      </c>
    </row>
    <row r="108" spans="1:23" x14ac:dyDescent="0.3">
      <c r="A108" s="8">
        <v>107</v>
      </c>
      <c r="B108" s="8">
        <v>25</v>
      </c>
      <c r="C108" s="8">
        <v>414</v>
      </c>
      <c r="D108" s="8" t="s">
        <v>1693</v>
      </c>
      <c r="E108" s="8">
        <v>1842</v>
      </c>
      <c r="F108" s="8" t="s">
        <v>20</v>
      </c>
      <c r="G108" s="10">
        <v>674</v>
      </c>
      <c r="H108" s="8">
        <v>31</v>
      </c>
      <c r="I108" s="8">
        <v>108</v>
      </c>
      <c r="J108" s="8">
        <v>20</v>
      </c>
      <c r="K108" s="8">
        <v>9</v>
      </c>
      <c r="L108" s="8">
        <v>52</v>
      </c>
      <c r="M108" s="8">
        <v>50</v>
      </c>
      <c r="N108" s="8">
        <v>4</v>
      </c>
      <c r="O108" s="8">
        <v>58</v>
      </c>
      <c r="P108" s="8">
        <v>9</v>
      </c>
      <c r="Q108" s="8">
        <v>37</v>
      </c>
      <c r="R108" s="8">
        <v>39</v>
      </c>
      <c r="S108" s="8">
        <v>5</v>
      </c>
      <c r="T108" s="8">
        <v>3</v>
      </c>
      <c r="U108" s="8">
        <v>0</v>
      </c>
      <c r="V108" s="8">
        <v>22</v>
      </c>
      <c r="W108" s="8">
        <v>447</v>
      </c>
    </row>
    <row r="109" spans="1:23" x14ac:dyDescent="0.3">
      <c r="A109" s="8">
        <v>108</v>
      </c>
      <c r="B109" s="8">
        <v>25</v>
      </c>
      <c r="C109" s="8">
        <v>414</v>
      </c>
      <c r="D109" s="8" t="s">
        <v>1693</v>
      </c>
      <c r="E109" s="8">
        <v>1842</v>
      </c>
      <c r="F109" s="8" t="s">
        <v>22</v>
      </c>
      <c r="G109" s="10">
        <v>674</v>
      </c>
      <c r="H109" s="8">
        <v>32</v>
      </c>
      <c r="I109" s="8">
        <v>125</v>
      </c>
      <c r="J109" s="8">
        <v>14</v>
      </c>
      <c r="K109" s="8">
        <v>11</v>
      </c>
      <c r="L109" s="8">
        <v>37</v>
      </c>
      <c r="M109" s="8">
        <v>42</v>
      </c>
      <c r="N109" s="8">
        <v>3</v>
      </c>
      <c r="O109" s="8">
        <v>49</v>
      </c>
      <c r="P109" s="8">
        <v>19</v>
      </c>
      <c r="Q109" s="8">
        <v>40</v>
      </c>
      <c r="R109" s="8">
        <v>57</v>
      </c>
      <c r="S109" s="8">
        <v>5</v>
      </c>
      <c r="T109" s="8">
        <v>1</v>
      </c>
      <c r="U109" s="8">
        <v>0</v>
      </c>
      <c r="V109" s="8">
        <v>29</v>
      </c>
      <c r="W109" s="8">
        <v>464</v>
      </c>
    </row>
    <row r="110" spans="1:23" x14ac:dyDescent="0.3">
      <c r="A110" s="10">
        <v>109</v>
      </c>
      <c r="B110" s="10">
        <v>25</v>
      </c>
      <c r="C110" s="8">
        <v>414</v>
      </c>
      <c r="D110" s="8" t="s">
        <v>1693</v>
      </c>
      <c r="E110" s="8">
        <v>1842</v>
      </c>
      <c r="F110" s="8" t="s">
        <v>24</v>
      </c>
      <c r="G110" s="10">
        <v>674</v>
      </c>
      <c r="H110" s="8">
        <v>28</v>
      </c>
      <c r="I110" s="8">
        <v>114</v>
      </c>
      <c r="J110" s="8">
        <v>20</v>
      </c>
      <c r="K110" s="8">
        <v>4</v>
      </c>
      <c r="L110" s="8">
        <v>36</v>
      </c>
      <c r="M110" s="8">
        <v>44</v>
      </c>
      <c r="N110" s="8">
        <v>5</v>
      </c>
      <c r="O110" s="8">
        <v>41</v>
      </c>
      <c r="P110" s="8">
        <v>11</v>
      </c>
      <c r="Q110" s="8">
        <v>44</v>
      </c>
      <c r="R110" s="8">
        <v>49</v>
      </c>
      <c r="S110" s="8">
        <v>6</v>
      </c>
      <c r="T110" s="8">
        <v>3</v>
      </c>
      <c r="U110" s="8">
        <v>0</v>
      </c>
      <c r="V110" s="8">
        <v>26</v>
      </c>
      <c r="W110" s="8">
        <v>431</v>
      </c>
    </row>
    <row r="111" spans="1:23" x14ac:dyDescent="0.3">
      <c r="A111" s="8">
        <v>110</v>
      </c>
      <c r="B111" s="8">
        <v>25</v>
      </c>
      <c r="C111" s="8">
        <v>414</v>
      </c>
      <c r="D111" s="8" t="s">
        <v>1693</v>
      </c>
      <c r="E111" s="8">
        <v>1842</v>
      </c>
      <c r="F111" s="8" t="s">
        <v>25</v>
      </c>
      <c r="G111" s="10">
        <v>674</v>
      </c>
      <c r="H111" s="8">
        <v>43</v>
      </c>
      <c r="I111" s="8">
        <v>89</v>
      </c>
      <c r="J111" s="8">
        <v>31</v>
      </c>
      <c r="K111" s="8">
        <v>10</v>
      </c>
      <c r="L111" s="8">
        <v>39</v>
      </c>
      <c r="M111" s="8">
        <v>70</v>
      </c>
      <c r="N111" s="8">
        <v>3</v>
      </c>
      <c r="O111" s="8">
        <v>50</v>
      </c>
      <c r="P111" s="8">
        <v>13</v>
      </c>
      <c r="Q111" s="8">
        <v>31</v>
      </c>
      <c r="R111" s="8">
        <v>47</v>
      </c>
      <c r="S111" s="8">
        <v>10</v>
      </c>
      <c r="T111" s="8">
        <v>5</v>
      </c>
      <c r="U111" s="8">
        <v>0</v>
      </c>
      <c r="V111" s="8">
        <v>24</v>
      </c>
      <c r="W111" s="8">
        <v>465</v>
      </c>
    </row>
    <row r="112" spans="1:23" x14ac:dyDescent="0.3">
      <c r="A112" s="8">
        <v>111</v>
      </c>
      <c r="B112" s="8">
        <v>25</v>
      </c>
      <c r="C112" s="8">
        <v>414</v>
      </c>
      <c r="D112" s="8" t="s">
        <v>1693</v>
      </c>
      <c r="E112" s="8">
        <v>1842</v>
      </c>
      <c r="F112" s="8" t="s">
        <v>26</v>
      </c>
      <c r="G112" s="10">
        <v>674</v>
      </c>
      <c r="H112" s="8">
        <v>33</v>
      </c>
      <c r="I112" s="8">
        <v>112</v>
      </c>
      <c r="J112" s="8">
        <v>25</v>
      </c>
      <c r="K112" s="8">
        <v>10</v>
      </c>
      <c r="L112" s="8">
        <v>39</v>
      </c>
      <c r="M112" s="8">
        <v>58</v>
      </c>
      <c r="N112" s="8">
        <v>9</v>
      </c>
      <c r="O112" s="8">
        <v>50</v>
      </c>
      <c r="P112" s="8">
        <v>12</v>
      </c>
      <c r="Q112" s="8">
        <v>40</v>
      </c>
      <c r="R112" s="8">
        <v>37</v>
      </c>
      <c r="S112" s="8">
        <v>8</v>
      </c>
      <c r="T112" s="8">
        <v>1</v>
      </c>
      <c r="U112" s="8">
        <v>0</v>
      </c>
      <c r="V112" s="8">
        <v>22</v>
      </c>
      <c r="W112" s="8">
        <v>456</v>
      </c>
    </row>
    <row r="113" spans="1:23" x14ac:dyDescent="0.3">
      <c r="A113" s="10">
        <v>112</v>
      </c>
      <c r="B113" s="10">
        <v>25</v>
      </c>
      <c r="C113" s="8">
        <v>414</v>
      </c>
      <c r="D113" s="8" t="s">
        <v>1693</v>
      </c>
      <c r="E113" s="8">
        <v>1842</v>
      </c>
      <c r="F113" s="8" t="s">
        <v>28</v>
      </c>
      <c r="G113" s="10">
        <v>674</v>
      </c>
      <c r="H113" s="8">
        <v>20</v>
      </c>
      <c r="I113" s="8">
        <v>111</v>
      </c>
      <c r="J113" s="8">
        <v>17</v>
      </c>
      <c r="K113" s="8">
        <v>4</v>
      </c>
      <c r="L113" s="8">
        <v>42</v>
      </c>
      <c r="M113" s="8">
        <v>57</v>
      </c>
      <c r="N113" s="8">
        <v>3</v>
      </c>
      <c r="O113" s="8">
        <v>38</v>
      </c>
      <c r="P113" s="8">
        <v>11</v>
      </c>
      <c r="Q113" s="8">
        <v>38</v>
      </c>
      <c r="R113" s="8">
        <v>41</v>
      </c>
      <c r="S113" s="8">
        <v>8</v>
      </c>
      <c r="T113" s="8">
        <v>7</v>
      </c>
      <c r="U113" s="8">
        <v>0</v>
      </c>
      <c r="V113" s="8">
        <v>15</v>
      </c>
      <c r="W113" s="8">
        <v>412</v>
      </c>
    </row>
    <row r="114" spans="1:23" x14ac:dyDescent="0.3">
      <c r="A114" s="8">
        <v>113</v>
      </c>
      <c r="B114" s="8">
        <v>25</v>
      </c>
      <c r="C114" s="8">
        <v>414</v>
      </c>
      <c r="D114" s="8" t="s">
        <v>1693</v>
      </c>
      <c r="E114" s="8">
        <v>1843</v>
      </c>
      <c r="F114" s="8" t="s">
        <v>19</v>
      </c>
      <c r="G114" s="10">
        <v>275</v>
      </c>
      <c r="H114" s="8">
        <v>5</v>
      </c>
      <c r="I114" s="8">
        <v>47</v>
      </c>
      <c r="J114" s="8">
        <v>7</v>
      </c>
      <c r="K114" s="8">
        <v>6</v>
      </c>
      <c r="L114" s="8">
        <v>19</v>
      </c>
      <c r="M114" s="8">
        <v>25</v>
      </c>
      <c r="N114" s="8">
        <v>3</v>
      </c>
      <c r="O114" s="8">
        <v>38</v>
      </c>
      <c r="P114" s="8">
        <v>5</v>
      </c>
      <c r="Q114" s="8">
        <v>6</v>
      </c>
      <c r="R114" s="8">
        <v>21</v>
      </c>
      <c r="S114" s="8">
        <v>0</v>
      </c>
      <c r="T114" s="8">
        <v>1</v>
      </c>
      <c r="U114" s="8">
        <v>0</v>
      </c>
      <c r="V114" s="8">
        <v>20</v>
      </c>
      <c r="W114" s="8">
        <v>203</v>
      </c>
    </row>
    <row r="115" spans="1:23" x14ac:dyDescent="0.3">
      <c r="A115" s="8">
        <v>114</v>
      </c>
      <c r="B115" s="8">
        <v>25</v>
      </c>
      <c r="C115" s="8">
        <v>414</v>
      </c>
      <c r="D115" s="8" t="s">
        <v>1693</v>
      </c>
      <c r="E115" s="8">
        <v>1844</v>
      </c>
      <c r="F115" s="8" t="s">
        <v>19</v>
      </c>
      <c r="G115" s="10">
        <v>697</v>
      </c>
      <c r="H115" s="8">
        <v>62</v>
      </c>
      <c r="I115" s="8">
        <v>136</v>
      </c>
      <c r="J115" s="8">
        <v>18</v>
      </c>
      <c r="K115" s="8">
        <v>9</v>
      </c>
      <c r="L115" s="8">
        <v>70</v>
      </c>
      <c r="M115" s="8">
        <v>55</v>
      </c>
      <c r="N115" s="8">
        <v>8</v>
      </c>
      <c r="O115" s="8">
        <v>38</v>
      </c>
      <c r="P115" s="8">
        <v>24</v>
      </c>
      <c r="Q115" s="8">
        <v>15</v>
      </c>
      <c r="R115" s="8">
        <v>59</v>
      </c>
      <c r="S115" s="8">
        <v>2</v>
      </c>
      <c r="T115" s="8">
        <v>2</v>
      </c>
      <c r="U115" s="8">
        <v>0</v>
      </c>
      <c r="V115" s="8">
        <v>23</v>
      </c>
      <c r="W115" s="8">
        <v>521</v>
      </c>
    </row>
    <row r="116" spans="1:23" x14ac:dyDescent="0.3">
      <c r="A116" s="10">
        <v>115</v>
      </c>
      <c r="B116" s="10">
        <v>25</v>
      </c>
      <c r="C116" s="8">
        <v>414</v>
      </c>
      <c r="D116" s="8" t="s">
        <v>1693</v>
      </c>
      <c r="E116" s="8">
        <v>1844</v>
      </c>
      <c r="F116" s="8" t="s">
        <v>20</v>
      </c>
      <c r="G116" s="10">
        <v>697</v>
      </c>
      <c r="H116" s="8">
        <v>25</v>
      </c>
      <c r="I116" s="8">
        <v>139</v>
      </c>
      <c r="J116" s="8">
        <v>23</v>
      </c>
      <c r="K116" s="8">
        <v>8</v>
      </c>
      <c r="L116" s="8">
        <v>56</v>
      </c>
      <c r="M116" s="8">
        <v>66</v>
      </c>
      <c r="N116" s="8">
        <v>10</v>
      </c>
      <c r="O116" s="8">
        <v>36</v>
      </c>
      <c r="P116" s="8">
        <v>17</v>
      </c>
      <c r="Q116" s="8">
        <v>28</v>
      </c>
      <c r="R116" s="8">
        <v>28</v>
      </c>
      <c r="S116" s="8">
        <v>5</v>
      </c>
      <c r="T116" s="8">
        <v>5</v>
      </c>
      <c r="U116" s="8">
        <v>0</v>
      </c>
      <c r="V116" s="8">
        <v>27</v>
      </c>
      <c r="W116" s="8">
        <v>473</v>
      </c>
    </row>
    <row r="117" spans="1:23" x14ac:dyDescent="0.3">
      <c r="A117" s="8">
        <v>116</v>
      </c>
      <c r="B117" s="8">
        <v>25</v>
      </c>
      <c r="C117" s="8">
        <v>414</v>
      </c>
      <c r="D117" s="8" t="s">
        <v>1693</v>
      </c>
      <c r="E117" s="8">
        <v>1844</v>
      </c>
      <c r="F117" s="8" t="s">
        <v>22</v>
      </c>
      <c r="G117" s="10">
        <v>697</v>
      </c>
      <c r="H117" s="8">
        <v>34</v>
      </c>
      <c r="I117" s="8">
        <v>115</v>
      </c>
      <c r="J117" s="8">
        <v>30</v>
      </c>
      <c r="K117" s="8">
        <v>14</v>
      </c>
      <c r="L117" s="8">
        <v>75</v>
      </c>
      <c r="M117" s="8">
        <v>71</v>
      </c>
      <c r="N117" s="8">
        <v>6</v>
      </c>
      <c r="O117" s="8">
        <v>38</v>
      </c>
      <c r="P117" s="8">
        <v>20</v>
      </c>
      <c r="Q117" s="8">
        <v>26</v>
      </c>
      <c r="R117" s="8">
        <v>42</v>
      </c>
      <c r="S117" s="8">
        <v>2</v>
      </c>
      <c r="T117" s="8">
        <v>5</v>
      </c>
      <c r="U117" s="8">
        <v>0</v>
      </c>
      <c r="V117" s="8">
        <v>23</v>
      </c>
      <c r="W117" s="8">
        <v>501</v>
      </c>
    </row>
    <row r="118" spans="1:23" x14ac:dyDescent="0.3">
      <c r="A118" s="8">
        <v>117</v>
      </c>
      <c r="B118" s="8">
        <v>25</v>
      </c>
      <c r="C118" s="8">
        <v>414</v>
      </c>
      <c r="D118" s="8" t="s">
        <v>1693</v>
      </c>
      <c r="E118" s="8">
        <v>1845</v>
      </c>
      <c r="F118" s="8" t="s">
        <v>19</v>
      </c>
      <c r="G118" s="10">
        <v>666</v>
      </c>
      <c r="H118" s="8">
        <v>47</v>
      </c>
      <c r="I118" s="8">
        <v>39</v>
      </c>
      <c r="J118" s="8">
        <v>37</v>
      </c>
      <c r="K118" s="8">
        <v>8</v>
      </c>
      <c r="L118" s="8">
        <v>16</v>
      </c>
      <c r="M118" s="8">
        <v>79</v>
      </c>
      <c r="N118" s="8">
        <v>5</v>
      </c>
      <c r="O118" s="8">
        <v>42</v>
      </c>
      <c r="P118" s="8">
        <v>5</v>
      </c>
      <c r="Q118" s="8">
        <v>57</v>
      </c>
      <c r="R118" s="8">
        <v>32</v>
      </c>
      <c r="S118" s="8">
        <v>4</v>
      </c>
      <c r="T118" s="8">
        <v>1</v>
      </c>
      <c r="U118" s="8">
        <v>0</v>
      </c>
      <c r="V118" s="8">
        <v>15</v>
      </c>
      <c r="W118" s="8">
        <v>387</v>
      </c>
    </row>
    <row r="119" spans="1:23" x14ac:dyDescent="0.3">
      <c r="A119" s="10">
        <v>118</v>
      </c>
      <c r="B119" s="10">
        <v>25</v>
      </c>
      <c r="C119" s="8">
        <v>414</v>
      </c>
      <c r="D119" s="8" t="s">
        <v>1693</v>
      </c>
      <c r="E119" s="8">
        <v>1845</v>
      </c>
      <c r="F119" s="8" t="s">
        <v>20</v>
      </c>
      <c r="G119" s="10">
        <v>666</v>
      </c>
      <c r="H119" s="8">
        <v>46</v>
      </c>
      <c r="I119" s="8">
        <v>37</v>
      </c>
      <c r="J119" s="8">
        <v>34</v>
      </c>
      <c r="K119" s="8">
        <v>11</v>
      </c>
      <c r="L119" s="8">
        <v>21</v>
      </c>
      <c r="M119" s="8">
        <v>72</v>
      </c>
      <c r="N119" s="8">
        <v>3</v>
      </c>
      <c r="O119" s="8">
        <v>49</v>
      </c>
      <c r="P119" s="8">
        <v>4</v>
      </c>
      <c r="Q119" s="8">
        <v>58</v>
      </c>
      <c r="R119" s="8">
        <v>29</v>
      </c>
      <c r="S119" s="8">
        <v>11</v>
      </c>
      <c r="T119" s="8">
        <v>3</v>
      </c>
      <c r="U119" s="8">
        <v>1</v>
      </c>
      <c r="V119" s="8">
        <v>16</v>
      </c>
      <c r="W119" s="8">
        <v>395</v>
      </c>
    </row>
    <row r="120" spans="1:23" x14ac:dyDescent="0.3">
      <c r="A120" s="8">
        <v>119</v>
      </c>
      <c r="B120" s="8">
        <v>25</v>
      </c>
      <c r="C120" s="8">
        <v>414</v>
      </c>
      <c r="D120" s="8" t="s">
        <v>1693</v>
      </c>
      <c r="E120" s="8">
        <v>1845</v>
      </c>
      <c r="F120" s="8" t="s">
        <v>22</v>
      </c>
      <c r="G120" s="10">
        <v>665</v>
      </c>
      <c r="H120" s="8">
        <v>41</v>
      </c>
      <c r="I120" s="8">
        <v>40</v>
      </c>
      <c r="J120" s="8">
        <v>33</v>
      </c>
      <c r="K120" s="8">
        <v>9</v>
      </c>
      <c r="L120" s="8">
        <v>12</v>
      </c>
      <c r="M120" s="8">
        <v>91</v>
      </c>
      <c r="N120" s="8">
        <v>6</v>
      </c>
      <c r="O120" s="8">
        <v>45</v>
      </c>
      <c r="P120" s="8">
        <v>7</v>
      </c>
      <c r="Q120" s="8">
        <v>41</v>
      </c>
      <c r="R120" s="8">
        <v>17</v>
      </c>
      <c r="S120" s="8">
        <v>6</v>
      </c>
      <c r="T120" s="8">
        <v>1</v>
      </c>
      <c r="U120" s="8">
        <v>1</v>
      </c>
      <c r="V120" s="8">
        <v>22</v>
      </c>
      <c r="W120" s="8">
        <v>372</v>
      </c>
    </row>
    <row r="121" spans="1:23" x14ac:dyDescent="0.3">
      <c r="A121" s="8">
        <v>120</v>
      </c>
      <c r="B121" s="8">
        <v>25</v>
      </c>
      <c r="C121" s="8">
        <v>414</v>
      </c>
      <c r="D121" s="8" t="s">
        <v>1693</v>
      </c>
      <c r="E121" s="8">
        <v>1845</v>
      </c>
      <c r="F121" s="8" t="s">
        <v>24</v>
      </c>
      <c r="G121" s="10">
        <v>665</v>
      </c>
      <c r="H121" s="8">
        <v>50</v>
      </c>
      <c r="I121" s="8">
        <v>40</v>
      </c>
      <c r="J121" s="8">
        <v>43</v>
      </c>
      <c r="K121" s="8">
        <v>7</v>
      </c>
      <c r="L121" s="8">
        <v>17</v>
      </c>
      <c r="M121" s="8">
        <v>76</v>
      </c>
      <c r="N121" s="8">
        <v>9</v>
      </c>
      <c r="O121" s="8">
        <v>48</v>
      </c>
      <c r="P121" s="8">
        <v>9</v>
      </c>
      <c r="Q121" s="8">
        <v>54</v>
      </c>
      <c r="R121" s="8">
        <v>23</v>
      </c>
      <c r="S121" s="8">
        <v>7</v>
      </c>
      <c r="T121" s="8">
        <v>2</v>
      </c>
      <c r="U121" s="8">
        <v>0</v>
      </c>
      <c r="V121" s="8">
        <v>15</v>
      </c>
      <c r="W121" s="8">
        <v>400</v>
      </c>
    </row>
    <row r="122" spans="1:23" x14ac:dyDescent="0.3">
      <c r="A122" s="10">
        <v>121</v>
      </c>
      <c r="B122" s="10">
        <v>25</v>
      </c>
      <c r="C122" s="8">
        <v>414</v>
      </c>
      <c r="D122" s="8" t="s">
        <v>1693</v>
      </c>
      <c r="E122" s="8">
        <v>1845</v>
      </c>
      <c r="F122" s="8" t="s">
        <v>25</v>
      </c>
      <c r="G122" s="10">
        <v>665</v>
      </c>
      <c r="H122" s="8">
        <v>28</v>
      </c>
      <c r="I122" s="8">
        <v>40</v>
      </c>
      <c r="J122" s="8">
        <v>42</v>
      </c>
      <c r="K122" s="8">
        <v>11</v>
      </c>
      <c r="L122" s="8">
        <v>10</v>
      </c>
      <c r="M122" s="8">
        <v>83</v>
      </c>
      <c r="N122" s="8">
        <v>3</v>
      </c>
      <c r="O122" s="8">
        <v>62</v>
      </c>
      <c r="P122" s="8">
        <v>2</v>
      </c>
      <c r="Q122" s="8">
        <v>55</v>
      </c>
      <c r="R122" s="8">
        <v>19</v>
      </c>
      <c r="S122" s="8">
        <v>8</v>
      </c>
      <c r="T122" s="8">
        <v>5</v>
      </c>
      <c r="U122" s="8">
        <v>0</v>
      </c>
      <c r="V122" s="8">
        <v>18</v>
      </c>
      <c r="W122" s="8">
        <v>386</v>
      </c>
    </row>
    <row r="123" spans="1:23" x14ac:dyDescent="0.3">
      <c r="A123" s="8">
        <v>122</v>
      </c>
      <c r="B123" s="8">
        <v>25</v>
      </c>
      <c r="C123" s="8">
        <v>414</v>
      </c>
      <c r="D123" s="8" t="s">
        <v>1693</v>
      </c>
      <c r="E123" s="8">
        <v>1845</v>
      </c>
      <c r="F123" s="8" t="s">
        <v>26</v>
      </c>
      <c r="G123" s="10">
        <v>665</v>
      </c>
      <c r="H123" s="8">
        <v>33</v>
      </c>
      <c r="I123" s="8">
        <v>44</v>
      </c>
      <c r="J123" s="8">
        <v>44</v>
      </c>
      <c r="K123" s="8">
        <v>15</v>
      </c>
      <c r="L123" s="8">
        <v>13</v>
      </c>
      <c r="M123" s="8">
        <v>85</v>
      </c>
      <c r="N123" s="8">
        <v>5</v>
      </c>
      <c r="O123" s="8">
        <v>49</v>
      </c>
      <c r="P123" s="8">
        <v>8</v>
      </c>
      <c r="Q123" s="8">
        <v>51</v>
      </c>
      <c r="R123" s="8">
        <v>20</v>
      </c>
      <c r="S123" s="8">
        <v>7</v>
      </c>
      <c r="T123" s="8">
        <v>2</v>
      </c>
      <c r="U123" s="8">
        <v>0</v>
      </c>
      <c r="V123" s="8">
        <v>14</v>
      </c>
      <c r="W123" s="8">
        <v>390</v>
      </c>
    </row>
    <row r="124" spans="1:23" x14ac:dyDescent="0.3">
      <c r="A124" s="8">
        <v>123</v>
      </c>
      <c r="B124" s="8">
        <v>25</v>
      </c>
      <c r="C124" s="8">
        <v>414</v>
      </c>
      <c r="D124" s="8" t="s">
        <v>1693</v>
      </c>
      <c r="E124" s="8">
        <v>1845</v>
      </c>
      <c r="F124" s="8" t="s">
        <v>27</v>
      </c>
      <c r="G124" s="10"/>
      <c r="H124" s="8">
        <v>12</v>
      </c>
      <c r="I124" s="8">
        <v>10</v>
      </c>
      <c r="J124" s="8">
        <v>5</v>
      </c>
      <c r="K124" s="8">
        <v>2</v>
      </c>
      <c r="L124" s="8">
        <v>11</v>
      </c>
      <c r="M124" s="8">
        <v>16</v>
      </c>
      <c r="N124" s="8">
        <v>3</v>
      </c>
      <c r="O124" s="8">
        <v>4</v>
      </c>
      <c r="P124" s="8">
        <v>1</v>
      </c>
      <c r="Q124" s="8">
        <v>25</v>
      </c>
      <c r="R124" s="8">
        <v>4</v>
      </c>
      <c r="S124" s="8">
        <v>0</v>
      </c>
      <c r="T124" s="8">
        <v>2</v>
      </c>
      <c r="U124" s="8">
        <v>0</v>
      </c>
      <c r="V124" s="8">
        <v>4</v>
      </c>
      <c r="W124" s="8">
        <v>99</v>
      </c>
    </row>
    <row r="125" spans="1:23" x14ac:dyDescent="0.3">
      <c r="A125" s="10">
        <v>124</v>
      </c>
      <c r="B125" s="10">
        <v>25</v>
      </c>
      <c r="C125" s="8">
        <v>414</v>
      </c>
      <c r="D125" s="8" t="s">
        <v>1693</v>
      </c>
      <c r="E125" s="8">
        <v>1846</v>
      </c>
      <c r="F125" s="8" t="s">
        <v>19</v>
      </c>
      <c r="G125" s="10">
        <v>735</v>
      </c>
      <c r="H125" s="8">
        <v>49</v>
      </c>
      <c r="I125" s="8">
        <v>63</v>
      </c>
      <c r="J125" s="8">
        <v>23</v>
      </c>
      <c r="K125" s="8">
        <v>11</v>
      </c>
      <c r="L125" s="8">
        <v>16</v>
      </c>
      <c r="M125" s="8">
        <v>79</v>
      </c>
      <c r="N125" s="8">
        <v>8</v>
      </c>
      <c r="O125" s="8">
        <v>28</v>
      </c>
      <c r="P125" s="8">
        <v>4</v>
      </c>
      <c r="Q125" s="8">
        <v>62</v>
      </c>
      <c r="R125" s="8">
        <v>20</v>
      </c>
      <c r="S125" s="8">
        <v>4</v>
      </c>
      <c r="T125" s="8">
        <v>2</v>
      </c>
      <c r="U125" s="8">
        <v>0</v>
      </c>
      <c r="V125" s="8">
        <v>17</v>
      </c>
      <c r="W125" s="8">
        <v>386</v>
      </c>
    </row>
    <row r="126" spans="1:23" x14ac:dyDescent="0.3">
      <c r="A126" s="8">
        <v>125</v>
      </c>
      <c r="B126" s="8">
        <v>25</v>
      </c>
      <c r="C126" s="8">
        <v>414</v>
      </c>
      <c r="D126" s="8" t="s">
        <v>1693</v>
      </c>
      <c r="E126" s="8">
        <v>1846</v>
      </c>
      <c r="F126" s="8" t="s">
        <v>20</v>
      </c>
      <c r="G126" s="10">
        <v>735</v>
      </c>
      <c r="H126" s="8">
        <v>59</v>
      </c>
      <c r="I126" s="8">
        <v>52</v>
      </c>
      <c r="J126" s="8">
        <v>26</v>
      </c>
      <c r="K126" s="8">
        <v>8</v>
      </c>
      <c r="L126" s="8">
        <v>16</v>
      </c>
      <c r="M126" s="8">
        <v>65</v>
      </c>
      <c r="N126" s="8">
        <v>2</v>
      </c>
      <c r="O126" s="8">
        <v>38</v>
      </c>
      <c r="P126" s="8">
        <v>7</v>
      </c>
      <c r="Q126" s="8">
        <v>63</v>
      </c>
      <c r="R126" s="8">
        <v>17</v>
      </c>
      <c r="S126" s="8">
        <v>4</v>
      </c>
      <c r="T126" s="8">
        <v>2</v>
      </c>
      <c r="U126" s="8">
        <v>0</v>
      </c>
      <c r="V126" s="8">
        <v>14</v>
      </c>
      <c r="W126" s="8">
        <v>373</v>
      </c>
    </row>
    <row r="127" spans="1:23" x14ac:dyDescent="0.3">
      <c r="A127" s="8">
        <v>129</v>
      </c>
      <c r="B127" s="8">
        <v>25</v>
      </c>
      <c r="C127" s="8">
        <v>414</v>
      </c>
      <c r="D127" s="8" t="s">
        <v>1693</v>
      </c>
      <c r="E127" s="8">
        <v>1846</v>
      </c>
      <c r="F127" s="8" t="s">
        <v>22</v>
      </c>
      <c r="G127" s="10">
        <v>735</v>
      </c>
      <c r="H127" s="8">
        <v>47</v>
      </c>
      <c r="I127" s="8">
        <v>52</v>
      </c>
      <c r="J127" s="8">
        <v>26</v>
      </c>
      <c r="K127" s="8">
        <v>11</v>
      </c>
      <c r="L127" s="8">
        <v>12</v>
      </c>
      <c r="M127" s="8">
        <v>73</v>
      </c>
      <c r="N127" s="8">
        <v>2</v>
      </c>
      <c r="O127" s="8">
        <v>36</v>
      </c>
      <c r="P127" s="8">
        <v>12</v>
      </c>
      <c r="Q127" s="8">
        <v>69</v>
      </c>
      <c r="R127" s="8">
        <v>38</v>
      </c>
      <c r="S127" s="8">
        <v>10</v>
      </c>
      <c r="T127" s="8">
        <v>0</v>
      </c>
      <c r="U127" s="8">
        <v>0</v>
      </c>
      <c r="V127" s="8">
        <v>14</v>
      </c>
      <c r="W127" s="8">
        <v>402</v>
      </c>
    </row>
    <row r="128" spans="1:23" x14ac:dyDescent="0.3">
      <c r="A128" s="10">
        <v>130</v>
      </c>
      <c r="B128" s="10">
        <v>25</v>
      </c>
      <c r="C128" s="8">
        <v>414</v>
      </c>
      <c r="D128" s="8" t="s">
        <v>1693</v>
      </c>
      <c r="E128" s="8">
        <v>1846</v>
      </c>
      <c r="F128" s="8" t="s">
        <v>24</v>
      </c>
      <c r="G128" s="10">
        <v>735</v>
      </c>
      <c r="H128" s="8">
        <v>52</v>
      </c>
      <c r="I128" s="8">
        <v>49</v>
      </c>
      <c r="J128" s="8">
        <v>31</v>
      </c>
      <c r="K128" s="8">
        <v>12</v>
      </c>
      <c r="L128" s="8">
        <v>15</v>
      </c>
      <c r="M128" s="8">
        <v>83</v>
      </c>
      <c r="N128" s="8">
        <v>5</v>
      </c>
      <c r="O128" s="8">
        <v>42</v>
      </c>
      <c r="P128" s="8">
        <v>12</v>
      </c>
      <c r="Q128" s="8">
        <v>67</v>
      </c>
      <c r="R128" s="8">
        <v>27</v>
      </c>
      <c r="S128" s="8">
        <v>7</v>
      </c>
      <c r="T128" s="8">
        <v>3</v>
      </c>
      <c r="U128" s="8">
        <v>0</v>
      </c>
      <c r="V128" s="8">
        <v>14</v>
      </c>
      <c r="W128" s="8">
        <v>419</v>
      </c>
    </row>
    <row r="129" spans="1:23" x14ac:dyDescent="0.3">
      <c r="A129" s="8">
        <v>131</v>
      </c>
      <c r="B129" s="8">
        <v>25</v>
      </c>
      <c r="C129" s="8">
        <v>414</v>
      </c>
      <c r="D129" s="8" t="s">
        <v>1693</v>
      </c>
      <c r="E129" s="8">
        <v>1846</v>
      </c>
      <c r="F129" s="8" t="s">
        <v>25</v>
      </c>
      <c r="G129" s="10">
        <v>735</v>
      </c>
      <c r="H129" s="8">
        <v>54</v>
      </c>
      <c r="I129" s="8">
        <v>53</v>
      </c>
      <c r="J129" s="8">
        <v>22</v>
      </c>
      <c r="K129" s="8">
        <v>14</v>
      </c>
      <c r="L129" s="8">
        <v>21</v>
      </c>
      <c r="M129" s="8">
        <v>92</v>
      </c>
      <c r="N129" s="8">
        <v>5</v>
      </c>
      <c r="O129" s="8">
        <v>38</v>
      </c>
      <c r="P129" s="8">
        <v>11</v>
      </c>
      <c r="Q129" s="8">
        <v>72</v>
      </c>
      <c r="R129" s="8">
        <v>23</v>
      </c>
      <c r="S129" s="8">
        <v>3</v>
      </c>
      <c r="T129" s="8">
        <v>4</v>
      </c>
      <c r="U129" s="8">
        <v>0</v>
      </c>
      <c r="V129" s="8">
        <v>16</v>
      </c>
      <c r="W129" s="8">
        <v>428</v>
      </c>
    </row>
    <row r="130" spans="1:23" x14ac:dyDescent="0.3">
      <c r="A130" s="8">
        <v>132</v>
      </c>
      <c r="B130" s="8">
        <v>25</v>
      </c>
      <c r="C130" s="8">
        <v>414</v>
      </c>
      <c r="D130" s="8" t="s">
        <v>1693</v>
      </c>
      <c r="E130" s="8">
        <v>1846</v>
      </c>
      <c r="F130" s="8" t="s">
        <v>26</v>
      </c>
      <c r="G130" s="10">
        <v>735</v>
      </c>
      <c r="H130" s="8">
        <v>51</v>
      </c>
      <c r="I130" s="8">
        <v>50</v>
      </c>
      <c r="J130" s="8">
        <v>32</v>
      </c>
      <c r="K130" s="8">
        <v>5</v>
      </c>
      <c r="L130" s="8">
        <v>16</v>
      </c>
      <c r="M130" s="8">
        <v>80</v>
      </c>
      <c r="N130" s="8">
        <v>2</v>
      </c>
      <c r="O130" s="8">
        <v>35</v>
      </c>
      <c r="P130" s="8">
        <v>6</v>
      </c>
      <c r="Q130" s="8">
        <v>71</v>
      </c>
      <c r="R130" s="8">
        <v>25</v>
      </c>
      <c r="S130" s="8">
        <v>10</v>
      </c>
      <c r="T130" s="8">
        <v>1</v>
      </c>
      <c r="U130" s="8">
        <v>0</v>
      </c>
      <c r="V130" s="8">
        <v>13</v>
      </c>
      <c r="W130" s="8">
        <v>397</v>
      </c>
    </row>
    <row r="131" spans="1:23" x14ac:dyDescent="0.3">
      <c r="A131" s="10">
        <v>133</v>
      </c>
      <c r="B131" s="10">
        <v>25</v>
      </c>
      <c r="C131" s="8">
        <v>414</v>
      </c>
      <c r="D131" s="8" t="s">
        <v>1693</v>
      </c>
      <c r="E131" s="8">
        <v>1846</v>
      </c>
      <c r="F131" s="8" t="s">
        <v>28</v>
      </c>
      <c r="G131" s="10">
        <v>735</v>
      </c>
      <c r="H131" s="8">
        <v>52</v>
      </c>
      <c r="I131" s="8">
        <v>49</v>
      </c>
      <c r="J131" s="8">
        <v>31</v>
      </c>
      <c r="K131" s="8">
        <v>12</v>
      </c>
      <c r="L131" s="8">
        <v>15</v>
      </c>
      <c r="M131" s="8">
        <v>83</v>
      </c>
      <c r="N131" s="8">
        <v>5</v>
      </c>
      <c r="O131" s="8">
        <v>42</v>
      </c>
      <c r="P131" s="8">
        <v>12</v>
      </c>
      <c r="Q131" s="8">
        <v>67</v>
      </c>
      <c r="R131" s="8">
        <v>27</v>
      </c>
      <c r="S131" s="8">
        <v>7</v>
      </c>
      <c r="T131" s="8">
        <v>3</v>
      </c>
      <c r="U131" s="8">
        <v>0</v>
      </c>
      <c r="V131" s="8">
        <v>13</v>
      </c>
      <c r="W131" s="8">
        <v>418</v>
      </c>
    </row>
    <row r="132" spans="1:23" x14ac:dyDescent="0.3">
      <c r="A132" s="8">
        <v>134</v>
      </c>
      <c r="B132" s="8">
        <v>25</v>
      </c>
      <c r="C132" s="8">
        <v>414</v>
      </c>
      <c r="D132" s="8" t="s">
        <v>1693</v>
      </c>
      <c r="E132" s="328">
        <v>1846</v>
      </c>
      <c r="F132" s="328" t="s">
        <v>32</v>
      </c>
      <c r="G132" s="10">
        <v>735</v>
      </c>
      <c r="H132" s="8">
        <v>40</v>
      </c>
      <c r="I132" s="8">
        <v>54</v>
      </c>
      <c r="J132" s="8">
        <v>21</v>
      </c>
      <c r="K132" s="8">
        <v>12</v>
      </c>
      <c r="L132" s="8">
        <v>12</v>
      </c>
      <c r="M132" s="8">
        <v>91</v>
      </c>
      <c r="N132" s="8">
        <v>4</v>
      </c>
      <c r="O132" s="8">
        <v>30</v>
      </c>
      <c r="P132" s="8">
        <v>7</v>
      </c>
      <c r="Q132" s="8">
        <v>79</v>
      </c>
      <c r="R132" s="8">
        <v>36</v>
      </c>
      <c r="S132" s="8">
        <v>9</v>
      </c>
      <c r="T132" s="8">
        <v>4</v>
      </c>
      <c r="U132" s="8">
        <v>0</v>
      </c>
      <c r="V132" s="8">
        <v>10</v>
      </c>
      <c r="W132" s="8">
        <v>409</v>
      </c>
    </row>
    <row r="133" spans="1:23" x14ac:dyDescent="0.3">
      <c r="A133" s="8">
        <v>135</v>
      </c>
      <c r="B133" s="8">
        <v>25</v>
      </c>
      <c r="C133" s="8">
        <v>414</v>
      </c>
      <c r="D133" s="8" t="s">
        <v>1693</v>
      </c>
      <c r="E133" s="8">
        <v>1846</v>
      </c>
      <c r="F133" s="8" t="s">
        <v>34</v>
      </c>
      <c r="G133" s="10">
        <v>735</v>
      </c>
      <c r="H133" s="8">
        <v>54</v>
      </c>
      <c r="I133" s="8">
        <v>44</v>
      </c>
      <c r="J133" s="8">
        <v>31</v>
      </c>
      <c r="K133" s="8">
        <v>3</v>
      </c>
      <c r="L133" s="8">
        <v>9</v>
      </c>
      <c r="M133" s="8">
        <v>82</v>
      </c>
      <c r="N133" s="8">
        <v>5</v>
      </c>
      <c r="O133" s="8">
        <v>33</v>
      </c>
      <c r="P133" s="8">
        <v>11</v>
      </c>
      <c r="Q133" s="8">
        <v>66</v>
      </c>
      <c r="R133" s="8">
        <v>19</v>
      </c>
      <c r="S133" s="8">
        <v>4</v>
      </c>
      <c r="T133" s="8">
        <v>0</v>
      </c>
      <c r="U133" s="8">
        <v>0</v>
      </c>
      <c r="V133" s="8">
        <v>15</v>
      </c>
      <c r="W133" s="8">
        <v>376</v>
      </c>
    </row>
    <row r="134" spans="1:23" x14ac:dyDescent="0.3">
      <c r="A134" s="10">
        <v>136</v>
      </c>
      <c r="B134" s="10">
        <v>25</v>
      </c>
      <c r="C134" s="8">
        <v>414</v>
      </c>
      <c r="D134" s="8" t="s">
        <v>1693</v>
      </c>
      <c r="E134" s="8">
        <v>1846</v>
      </c>
      <c r="F134" s="8" t="s">
        <v>35</v>
      </c>
      <c r="G134" s="10">
        <v>735</v>
      </c>
      <c r="H134" s="8">
        <v>54</v>
      </c>
      <c r="I134" s="8">
        <v>51</v>
      </c>
      <c r="J134" s="8">
        <v>27</v>
      </c>
      <c r="K134" s="8">
        <v>6</v>
      </c>
      <c r="L134" s="8">
        <v>16</v>
      </c>
      <c r="M134" s="8">
        <v>76</v>
      </c>
      <c r="N134" s="8">
        <v>3</v>
      </c>
      <c r="O134" s="8">
        <v>31</v>
      </c>
      <c r="P134" s="8">
        <v>11</v>
      </c>
      <c r="Q134" s="8">
        <v>77</v>
      </c>
      <c r="R134" s="8">
        <v>26</v>
      </c>
      <c r="S134" s="8">
        <v>8</v>
      </c>
      <c r="T134" s="8">
        <v>2</v>
      </c>
      <c r="U134" s="8">
        <v>0</v>
      </c>
      <c r="V134" s="8">
        <v>15</v>
      </c>
      <c r="W134" s="8">
        <v>403</v>
      </c>
    </row>
    <row r="135" spans="1:23" x14ac:dyDescent="0.3">
      <c r="A135" s="8">
        <v>126</v>
      </c>
      <c r="B135" s="8">
        <v>25</v>
      </c>
      <c r="C135" s="8">
        <v>414</v>
      </c>
      <c r="D135" s="8" t="s">
        <v>1693</v>
      </c>
      <c r="E135" s="8">
        <v>1846</v>
      </c>
      <c r="F135" s="8" t="s">
        <v>29</v>
      </c>
      <c r="G135" s="10">
        <v>735</v>
      </c>
      <c r="H135" s="8">
        <v>60</v>
      </c>
      <c r="I135" s="8">
        <v>50</v>
      </c>
      <c r="J135" s="8">
        <v>21</v>
      </c>
      <c r="K135" s="8">
        <v>11</v>
      </c>
      <c r="L135" s="8">
        <v>19</v>
      </c>
      <c r="M135" s="8">
        <v>70</v>
      </c>
      <c r="N135" s="8">
        <v>2</v>
      </c>
      <c r="O135" s="8">
        <v>32</v>
      </c>
      <c r="P135" s="8">
        <v>12</v>
      </c>
      <c r="Q135" s="8">
        <v>81</v>
      </c>
      <c r="R135" s="8">
        <v>26</v>
      </c>
      <c r="S135" s="8">
        <v>6</v>
      </c>
      <c r="T135" s="8">
        <v>2</v>
      </c>
      <c r="U135" s="8">
        <v>0</v>
      </c>
      <c r="V135" s="8">
        <v>10</v>
      </c>
      <c r="W135" s="8">
        <v>402</v>
      </c>
    </row>
    <row r="136" spans="1:23" x14ac:dyDescent="0.3">
      <c r="A136" s="10">
        <v>127</v>
      </c>
      <c r="B136" s="10">
        <v>25</v>
      </c>
      <c r="C136" s="8">
        <v>414</v>
      </c>
      <c r="D136" s="8" t="s">
        <v>1693</v>
      </c>
      <c r="E136" s="8">
        <v>1846</v>
      </c>
      <c r="F136" s="8" t="s">
        <v>30</v>
      </c>
      <c r="G136" s="10">
        <v>734</v>
      </c>
      <c r="H136" s="8">
        <v>47</v>
      </c>
      <c r="I136" s="8">
        <v>50</v>
      </c>
      <c r="J136" s="8">
        <v>31</v>
      </c>
      <c r="K136" s="8">
        <v>7</v>
      </c>
      <c r="L136" s="8">
        <v>21</v>
      </c>
      <c r="M136" s="8">
        <v>64</v>
      </c>
      <c r="N136" s="8">
        <v>2</v>
      </c>
      <c r="O136" s="8">
        <v>47</v>
      </c>
      <c r="P136" s="8">
        <v>6</v>
      </c>
      <c r="Q136" s="8">
        <v>75</v>
      </c>
      <c r="R136" s="8">
        <v>30</v>
      </c>
      <c r="S136" s="8">
        <v>2</v>
      </c>
      <c r="T136" s="8">
        <v>1</v>
      </c>
      <c r="U136" s="8">
        <v>0</v>
      </c>
      <c r="V136" s="8">
        <v>18</v>
      </c>
      <c r="W136" s="8">
        <v>401</v>
      </c>
    </row>
    <row r="137" spans="1:23" x14ac:dyDescent="0.3">
      <c r="A137" s="8">
        <v>128</v>
      </c>
      <c r="B137" s="8">
        <v>25</v>
      </c>
      <c r="C137" s="8">
        <v>414</v>
      </c>
      <c r="D137" s="8" t="s">
        <v>1693</v>
      </c>
      <c r="E137" s="8">
        <v>1846</v>
      </c>
      <c r="F137" s="8" t="s">
        <v>31</v>
      </c>
      <c r="G137" s="10">
        <v>734</v>
      </c>
      <c r="H137" s="8">
        <v>56</v>
      </c>
      <c r="I137" s="8">
        <v>55</v>
      </c>
      <c r="J137" s="8">
        <v>38</v>
      </c>
      <c r="K137" s="8">
        <v>10</v>
      </c>
      <c r="L137" s="8">
        <v>16</v>
      </c>
      <c r="M137" s="8">
        <v>83</v>
      </c>
      <c r="N137" s="8">
        <v>6</v>
      </c>
      <c r="O137" s="8">
        <v>25</v>
      </c>
      <c r="P137" s="8">
        <v>13</v>
      </c>
      <c r="Q137" s="8">
        <v>68</v>
      </c>
      <c r="R137" s="8">
        <v>26</v>
      </c>
      <c r="S137" s="8">
        <v>3</v>
      </c>
      <c r="T137" s="8">
        <v>4</v>
      </c>
      <c r="U137" s="8">
        <v>0</v>
      </c>
      <c r="V137" s="8">
        <v>13</v>
      </c>
      <c r="W137" s="8">
        <v>416</v>
      </c>
    </row>
    <row r="138" spans="1:23" x14ac:dyDescent="0.3">
      <c r="A138" s="8">
        <v>137</v>
      </c>
      <c r="B138" s="8">
        <v>25</v>
      </c>
      <c r="C138" s="8">
        <v>414</v>
      </c>
      <c r="D138" s="8" t="s">
        <v>1693</v>
      </c>
      <c r="E138" s="8">
        <v>1847</v>
      </c>
      <c r="F138" s="8" t="s">
        <v>19</v>
      </c>
      <c r="G138" s="10">
        <v>385</v>
      </c>
      <c r="H138" s="8">
        <v>21</v>
      </c>
      <c r="I138" s="8">
        <v>36</v>
      </c>
      <c r="J138" s="8">
        <v>8</v>
      </c>
      <c r="K138" s="8">
        <v>3</v>
      </c>
      <c r="L138" s="8">
        <v>12</v>
      </c>
      <c r="M138" s="8">
        <v>46</v>
      </c>
      <c r="N138" s="8">
        <v>6</v>
      </c>
      <c r="O138" s="8">
        <v>15</v>
      </c>
      <c r="P138" s="8">
        <v>8</v>
      </c>
      <c r="Q138" s="8">
        <v>20</v>
      </c>
      <c r="R138" s="8">
        <v>39</v>
      </c>
      <c r="S138" s="8">
        <v>3</v>
      </c>
      <c r="T138" s="8">
        <v>3</v>
      </c>
      <c r="U138" s="8">
        <v>0</v>
      </c>
      <c r="V138" s="8">
        <v>15</v>
      </c>
      <c r="W138" s="8">
        <v>235</v>
      </c>
    </row>
    <row r="139" spans="1:23" x14ac:dyDescent="0.3">
      <c r="A139" s="8">
        <v>138</v>
      </c>
      <c r="B139" s="8">
        <v>25</v>
      </c>
      <c r="C139" s="8">
        <v>414</v>
      </c>
      <c r="D139" s="8" t="s">
        <v>1693</v>
      </c>
      <c r="E139" s="8">
        <v>1847</v>
      </c>
      <c r="F139" s="8" t="s">
        <v>20</v>
      </c>
      <c r="G139" s="10">
        <v>385</v>
      </c>
      <c r="H139" s="8">
        <v>22</v>
      </c>
      <c r="I139" s="8">
        <v>32</v>
      </c>
      <c r="J139" s="8">
        <v>8</v>
      </c>
      <c r="K139" s="8">
        <v>4</v>
      </c>
      <c r="L139" s="8">
        <v>7</v>
      </c>
      <c r="M139" s="8">
        <v>41</v>
      </c>
      <c r="N139" s="8">
        <v>2</v>
      </c>
      <c r="O139" s="8">
        <v>18</v>
      </c>
      <c r="P139" s="8">
        <v>4</v>
      </c>
      <c r="Q139" s="8">
        <v>29</v>
      </c>
      <c r="R139" s="8">
        <v>25</v>
      </c>
      <c r="S139" s="8">
        <v>4</v>
      </c>
      <c r="T139" s="8">
        <v>3</v>
      </c>
      <c r="U139" s="8">
        <v>0</v>
      </c>
      <c r="V139" s="8">
        <v>11</v>
      </c>
      <c r="W139" s="8">
        <v>210</v>
      </c>
    </row>
    <row r="140" spans="1:23" x14ac:dyDescent="0.3">
      <c r="A140" s="10">
        <v>139</v>
      </c>
      <c r="B140" s="10">
        <v>25</v>
      </c>
      <c r="C140" s="8">
        <v>414</v>
      </c>
      <c r="D140" s="8" t="s">
        <v>1693</v>
      </c>
      <c r="E140" s="8">
        <v>1847</v>
      </c>
      <c r="F140" s="8" t="s">
        <v>27</v>
      </c>
      <c r="G140" s="10"/>
      <c r="H140" s="8">
        <v>3</v>
      </c>
      <c r="I140" s="8">
        <v>11</v>
      </c>
      <c r="J140" s="8">
        <v>6</v>
      </c>
      <c r="K140" s="8">
        <v>4</v>
      </c>
      <c r="L140" s="8">
        <v>8</v>
      </c>
      <c r="M140" s="8">
        <v>10</v>
      </c>
      <c r="N140" s="8">
        <v>2</v>
      </c>
      <c r="O140" s="8">
        <v>7</v>
      </c>
      <c r="P140" s="8">
        <v>1</v>
      </c>
      <c r="Q140" s="8">
        <v>8</v>
      </c>
      <c r="R140" s="8">
        <v>5</v>
      </c>
      <c r="S140" s="8">
        <v>2</v>
      </c>
      <c r="T140" s="8">
        <v>0</v>
      </c>
      <c r="U140" s="8">
        <v>0</v>
      </c>
      <c r="V140" s="8">
        <v>5</v>
      </c>
      <c r="W140" s="8">
        <v>72</v>
      </c>
    </row>
    <row r="141" spans="1:23" x14ac:dyDescent="0.3">
      <c r="A141" s="8">
        <v>140</v>
      </c>
      <c r="B141" s="8">
        <v>25</v>
      </c>
      <c r="C141" s="8">
        <v>414</v>
      </c>
      <c r="D141" s="8" t="s">
        <v>1693</v>
      </c>
      <c r="E141" s="8">
        <v>1848</v>
      </c>
      <c r="F141" s="8" t="s">
        <v>19</v>
      </c>
      <c r="G141" s="10">
        <v>649</v>
      </c>
      <c r="H141" s="8">
        <v>14</v>
      </c>
      <c r="I141" s="8">
        <v>102</v>
      </c>
      <c r="J141" s="8">
        <v>21</v>
      </c>
      <c r="K141" s="8">
        <v>9</v>
      </c>
      <c r="L141" s="8">
        <v>24</v>
      </c>
      <c r="M141" s="8">
        <v>58</v>
      </c>
      <c r="N141" s="8">
        <v>8</v>
      </c>
      <c r="O141" s="8">
        <v>47</v>
      </c>
      <c r="P141" s="8">
        <v>19</v>
      </c>
      <c r="Q141" s="8">
        <v>41</v>
      </c>
      <c r="R141" s="8">
        <v>45</v>
      </c>
      <c r="S141" s="8">
        <v>4</v>
      </c>
      <c r="T141" s="8">
        <v>4</v>
      </c>
      <c r="U141" s="8">
        <v>0</v>
      </c>
      <c r="V141" s="8">
        <v>20</v>
      </c>
      <c r="W141" s="8">
        <v>416</v>
      </c>
    </row>
    <row r="142" spans="1:23" x14ac:dyDescent="0.3">
      <c r="A142" s="8">
        <v>141</v>
      </c>
      <c r="B142" s="8">
        <v>25</v>
      </c>
      <c r="C142" s="8">
        <v>414</v>
      </c>
      <c r="D142" s="8" t="s">
        <v>1693</v>
      </c>
      <c r="E142" s="8">
        <v>1848</v>
      </c>
      <c r="F142" s="8" t="s">
        <v>20</v>
      </c>
      <c r="G142" s="10">
        <v>648</v>
      </c>
      <c r="H142" s="8">
        <v>22</v>
      </c>
      <c r="I142" s="8">
        <v>98</v>
      </c>
      <c r="J142" s="8">
        <v>19</v>
      </c>
      <c r="K142" s="8">
        <v>9</v>
      </c>
      <c r="L142" s="8">
        <v>14</v>
      </c>
      <c r="M142" s="8">
        <v>73</v>
      </c>
      <c r="N142" s="8">
        <v>7</v>
      </c>
      <c r="O142" s="8">
        <v>66</v>
      </c>
      <c r="P142" s="8">
        <v>19</v>
      </c>
      <c r="Q142" s="8">
        <v>44</v>
      </c>
      <c r="R142" s="8">
        <v>23</v>
      </c>
      <c r="S142" s="8">
        <v>2</v>
      </c>
      <c r="T142" s="8">
        <v>4</v>
      </c>
      <c r="U142" s="8">
        <v>0</v>
      </c>
      <c r="V142" s="8">
        <v>27</v>
      </c>
      <c r="W142" s="8">
        <v>427</v>
      </c>
    </row>
    <row r="143" spans="1:23" x14ac:dyDescent="0.3">
      <c r="A143" s="10">
        <v>142</v>
      </c>
      <c r="B143" s="10">
        <v>25</v>
      </c>
      <c r="C143" s="8">
        <v>414</v>
      </c>
      <c r="D143" s="8" t="s">
        <v>1693</v>
      </c>
      <c r="E143" s="8">
        <v>1848</v>
      </c>
      <c r="F143" s="8" t="s">
        <v>22</v>
      </c>
      <c r="G143" s="10">
        <v>648</v>
      </c>
      <c r="H143" s="8">
        <v>38</v>
      </c>
      <c r="I143" s="8">
        <v>73</v>
      </c>
      <c r="J143" s="8">
        <v>16</v>
      </c>
      <c r="K143" s="8">
        <v>20</v>
      </c>
      <c r="L143" s="8">
        <v>27</v>
      </c>
      <c r="M143" s="8">
        <v>63</v>
      </c>
      <c r="N143" s="8">
        <v>9</v>
      </c>
      <c r="O143" s="8">
        <v>49</v>
      </c>
      <c r="P143" s="8">
        <v>16</v>
      </c>
      <c r="Q143" s="8">
        <v>41</v>
      </c>
      <c r="R143" s="8">
        <v>41</v>
      </c>
      <c r="S143" s="8">
        <v>5</v>
      </c>
      <c r="T143" s="8">
        <v>1</v>
      </c>
      <c r="U143" s="8">
        <v>0</v>
      </c>
      <c r="V143" s="8">
        <v>25</v>
      </c>
      <c r="W143" s="8">
        <v>424</v>
      </c>
    </row>
    <row r="144" spans="1:23" x14ac:dyDescent="0.3">
      <c r="A144" s="8">
        <v>143</v>
      </c>
      <c r="B144" s="8">
        <v>25</v>
      </c>
      <c r="C144" s="8">
        <v>414</v>
      </c>
      <c r="D144" s="8" t="s">
        <v>1693</v>
      </c>
      <c r="E144" s="8">
        <v>1848</v>
      </c>
      <c r="F144" s="8" t="s">
        <v>21</v>
      </c>
      <c r="G144" s="10">
        <v>667</v>
      </c>
      <c r="H144" s="8">
        <v>22</v>
      </c>
      <c r="I144" s="8">
        <v>168</v>
      </c>
      <c r="J144" s="8">
        <v>27</v>
      </c>
      <c r="K144" s="8">
        <v>18</v>
      </c>
      <c r="L144" s="8">
        <v>28</v>
      </c>
      <c r="M144" s="8">
        <v>79</v>
      </c>
      <c r="N144" s="8">
        <v>11</v>
      </c>
      <c r="O144" s="8">
        <v>33</v>
      </c>
      <c r="P144" s="8">
        <v>10</v>
      </c>
      <c r="Q144" s="8">
        <v>26</v>
      </c>
      <c r="R144" s="8">
        <v>48</v>
      </c>
      <c r="S144" s="8">
        <v>3</v>
      </c>
      <c r="T144" s="8">
        <v>8</v>
      </c>
      <c r="U144" s="8">
        <v>0</v>
      </c>
      <c r="V144" s="8">
        <v>16</v>
      </c>
      <c r="W144" s="8">
        <v>497</v>
      </c>
    </row>
    <row r="145" spans="1:23" x14ac:dyDescent="0.3">
      <c r="A145" s="8">
        <v>144</v>
      </c>
      <c r="B145" s="8">
        <v>25</v>
      </c>
      <c r="C145" s="8">
        <v>414</v>
      </c>
      <c r="D145" s="8" t="s">
        <v>1693</v>
      </c>
      <c r="E145" s="8">
        <v>1848</v>
      </c>
      <c r="F145" s="8" t="s">
        <v>36</v>
      </c>
      <c r="G145" s="10">
        <v>667</v>
      </c>
      <c r="H145" s="8">
        <v>19</v>
      </c>
      <c r="I145" s="8">
        <v>158</v>
      </c>
      <c r="J145" s="8">
        <v>23</v>
      </c>
      <c r="K145" s="8">
        <v>30</v>
      </c>
      <c r="L145" s="8">
        <v>42</v>
      </c>
      <c r="M145" s="8">
        <v>73</v>
      </c>
      <c r="N145" s="8">
        <v>12</v>
      </c>
      <c r="O145" s="8">
        <v>36</v>
      </c>
      <c r="P145" s="8">
        <v>8</v>
      </c>
      <c r="Q145" s="8">
        <v>27</v>
      </c>
      <c r="R145" s="8">
        <v>58</v>
      </c>
      <c r="S145" s="8">
        <v>6</v>
      </c>
      <c r="T145" s="8">
        <v>7</v>
      </c>
      <c r="U145" s="8">
        <v>0</v>
      </c>
      <c r="V145" s="8">
        <v>17</v>
      </c>
      <c r="W145" s="8">
        <v>516</v>
      </c>
    </row>
    <row r="146" spans="1:23" x14ac:dyDescent="0.3">
      <c r="A146" s="10">
        <v>145</v>
      </c>
      <c r="B146" s="10">
        <v>25</v>
      </c>
      <c r="C146" s="8">
        <v>414</v>
      </c>
      <c r="D146" s="8" t="s">
        <v>1693</v>
      </c>
      <c r="E146" s="8">
        <v>1849</v>
      </c>
      <c r="F146" s="8" t="s">
        <v>19</v>
      </c>
      <c r="G146" s="10">
        <v>577</v>
      </c>
      <c r="H146" s="8">
        <v>30</v>
      </c>
      <c r="I146" s="8">
        <v>113</v>
      </c>
      <c r="J146" s="8">
        <v>25</v>
      </c>
      <c r="K146" s="8">
        <v>7</v>
      </c>
      <c r="L146" s="8">
        <v>25</v>
      </c>
      <c r="M146" s="8">
        <v>56</v>
      </c>
      <c r="N146" s="8">
        <v>7</v>
      </c>
      <c r="O146" s="8">
        <v>37</v>
      </c>
      <c r="P146" s="8">
        <v>11</v>
      </c>
      <c r="Q146" s="8">
        <v>35</v>
      </c>
      <c r="R146" s="8">
        <v>23</v>
      </c>
      <c r="S146" s="8">
        <v>9</v>
      </c>
      <c r="T146" s="8">
        <v>3</v>
      </c>
      <c r="U146" s="8">
        <v>0</v>
      </c>
      <c r="V146" s="8">
        <v>26</v>
      </c>
      <c r="W146" s="8">
        <v>407</v>
      </c>
    </row>
    <row r="147" spans="1:23" x14ac:dyDescent="0.3">
      <c r="A147" s="8">
        <v>146</v>
      </c>
      <c r="B147" s="8">
        <v>25</v>
      </c>
      <c r="C147" s="8">
        <v>414</v>
      </c>
      <c r="D147" s="8" t="s">
        <v>1693</v>
      </c>
      <c r="E147" s="8">
        <v>1849</v>
      </c>
      <c r="F147" s="8" t="s">
        <v>20</v>
      </c>
      <c r="G147" s="10">
        <v>577</v>
      </c>
      <c r="H147" s="8">
        <v>27</v>
      </c>
      <c r="I147" s="8">
        <v>126</v>
      </c>
      <c r="J147" s="8">
        <v>30</v>
      </c>
      <c r="K147" s="8">
        <v>5</v>
      </c>
      <c r="L147" s="8">
        <v>16</v>
      </c>
      <c r="M147" s="8">
        <v>63</v>
      </c>
      <c r="N147" s="8">
        <v>7</v>
      </c>
      <c r="O147" s="8">
        <v>36</v>
      </c>
      <c r="P147" s="8">
        <v>11</v>
      </c>
      <c r="Q147" s="8">
        <v>27</v>
      </c>
      <c r="R147" s="8">
        <v>30</v>
      </c>
      <c r="S147" s="8">
        <v>13</v>
      </c>
      <c r="T147" s="8">
        <v>3</v>
      </c>
      <c r="U147" s="8">
        <v>0</v>
      </c>
      <c r="V147" s="8">
        <v>15</v>
      </c>
      <c r="W147" s="8">
        <v>409</v>
      </c>
    </row>
    <row r="148" spans="1:23" x14ac:dyDescent="0.3">
      <c r="A148" s="8">
        <v>147</v>
      </c>
      <c r="B148" s="8">
        <v>25</v>
      </c>
      <c r="C148" s="8">
        <v>414</v>
      </c>
      <c r="D148" s="8" t="s">
        <v>1693</v>
      </c>
      <c r="E148" s="8">
        <v>1849</v>
      </c>
      <c r="F148" s="8" t="s">
        <v>22</v>
      </c>
      <c r="G148" s="10">
        <v>576</v>
      </c>
      <c r="H148" s="8">
        <v>41</v>
      </c>
      <c r="I148" s="8">
        <v>119</v>
      </c>
      <c r="J148" s="8">
        <v>24</v>
      </c>
      <c r="K148" s="8">
        <v>3</v>
      </c>
      <c r="L148" s="8">
        <v>17</v>
      </c>
      <c r="M148" s="8">
        <v>53</v>
      </c>
      <c r="N148" s="8">
        <v>4</v>
      </c>
      <c r="O148" s="8">
        <v>39</v>
      </c>
      <c r="P148" s="8">
        <v>17</v>
      </c>
      <c r="Q148" s="8">
        <v>27</v>
      </c>
      <c r="R148" s="8">
        <v>31</v>
      </c>
      <c r="S148" s="8">
        <v>13</v>
      </c>
      <c r="T148" s="8">
        <v>3</v>
      </c>
      <c r="U148" s="8">
        <v>0</v>
      </c>
      <c r="V148" s="8">
        <v>16</v>
      </c>
      <c r="W148" s="8">
        <v>407</v>
      </c>
    </row>
    <row r="149" spans="1:23" x14ac:dyDescent="0.3">
      <c r="A149" s="10">
        <v>148</v>
      </c>
      <c r="B149" s="10">
        <v>25</v>
      </c>
      <c r="C149" s="8">
        <v>414</v>
      </c>
      <c r="D149" s="8" t="s">
        <v>1693</v>
      </c>
      <c r="E149" s="8">
        <v>1850</v>
      </c>
      <c r="F149" s="8" t="s">
        <v>19</v>
      </c>
      <c r="G149" s="10">
        <v>592</v>
      </c>
      <c r="H149" s="8">
        <v>36</v>
      </c>
      <c r="I149" s="8">
        <v>59</v>
      </c>
      <c r="J149" s="8">
        <v>22</v>
      </c>
      <c r="K149" s="8">
        <v>11</v>
      </c>
      <c r="L149" s="8">
        <v>13</v>
      </c>
      <c r="M149" s="8">
        <v>61</v>
      </c>
      <c r="N149" s="8">
        <v>6</v>
      </c>
      <c r="O149" s="8">
        <v>37</v>
      </c>
      <c r="P149" s="8">
        <v>2</v>
      </c>
      <c r="Q149" s="8">
        <v>41</v>
      </c>
      <c r="R149" s="8">
        <v>26</v>
      </c>
      <c r="S149" s="8">
        <v>4</v>
      </c>
      <c r="T149" s="8">
        <v>4</v>
      </c>
      <c r="U149" s="8">
        <v>0</v>
      </c>
      <c r="V149" s="8">
        <v>15</v>
      </c>
      <c r="W149" s="8">
        <v>337</v>
      </c>
    </row>
    <row r="150" spans="1:23" x14ac:dyDescent="0.3">
      <c r="A150" s="8">
        <v>149</v>
      </c>
      <c r="B150" s="8">
        <v>25</v>
      </c>
      <c r="C150" s="8">
        <v>414</v>
      </c>
      <c r="D150" s="8" t="s">
        <v>1693</v>
      </c>
      <c r="E150" s="8">
        <v>1850</v>
      </c>
      <c r="F150" s="8" t="s">
        <v>20</v>
      </c>
      <c r="G150" s="10">
        <v>591</v>
      </c>
      <c r="H150" s="8">
        <v>33</v>
      </c>
      <c r="I150" s="8">
        <v>51</v>
      </c>
      <c r="J150" s="8">
        <v>19</v>
      </c>
      <c r="K150" s="8">
        <v>9</v>
      </c>
      <c r="L150" s="8">
        <v>20</v>
      </c>
      <c r="M150" s="8">
        <v>62</v>
      </c>
      <c r="N150" s="8">
        <v>2</v>
      </c>
      <c r="O150" s="8">
        <v>42</v>
      </c>
      <c r="P150" s="8">
        <v>7</v>
      </c>
      <c r="Q150" s="8">
        <v>43</v>
      </c>
      <c r="R150" s="8">
        <v>17</v>
      </c>
      <c r="S150" s="8">
        <v>8</v>
      </c>
      <c r="T150" s="8">
        <v>4</v>
      </c>
      <c r="U150" s="8">
        <v>0</v>
      </c>
      <c r="V150" s="8">
        <v>13</v>
      </c>
      <c r="W150" s="8">
        <v>330</v>
      </c>
    </row>
    <row r="151" spans="1:23" x14ac:dyDescent="0.3">
      <c r="A151" s="8">
        <v>150</v>
      </c>
      <c r="B151" s="8">
        <v>25</v>
      </c>
      <c r="C151" s="8">
        <v>440</v>
      </c>
      <c r="D151" s="8" t="s">
        <v>1694</v>
      </c>
      <c r="E151" s="8">
        <v>1919</v>
      </c>
      <c r="F151" s="8" t="s">
        <v>19</v>
      </c>
      <c r="G151" s="10">
        <v>626</v>
      </c>
      <c r="H151" s="8">
        <v>48</v>
      </c>
      <c r="I151" s="8">
        <v>82</v>
      </c>
      <c r="J151" s="8">
        <v>40</v>
      </c>
      <c r="K151" s="8">
        <v>6</v>
      </c>
      <c r="L151" s="8">
        <v>11</v>
      </c>
      <c r="M151" s="8">
        <v>30</v>
      </c>
      <c r="N151" s="8">
        <v>8</v>
      </c>
      <c r="O151" s="8">
        <v>63</v>
      </c>
      <c r="P151" s="8">
        <v>13</v>
      </c>
      <c r="Q151" s="8">
        <v>127</v>
      </c>
      <c r="R151" s="8">
        <v>2</v>
      </c>
      <c r="S151" s="8">
        <v>1</v>
      </c>
      <c r="T151" s="8">
        <v>5</v>
      </c>
      <c r="U151" s="8">
        <v>0</v>
      </c>
      <c r="V151" s="8">
        <v>10</v>
      </c>
      <c r="W151" s="8">
        <v>446</v>
      </c>
    </row>
    <row r="152" spans="1:23" x14ac:dyDescent="0.3">
      <c r="A152" s="10">
        <v>151</v>
      </c>
      <c r="B152" s="10">
        <v>25</v>
      </c>
      <c r="C152" s="8">
        <v>440</v>
      </c>
      <c r="D152" s="8" t="s">
        <v>1694</v>
      </c>
      <c r="E152" s="8">
        <v>1919</v>
      </c>
      <c r="F152" s="8" t="s">
        <v>20</v>
      </c>
      <c r="G152" s="10">
        <v>626</v>
      </c>
      <c r="H152" s="8">
        <v>72</v>
      </c>
      <c r="I152" s="8">
        <v>99</v>
      </c>
      <c r="J152" s="8">
        <v>22</v>
      </c>
      <c r="K152" s="8">
        <v>5</v>
      </c>
      <c r="L152" s="8">
        <v>22</v>
      </c>
      <c r="M152" s="8">
        <v>22</v>
      </c>
      <c r="N152" s="8">
        <v>10</v>
      </c>
      <c r="O152" s="8">
        <v>62</v>
      </c>
      <c r="P152" s="8">
        <v>14</v>
      </c>
      <c r="Q152" s="8">
        <v>113</v>
      </c>
      <c r="R152" s="8">
        <v>1</v>
      </c>
      <c r="S152" s="8">
        <v>2</v>
      </c>
      <c r="T152" s="8">
        <v>2</v>
      </c>
      <c r="U152" s="8">
        <v>0</v>
      </c>
      <c r="V152" s="8">
        <v>15</v>
      </c>
      <c r="W152" s="8">
        <v>461</v>
      </c>
    </row>
    <row r="153" spans="1:23" x14ac:dyDescent="0.3">
      <c r="A153" s="8">
        <v>152</v>
      </c>
      <c r="B153" s="8">
        <v>25</v>
      </c>
      <c r="C153" s="8">
        <v>440</v>
      </c>
      <c r="D153" s="8" t="s">
        <v>1694</v>
      </c>
      <c r="E153" s="8">
        <v>1919</v>
      </c>
      <c r="F153" s="8" t="s">
        <v>22</v>
      </c>
      <c r="G153" s="10">
        <v>626</v>
      </c>
      <c r="H153" s="8">
        <v>67</v>
      </c>
      <c r="I153" s="8">
        <v>81</v>
      </c>
      <c r="J153" s="8">
        <v>47</v>
      </c>
      <c r="K153" s="8">
        <v>4</v>
      </c>
      <c r="L153" s="8">
        <v>7</v>
      </c>
      <c r="M153" s="8">
        <v>20</v>
      </c>
      <c r="N153" s="8">
        <v>5</v>
      </c>
      <c r="O153" s="8">
        <v>64</v>
      </c>
      <c r="P153" s="8">
        <v>15</v>
      </c>
      <c r="Q153" s="8">
        <v>114</v>
      </c>
      <c r="R153" s="8">
        <v>2</v>
      </c>
      <c r="S153" s="8">
        <v>3</v>
      </c>
      <c r="T153" s="8">
        <v>1</v>
      </c>
      <c r="U153" s="8">
        <v>0</v>
      </c>
      <c r="V153" s="8">
        <v>30</v>
      </c>
      <c r="W153" s="8">
        <v>460</v>
      </c>
    </row>
    <row r="154" spans="1:23" x14ac:dyDescent="0.3">
      <c r="A154" s="8">
        <v>153</v>
      </c>
      <c r="B154" s="8">
        <v>25</v>
      </c>
      <c r="C154" s="8">
        <v>440</v>
      </c>
      <c r="D154" s="8" t="s">
        <v>1694</v>
      </c>
      <c r="E154" s="8">
        <v>1919</v>
      </c>
      <c r="F154" s="8" t="s">
        <v>24</v>
      </c>
      <c r="G154" s="10">
        <v>626</v>
      </c>
      <c r="H154" s="8">
        <v>67</v>
      </c>
      <c r="I154" s="8">
        <v>94</v>
      </c>
      <c r="J154" s="8">
        <v>29</v>
      </c>
      <c r="K154" s="8">
        <v>7</v>
      </c>
      <c r="L154" s="8">
        <v>16</v>
      </c>
      <c r="M154" s="8">
        <v>10</v>
      </c>
      <c r="N154" s="8">
        <v>4</v>
      </c>
      <c r="O154" s="8">
        <v>56</v>
      </c>
      <c r="P154" s="8">
        <v>17</v>
      </c>
      <c r="Q154" s="8">
        <v>133</v>
      </c>
      <c r="R154" s="8">
        <v>2</v>
      </c>
      <c r="S154" s="8">
        <v>0</v>
      </c>
      <c r="T154" s="8">
        <v>0</v>
      </c>
      <c r="U154" s="8">
        <v>0</v>
      </c>
      <c r="V154" s="8">
        <v>20</v>
      </c>
      <c r="W154" s="8">
        <v>455</v>
      </c>
    </row>
    <row r="155" spans="1:23" x14ac:dyDescent="0.3">
      <c r="A155" s="10">
        <v>154</v>
      </c>
      <c r="B155" s="10">
        <v>25</v>
      </c>
      <c r="C155" s="8">
        <v>440</v>
      </c>
      <c r="D155" s="8" t="s">
        <v>1694</v>
      </c>
      <c r="E155" s="8">
        <v>1920</v>
      </c>
      <c r="F155" s="8" t="s">
        <v>19</v>
      </c>
      <c r="G155" s="10">
        <v>625</v>
      </c>
      <c r="H155" s="8">
        <v>87</v>
      </c>
      <c r="I155" s="8">
        <v>81</v>
      </c>
      <c r="J155" s="8">
        <v>57</v>
      </c>
      <c r="K155" s="8">
        <v>10</v>
      </c>
      <c r="L155" s="8">
        <v>4</v>
      </c>
      <c r="M155" s="8">
        <v>16</v>
      </c>
      <c r="N155" s="8">
        <v>1</v>
      </c>
      <c r="O155" s="8">
        <v>89</v>
      </c>
      <c r="P155" s="8">
        <v>19</v>
      </c>
      <c r="Q155" s="8">
        <v>59</v>
      </c>
      <c r="R155" s="8">
        <v>0</v>
      </c>
      <c r="S155" s="8">
        <v>0</v>
      </c>
      <c r="T155" s="8">
        <v>1</v>
      </c>
      <c r="U155" s="8">
        <v>0</v>
      </c>
      <c r="V155" s="8">
        <v>17</v>
      </c>
      <c r="W155" s="8">
        <v>441</v>
      </c>
    </row>
    <row r="156" spans="1:23" x14ac:dyDescent="0.3">
      <c r="A156" s="8">
        <v>155</v>
      </c>
      <c r="B156" s="8">
        <v>25</v>
      </c>
      <c r="C156" s="8">
        <v>440</v>
      </c>
      <c r="D156" s="8" t="s">
        <v>1694</v>
      </c>
      <c r="E156" s="8">
        <v>1920</v>
      </c>
      <c r="F156" s="8" t="s">
        <v>20</v>
      </c>
      <c r="G156" s="10">
        <v>625</v>
      </c>
      <c r="H156" s="8">
        <v>101</v>
      </c>
      <c r="I156" s="8">
        <v>98</v>
      </c>
      <c r="J156" s="8">
        <v>75</v>
      </c>
      <c r="K156" s="8">
        <v>9</v>
      </c>
      <c r="L156" s="8">
        <v>6</v>
      </c>
      <c r="M156" s="8">
        <v>14</v>
      </c>
      <c r="N156" s="8">
        <v>3</v>
      </c>
      <c r="O156" s="8">
        <v>87</v>
      </c>
      <c r="P156" s="8">
        <v>8</v>
      </c>
      <c r="Q156" s="8">
        <v>61</v>
      </c>
      <c r="R156" s="8">
        <v>2</v>
      </c>
      <c r="S156" s="8">
        <v>2</v>
      </c>
      <c r="T156" s="8">
        <v>1</v>
      </c>
      <c r="U156" s="8">
        <v>0</v>
      </c>
      <c r="V156" s="8">
        <v>10</v>
      </c>
      <c r="W156" s="8">
        <v>477</v>
      </c>
    </row>
    <row r="157" spans="1:23" x14ac:dyDescent="0.3">
      <c r="A157" s="8">
        <v>156</v>
      </c>
      <c r="B157" s="8">
        <v>25</v>
      </c>
      <c r="C157" s="8">
        <v>440</v>
      </c>
      <c r="D157" s="8" t="s">
        <v>1694</v>
      </c>
      <c r="E157" s="8">
        <v>1921</v>
      </c>
      <c r="F157" s="8" t="s">
        <v>19</v>
      </c>
      <c r="G157" s="10">
        <v>451</v>
      </c>
      <c r="H157" s="8">
        <v>48</v>
      </c>
      <c r="I157" s="8">
        <v>19</v>
      </c>
      <c r="J157" s="8">
        <v>31</v>
      </c>
      <c r="K157" s="8">
        <v>3</v>
      </c>
      <c r="L157" s="8">
        <v>5</v>
      </c>
      <c r="M157" s="8">
        <v>36</v>
      </c>
      <c r="N157" s="8">
        <v>2</v>
      </c>
      <c r="O157" s="8">
        <v>24</v>
      </c>
      <c r="P157" s="8">
        <v>13</v>
      </c>
      <c r="Q157" s="8">
        <v>58</v>
      </c>
      <c r="R157" s="8">
        <v>1</v>
      </c>
      <c r="S157" s="8">
        <v>1</v>
      </c>
      <c r="T157" s="8">
        <v>1</v>
      </c>
      <c r="U157" s="8">
        <v>0</v>
      </c>
      <c r="V157" s="8">
        <v>13</v>
      </c>
      <c r="W157" s="8">
        <v>255</v>
      </c>
    </row>
    <row r="158" spans="1:23" x14ac:dyDescent="0.3">
      <c r="A158" s="10">
        <v>157</v>
      </c>
      <c r="B158" s="10">
        <v>25</v>
      </c>
      <c r="C158" s="8">
        <v>440</v>
      </c>
      <c r="D158" s="8" t="s">
        <v>1694</v>
      </c>
      <c r="E158" s="8">
        <v>1921</v>
      </c>
      <c r="F158" s="8" t="s">
        <v>20</v>
      </c>
      <c r="G158" s="10">
        <v>451</v>
      </c>
      <c r="H158" s="8">
        <v>48</v>
      </c>
      <c r="I158" s="8">
        <v>15</v>
      </c>
      <c r="J158" s="8">
        <v>41</v>
      </c>
      <c r="K158" s="8">
        <v>5</v>
      </c>
      <c r="L158" s="8">
        <v>13</v>
      </c>
      <c r="M158" s="8">
        <v>32</v>
      </c>
      <c r="N158" s="8">
        <v>3</v>
      </c>
      <c r="O158" s="8">
        <v>34</v>
      </c>
      <c r="P158" s="8">
        <v>10</v>
      </c>
      <c r="Q158" s="8">
        <v>69</v>
      </c>
      <c r="R158" s="8">
        <v>0</v>
      </c>
      <c r="S158" s="8">
        <v>2</v>
      </c>
      <c r="T158" s="8">
        <v>1</v>
      </c>
      <c r="U158" s="8">
        <v>0</v>
      </c>
      <c r="V158" s="8">
        <v>13</v>
      </c>
      <c r="W158" s="8">
        <v>286</v>
      </c>
    </row>
    <row r="159" spans="1:23" x14ac:dyDescent="0.3">
      <c r="A159" s="8">
        <v>158</v>
      </c>
      <c r="B159" s="8">
        <v>25</v>
      </c>
      <c r="C159" s="8">
        <v>440</v>
      </c>
      <c r="D159" s="8" t="s">
        <v>1694</v>
      </c>
      <c r="E159" s="8">
        <v>1922</v>
      </c>
      <c r="F159" s="8" t="s">
        <v>19</v>
      </c>
      <c r="G159" s="10">
        <v>594</v>
      </c>
      <c r="H159" s="8">
        <v>77</v>
      </c>
      <c r="I159" s="8">
        <v>61</v>
      </c>
      <c r="J159" s="8">
        <v>32</v>
      </c>
      <c r="K159" s="8">
        <v>6</v>
      </c>
      <c r="L159" s="8">
        <v>6</v>
      </c>
      <c r="M159" s="8">
        <v>46</v>
      </c>
      <c r="N159" s="8">
        <v>9</v>
      </c>
      <c r="O159" s="8">
        <v>32</v>
      </c>
      <c r="P159" s="8">
        <v>35</v>
      </c>
      <c r="Q159" s="8">
        <v>61</v>
      </c>
      <c r="R159" s="8">
        <v>1</v>
      </c>
      <c r="S159" s="8">
        <v>2</v>
      </c>
      <c r="T159" s="8">
        <v>2</v>
      </c>
      <c r="U159" s="8">
        <v>0</v>
      </c>
      <c r="V159" s="8">
        <v>25</v>
      </c>
      <c r="W159" s="8">
        <v>395</v>
      </c>
    </row>
    <row r="160" spans="1:23" x14ac:dyDescent="0.3">
      <c r="A160" s="8">
        <v>159</v>
      </c>
      <c r="B160" s="8">
        <v>25</v>
      </c>
      <c r="C160" s="8">
        <v>440</v>
      </c>
      <c r="D160" s="8" t="s">
        <v>1694</v>
      </c>
      <c r="E160" s="8">
        <v>1922</v>
      </c>
      <c r="F160" s="8" t="s">
        <v>20</v>
      </c>
      <c r="G160" s="10">
        <v>593</v>
      </c>
      <c r="H160" s="8">
        <v>86</v>
      </c>
      <c r="I160" s="8">
        <v>55</v>
      </c>
      <c r="J160" s="8">
        <v>23</v>
      </c>
      <c r="K160" s="8">
        <v>9</v>
      </c>
      <c r="L160" s="8">
        <v>6</v>
      </c>
      <c r="M160" s="8">
        <v>49</v>
      </c>
      <c r="N160" s="8">
        <v>8</v>
      </c>
      <c r="O160" s="8">
        <v>29</v>
      </c>
      <c r="P160" s="8">
        <v>27</v>
      </c>
      <c r="Q160" s="8">
        <v>83</v>
      </c>
      <c r="R160" s="8">
        <v>1</v>
      </c>
      <c r="S160" s="8">
        <v>1</v>
      </c>
      <c r="T160" s="8">
        <v>1</v>
      </c>
      <c r="U160" s="8">
        <v>0</v>
      </c>
      <c r="V160" s="8">
        <v>14</v>
      </c>
      <c r="W160" s="8">
        <v>392</v>
      </c>
    </row>
    <row r="161" spans="1:23" x14ac:dyDescent="0.3">
      <c r="A161" s="10">
        <v>160</v>
      </c>
      <c r="B161" s="10">
        <v>25</v>
      </c>
      <c r="C161" s="8">
        <v>440</v>
      </c>
      <c r="D161" s="8" t="s">
        <v>1694</v>
      </c>
      <c r="E161" s="8">
        <v>1922</v>
      </c>
      <c r="F161" s="8" t="s">
        <v>22</v>
      </c>
      <c r="G161" s="10">
        <v>593</v>
      </c>
      <c r="H161" s="8">
        <v>92</v>
      </c>
      <c r="I161" s="8">
        <v>73</v>
      </c>
      <c r="J161" s="8">
        <v>19</v>
      </c>
      <c r="K161" s="8">
        <v>8</v>
      </c>
      <c r="L161" s="8">
        <v>7</v>
      </c>
      <c r="M161" s="8">
        <v>51</v>
      </c>
      <c r="N161" s="8">
        <v>9</v>
      </c>
      <c r="O161" s="8">
        <v>30</v>
      </c>
      <c r="P161" s="8">
        <v>22</v>
      </c>
      <c r="Q161" s="8">
        <v>94</v>
      </c>
      <c r="R161" s="8">
        <v>4</v>
      </c>
      <c r="S161" s="8">
        <v>1</v>
      </c>
      <c r="T161" s="8">
        <v>3</v>
      </c>
      <c r="U161" s="8">
        <v>0</v>
      </c>
      <c r="V161" s="8">
        <v>11</v>
      </c>
      <c r="W161" s="8">
        <v>424</v>
      </c>
    </row>
    <row r="162" spans="1:23" x14ac:dyDescent="0.3">
      <c r="A162" s="8">
        <v>161</v>
      </c>
      <c r="B162" s="8">
        <v>25</v>
      </c>
      <c r="C162" s="8">
        <v>440</v>
      </c>
      <c r="D162" s="8" t="s">
        <v>1694</v>
      </c>
      <c r="E162" s="8">
        <v>1922</v>
      </c>
      <c r="F162" s="8" t="s">
        <v>24</v>
      </c>
      <c r="G162" s="10">
        <v>593</v>
      </c>
      <c r="H162" s="8">
        <v>86</v>
      </c>
      <c r="I162" s="8">
        <v>72</v>
      </c>
      <c r="J162" s="8">
        <v>14</v>
      </c>
      <c r="K162" s="8">
        <v>6</v>
      </c>
      <c r="L162" s="8">
        <v>6</v>
      </c>
      <c r="M162" s="8">
        <v>52</v>
      </c>
      <c r="N162" s="8">
        <v>6</v>
      </c>
      <c r="O162" s="8">
        <v>28</v>
      </c>
      <c r="P162" s="8">
        <v>14</v>
      </c>
      <c r="Q162" s="8">
        <v>56</v>
      </c>
      <c r="R162" s="8">
        <v>0</v>
      </c>
      <c r="S162" s="8">
        <v>2</v>
      </c>
      <c r="T162" s="8">
        <v>2</v>
      </c>
      <c r="U162" s="8">
        <v>0</v>
      </c>
      <c r="V162" s="8">
        <v>20</v>
      </c>
      <c r="W162" s="8">
        <v>364</v>
      </c>
    </row>
    <row r="163" spans="1:23" x14ac:dyDescent="0.3">
      <c r="A163" s="8">
        <v>162</v>
      </c>
      <c r="B163" s="8">
        <v>25</v>
      </c>
      <c r="C163" s="8">
        <v>440</v>
      </c>
      <c r="D163" s="8" t="s">
        <v>1694</v>
      </c>
      <c r="E163" s="8">
        <v>1923</v>
      </c>
      <c r="F163" s="8" t="s">
        <v>19</v>
      </c>
      <c r="G163" s="10">
        <v>579</v>
      </c>
      <c r="H163" s="8">
        <v>78</v>
      </c>
      <c r="I163" s="8">
        <v>60</v>
      </c>
      <c r="J163" s="8">
        <v>99</v>
      </c>
      <c r="K163" s="8">
        <v>6</v>
      </c>
      <c r="L163" s="8">
        <v>6</v>
      </c>
      <c r="M163" s="8">
        <v>18</v>
      </c>
      <c r="N163" s="8">
        <v>6</v>
      </c>
      <c r="O163" s="8">
        <v>60</v>
      </c>
      <c r="P163" s="8">
        <v>10</v>
      </c>
      <c r="Q163" s="8">
        <v>25</v>
      </c>
      <c r="R163" s="8">
        <v>1</v>
      </c>
      <c r="S163" s="8">
        <v>0</v>
      </c>
      <c r="T163" s="8">
        <v>1</v>
      </c>
      <c r="U163" s="8">
        <v>0</v>
      </c>
      <c r="V163" s="8">
        <v>27</v>
      </c>
      <c r="W163" s="8">
        <v>397</v>
      </c>
    </row>
    <row r="164" spans="1:23" x14ac:dyDescent="0.3">
      <c r="A164" s="10">
        <v>163</v>
      </c>
      <c r="B164" s="10">
        <v>25</v>
      </c>
      <c r="C164" s="8">
        <v>440</v>
      </c>
      <c r="D164" s="8" t="s">
        <v>1694</v>
      </c>
      <c r="E164" s="8">
        <v>1923</v>
      </c>
      <c r="F164" s="8" t="s">
        <v>20</v>
      </c>
      <c r="G164" s="10">
        <v>579</v>
      </c>
      <c r="H164" s="8">
        <v>77</v>
      </c>
      <c r="I164" s="8">
        <v>67</v>
      </c>
      <c r="J164" s="8">
        <v>73</v>
      </c>
      <c r="K164" s="8">
        <v>3</v>
      </c>
      <c r="L164" s="8">
        <v>8</v>
      </c>
      <c r="M164" s="8">
        <v>29</v>
      </c>
      <c r="N164" s="8">
        <v>5</v>
      </c>
      <c r="O164" s="8">
        <v>61</v>
      </c>
      <c r="P164" s="8">
        <v>5</v>
      </c>
      <c r="Q164" s="8">
        <v>38</v>
      </c>
      <c r="R164" s="8">
        <v>1</v>
      </c>
      <c r="S164" s="8">
        <v>1</v>
      </c>
      <c r="T164" s="8">
        <v>2</v>
      </c>
      <c r="U164" s="8">
        <v>0</v>
      </c>
      <c r="V164" s="8">
        <v>19</v>
      </c>
      <c r="W164" s="8">
        <v>389</v>
      </c>
    </row>
    <row r="165" spans="1:23" x14ac:dyDescent="0.3">
      <c r="A165" s="8">
        <v>164</v>
      </c>
      <c r="B165" s="8">
        <v>25</v>
      </c>
      <c r="C165" s="8">
        <v>440</v>
      </c>
      <c r="D165" s="8" t="s">
        <v>1694</v>
      </c>
      <c r="E165" s="8">
        <v>1923</v>
      </c>
      <c r="F165" s="8" t="s">
        <v>22</v>
      </c>
      <c r="G165" s="10">
        <v>579</v>
      </c>
      <c r="H165" s="8">
        <v>90</v>
      </c>
      <c r="I165" s="8">
        <v>83</v>
      </c>
      <c r="J165" s="8">
        <v>90</v>
      </c>
      <c r="K165" s="8">
        <v>3</v>
      </c>
      <c r="L165" s="8">
        <v>10</v>
      </c>
      <c r="M165" s="8">
        <v>30</v>
      </c>
      <c r="N165" s="8">
        <v>5</v>
      </c>
      <c r="O165" s="8">
        <v>40</v>
      </c>
      <c r="P165" s="8">
        <v>6</v>
      </c>
      <c r="Q165" s="8">
        <v>33</v>
      </c>
      <c r="R165" s="8">
        <v>1</v>
      </c>
      <c r="S165" s="8">
        <v>1</v>
      </c>
      <c r="T165" s="8">
        <v>1</v>
      </c>
      <c r="U165" s="8">
        <v>0</v>
      </c>
      <c r="V165" s="8">
        <v>17</v>
      </c>
      <c r="W165" s="8">
        <v>410</v>
      </c>
    </row>
    <row r="166" spans="1:23" x14ac:dyDescent="0.3">
      <c r="A166" s="8">
        <v>165</v>
      </c>
      <c r="B166" s="8">
        <v>25</v>
      </c>
      <c r="C166" s="8">
        <v>440</v>
      </c>
      <c r="D166" s="8" t="s">
        <v>1694</v>
      </c>
      <c r="E166" s="8">
        <v>1924</v>
      </c>
      <c r="F166" s="8" t="s">
        <v>19</v>
      </c>
      <c r="G166" s="10">
        <v>534</v>
      </c>
      <c r="H166" s="8">
        <v>60</v>
      </c>
      <c r="I166" s="8">
        <v>73</v>
      </c>
      <c r="J166" s="8">
        <v>21</v>
      </c>
      <c r="K166" s="8">
        <v>12</v>
      </c>
      <c r="L166" s="8">
        <v>13</v>
      </c>
      <c r="M166" s="8">
        <v>15</v>
      </c>
      <c r="N166" s="8">
        <v>5</v>
      </c>
      <c r="O166" s="8">
        <v>68</v>
      </c>
      <c r="P166" s="8">
        <v>11</v>
      </c>
      <c r="Q166" s="8">
        <v>47</v>
      </c>
      <c r="R166" s="8">
        <v>1</v>
      </c>
      <c r="S166" s="8">
        <v>1</v>
      </c>
      <c r="T166" s="8">
        <v>3</v>
      </c>
      <c r="U166" s="8">
        <v>0</v>
      </c>
      <c r="V166" s="8">
        <v>7</v>
      </c>
      <c r="W166" s="8">
        <v>337</v>
      </c>
    </row>
    <row r="167" spans="1:23" x14ac:dyDescent="0.3">
      <c r="A167" s="10">
        <v>166</v>
      </c>
      <c r="B167" s="10">
        <v>25</v>
      </c>
      <c r="C167" s="8">
        <v>440</v>
      </c>
      <c r="D167" s="8" t="s">
        <v>1694</v>
      </c>
      <c r="E167" s="8">
        <v>1924</v>
      </c>
      <c r="F167" s="8" t="s">
        <v>20</v>
      </c>
      <c r="G167" s="10">
        <v>533</v>
      </c>
      <c r="H167" s="8">
        <v>82</v>
      </c>
      <c r="I167" s="8">
        <v>47</v>
      </c>
      <c r="J167" s="8">
        <v>25</v>
      </c>
      <c r="K167" s="8">
        <v>10</v>
      </c>
      <c r="L167" s="8">
        <v>9</v>
      </c>
      <c r="M167" s="8">
        <v>18</v>
      </c>
      <c r="N167" s="8">
        <v>3</v>
      </c>
      <c r="O167" s="8">
        <v>60</v>
      </c>
      <c r="P167" s="8">
        <v>18</v>
      </c>
      <c r="Q167" s="8">
        <v>57</v>
      </c>
      <c r="R167" s="8">
        <v>3</v>
      </c>
      <c r="S167" s="8">
        <v>3</v>
      </c>
      <c r="T167" s="8">
        <v>3</v>
      </c>
      <c r="U167" s="8">
        <v>0</v>
      </c>
      <c r="V167" s="8">
        <v>18</v>
      </c>
      <c r="W167" s="8">
        <v>356</v>
      </c>
    </row>
    <row r="168" spans="1:23" x14ac:dyDescent="0.3">
      <c r="A168" s="8">
        <v>167</v>
      </c>
      <c r="B168" s="8">
        <v>25</v>
      </c>
      <c r="C168" s="8">
        <v>440</v>
      </c>
      <c r="D168" s="8" t="s">
        <v>1694</v>
      </c>
      <c r="E168" s="328">
        <v>1924</v>
      </c>
      <c r="F168" s="328" t="s">
        <v>22</v>
      </c>
      <c r="G168" s="10">
        <v>533</v>
      </c>
      <c r="H168" s="8">
        <v>63</v>
      </c>
      <c r="I168" s="8">
        <v>64</v>
      </c>
      <c r="J168" s="8">
        <v>29</v>
      </c>
      <c r="K168" s="8">
        <v>17</v>
      </c>
      <c r="L168" s="8">
        <v>15</v>
      </c>
      <c r="M168" s="8">
        <v>19</v>
      </c>
      <c r="N168" s="8">
        <v>1</v>
      </c>
      <c r="O168" s="8">
        <v>53</v>
      </c>
      <c r="P168" s="8">
        <v>13</v>
      </c>
      <c r="Q168" s="8">
        <v>63</v>
      </c>
      <c r="R168" s="8">
        <v>1</v>
      </c>
      <c r="S168" s="8">
        <v>1</v>
      </c>
      <c r="T168" s="8">
        <v>1</v>
      </c>
      <c r="U168" s="8">
        <v>0</v>
      </c>
      <c r="V168" s="8">
        <v>15</v>
      </c>
      <c r="W168" s="8">
        <v>355</v>
      </c>
    </row>
    <row r="169" spans="1:23" x14ac:dyDescent="0.3">
      <c r="A169" s="8">
        <v>168</v>
      </c>
      <c r="B169" s="8">
        <v>25</v>
      </c>
      <c r="C169" s="8">
        <v>440</v>
      </c>
      <c r="D169" s="8" t="s">
        <v>1694</v>
      </c>
      <c r="E169" s="8">
        <v>1925</v>
      </c>
      <c r="F169" s="8" t="s">
        <v>19</v>
      </c>
      <c r="G169" s="10">
        <v>725</v>
      </c>
      <c r="H169" s="8">
        <v>82</v>
      </c>
      <c r="I169" s="8">
        <v>75</v>
      </c>
      <c r="J169" s="8">
        <v>33</v>
      </c>
      <c r="K169" s="8">
        <v>9</v>
      </c>
      <c r="L169" s="8">
        <v>12</v>
      </c>
      <c r="M169" s="8">
        <v>19</v>
      </c>
      <c r="N169" s="8">
        <v>0</v>
      </c>
      <c r="O169" s="8">
        <v>89</v>
      </c>
      <c r="P169" s="8">
        <v>19</v>
      </c>
      <c r="Q169" s="8">
        <v>63</v>
      </c>
      <c r="R169" s="8">
        <v>5</v>
      </c>
      <c r="S169" s="8">
        <v>0</v>
      </c>
      <c r="T169" s="8">
        <v>2</v>
      </c>
      <c r="U169" s="8">
        <v>0</v>
      </c>
      <c r="V169" s="8">
        <v>33</v>
      </c>
      <c r="W169" s="8">
        <v>441</v>
      </c>
    </row>
    <row r="170" spans="1:23" x14ac:dyDescent="0.3">
      <c r="A170" s="10">
        <v>169</v>
      </c>
      <c r="B170" s="10">
        <v>25</v>
      </c>
      <c r="C170" s="8">
        <v>440</v>
      </c>
      <c r="D170" s="8" t="s">
        <v>1694</v>
      </c>
      <c r="E170" s="8">
        <v>1925</v>
      </c>
      <c r="F170" s="8" t="s">
        <v>20</v>
      </c>
      <c r="G170" s="10">
        <v>725</v>
      </c>
      <c r="H170" s="8">
        <v>108</v>
      </c>
      <c r="I170" s="8">
        <v>65</v>
      </c>
      <c r="J170" s="8">
        <v>41</v>
      </c>
      <c r="K170" s="8">
        <v>11</v>
      </c>
      <c r="L170" s="8">
        <v>15</v>
      </c>
      <c r="M170" s="8">
        <v>26</v>
      </c>
      <c r="N170" s="8">
        <v>2</v>
      </c>
      <c r="O170" s="8">
        <v>89</v>
      </c>
      <c r="P170" s="8">
        <v>28</v>
      </c>
      <c r="Q170" s="8">
        <v>53</v>
      </c>
      <c r="R170" s="8">
        <v>0</v>
      </c>
      <c r="S170" s="8">
        <v>0</v>
      </c>
      <c r="T170" s="8">
        <v>2</v>
      </c>
      <c r="U170" s="8">
        <v>0</v>
      </c>
      <c r="V170" s="8">
        <v>22</v>
      </c>
      <c r="W170" s="8">
        <v>462</v>
      </c>
    </row>
    <row r="171" spans="1:23" x14ac:dyDescent="0.3">
      <c r="A171" s="8">
        <v>170</v>
      </c>
      <c r="B171" s="8">
        <v>25</v>
      </c>
      <c r="C171" s="8">
        <v>440</v>
      </c>
      <c r="D171" s="8" t="s">
        <v>1694</v>
      </c>
      <c r="E171" s="8">
        <v>1925</v>
      </c>
      <c r="F171" s="8" t="s">
        <v>22</v>
      </c>
      <c r="G171" s="10">
        <v>724</v>
      </c>
      <c r="H171" s="8">
        <v>89</v>
      </c>
      <c r="I171" s="8">
        <v>82</v>
      </c>
      <c r="J171" s="8">
        <v>41</v>
      </c>
      <c r="K171" s="8">
        <v>14</v>
      </c>
      <c r="L171" s="8">
        <v>8</v>
      </c>
      <c r="M171" s="8">
        <v>27</v>
      </c>
      <c r="N171" s="8">
        <v>4</v>
      </c>
      <c r="O171" s="8">
        <v>81</v>
      </c>
      <c r="P171" s="8">
        <v>21</v>
      </c>
      <c r="Q171" s="8">
        <v>73</v>
      </c>
      <c r="R171" s="8">
        <v>2</v>
      </c>
      <c r="S171" s="8">
        <v>2</v>
      </c>
      <c r="T171" s="8">
        <v>3</v>
      </c>
      <c r="U171" s="8">
        <v>0</v>
      </c>
      <c r="V171" s="8">
        <v>2</v>
      </c>
      <c r="W171" s="8">
        <v>449</v>
      </c>
    </row>
    <row r="172" spans="1:23" x14ac:dyDescent="0.3">
      <c r="A172" s="8">
        <v>171</v>
      </c>
      <c r="B172" s="8">
        <v>25</v>
      </c>
      <c r="C172" s="8">
        <v>440</v>
      </c>
      <c r="D172" s="8" t="s">
        <v>1694</v>
      </c>
      <c r="E172" s="8">
        <v>1926</v>
      </c>
      <c r="F172" s="8" t="s">
        <v>19</v>
      </c>
      <c r="G172" s="10">
        <v>694</v>
      </c>
      <c r="H172" s="8">
        <v>118</v>
      </c>
      <c r="I172" s="8">
        <v>114</v>
      </c>
      <c r="J172" s="8">
        <v>20</v>
      </c>
      <c r="K172" s="8">
        <v>5</v>
      </c>
      <c r="L172" s="8">
        <v>24</v>
      </c>
      <c r="M172" s="8">
        <v>20</v>
      </c>
      <c r="N172" s="8">
        <v>3</v>
      </c>
      <c r="O172" s="8">
        <v>35</v>
      </c>
      <c r="P172" s="8">
        <v>12</v>
      </c>
      <c r="Q172" s="8">
        <v>82</v>
      </c>
      <c r="R172" s="8">
        <v>2</v>
      </c>
      <c r="S172" s="8">
        <v>6</v>
      </c>
      <c r="T172" s="8">
        <v>5</v>
      </c>
      <c r="U172" s="8">
        <v>0</v>
      </c>
      <c r="V172" s="8">
        <v>31</v>
      </c>
      <c r="W172" s="8">
        <v>477</v>
      </c>
    </row>
    <row r="173" spans="1:23" x14ac:dyDescent="0.3">
      <c r="A173" s="10">
        <v>172</v>
      </c>
      <c r="B173" s="10">
        <v>25</v>
      </c>
      <c r="C173" s="8">
        <v>440</v>
      </c>
      <c r="D173" s="8" t="s">
        <v>1694</v>
      </c>
      <c r="E173" s="328">
        <v>1926</v>
      </c>
      <c r="F173" s="328" t="s">
        <v>20</v>
      </c>
      <c r="G173" s="10">
        <v>693</v>
      </c>
      <c r="H173" s="8">
        <v>124</v>
      </c>
      <c r="I173" s="8">
        <v>92</v>
      </c>
      <c r="J173" s="8">
        <v>25</v>
      </c>
      <c r="K173" s="8">
        <v>4</v>
      </c>
      <c r="L173" s="8">
        <v>15</v>
      </c>
      <c r="M173" s="8">
        <v>17</v>
      </c>
      <c r="N173" s="8">
        <v>2</v>
      </c>
      <c r="O173" s="8">
        <v>35</v>
      </c>
      <c r="P173" s="8">
        <v>13</v>
      </c>
      <c r="Q173" s="8">
        <v>81</v>
      </c>
      <c r="R173" s="8">
        <v>2</v>
      </c>
      <c r="S173" s="8">
        <v>2</v>
      </c>
      <c r="T173" s="8">
        <v>3</v>
      </c>
      <c r="U173" s="8">
        <v>0</v>
      </c>
      <c r="V173" s="8">
        <v>19</v>
      </c>
      <c r="W173" s="8">
        <v>434</v>
      </c>
    </row>
    <row r="174" spans="1:23" x14ac:dyDescent="0.3">
      <c r="A174" s="8">
        <v>173</v>
      </c>
      <c r="B174" s="8">
        <v>25</v>
      </c>
      <c r="C174" s="8">
        <v>440</v>
      </c>
      <c r="D174" s="8" t="s">
        <v>1694</v>
      </c>
      <c r="E174" s="8">
        <v>1927</v>
      </c>
      <c r="F174" s="8" t="s">
        <v>19</v>
      </c>
      <c r="G174" s="10">
        <v>632</v>
      </c>
      <c r="H174" s="8">
        <v>59</v>
      </c>
      <c r="I174" s="8">
        <v>89</v>
      </c>
      <c r="J174" s="8">
        <v>29</v>
      </c>
      <c r="K174" s="8">
        <v>16</v>
      </c>
      <c r="L174" s="8">
        <v>18</v>
      </c>
      <c r="M174" s="8">
        <v>26</v>
      </c>
      <c r="N174" s="8">
        <v>1</v>
      </c>
      <c r="O174" s="8">
        <v>51</v>
      </c>
      <c r="P174" s="8">
        <v>10</v>
      </c>
      <c r="Q174" s="8">
        <v>93</v>
      </c>
      <c r="R174" s="8">
        <v>2</v>
      </c>
      <c r="S174" s="8">
        <v>1</v>
      </c>
      <c r="T174" s="8">
        <v>1</v>
      </c>
      <c r="U174" s="8">
        <v>0</v>
      </c>
      <c r="V174" s="8">
        <v>21</v>
      </c>
      <c r="W174" s="8">
        <v>417</v>
      </c>
    </row>
    <row r="175" spans="1:23" x14ac:dyDescent="0.3">
      <c r="A175" s="8">
        <v>174</v>
      </c>
      <c r="B175" s="8">
        <v>25</v>
      </c>
      <c r="C175" s="8">
        <v>440</v>
      </c>
      <c r="D175" s="8" t="s">
        <v>1694</v>
      </c>
      <c r="E175" s="8">
        <v>1927</v>
      </c>
      <c r="F175" s="8" t="s">
        <v>20</v>
      </c>
      <c r="G175" s="10">
        <v>632</v>
      </c>
      <c r="H175" s="8">
        <v>76</v>
      </c>
      <c r="I175" s="8">
        <v>70</v>
      </c>
      <c r="J175" s="8">
        <v>31</v>
      </c>
      <c r="K175" s="8">
        <v>9</v>
      </c>
      <c r="L175" s="8">
        <v>16</v>
      </c>
      <c r="M175" s="8">
        <v>18</v>
      </c>
      <c r="N175" s="8">
        <v>7</v>
      </c>
      <c r="O175" s="8">
        <v>30</v>
      </c>
      <c r="P175" s="8">
        <v>13</v>
      </c>
      <c r="Q175" s="8">
        <v>95</v>
      </c>
      <c r="R175" s="8">
        <v>5</v>
      </c>
      <c r="S175" s="8">
        <v>3</v>
      </c>
      <c r="T175" s="8">
        <v>1</v>
      </c>
      <c r="U175" s="8">
        <v>0</v>
      </c>
      <c r="V175" s="8">
        <v>24</v>
      </c>
      <c r="W175" s="8">
        <v>398</v>
      </c>
    </row>
    <row r="176" spans="1:23" x14ac:dyDescent="0.3">
      <c r="A176" s="10">
        <v>175</v>
      </c>
      <c r="B176" s="10">
        <v>25</v>
      </c>
      <c r="C176" s="8">
        <v>440</v>
      </c>
      <c r="D176" s="8" t="s">
        <v>1694</v>
      </c>
      <c r="E176" s="8">
        <v>1927</v>
      </c>
      <c r="F176" s="8" t="s">
        <v>22</v>
      </c>
      <c r="G176" s="10">
        <v>631</v>
      </c>
      <c r="H176" s="8">
        <v>71</v>
      </c>
      <c r="I176" s="8">
        <v>72</v>
      </c>
      <c r="J176" s="8">
        <v>42</v>
      </c>
      <c r="K176" s="8">
        <v>13</v>
      </c>
      <c r="L176" s="8">
        <v>20</v>
      </c>
      <c r="M176" s="8">
        <v>10</v>
      </c>
      <c r="N176" s="8">
        <v>5</v>
      </c>
      <c r="O176" s="8">
        <v>35</v>
      </c>
      <c r="P176" s="8">
        <v>11</v>
      </c>
      <c r="Q176" s="8">
        <v>77</v>
      </c>
      <c r="R176" s="8">
        <v>4</v>
      </c>
      <c r="S176" s="8">
        <v>0</v>
      </c>
      <c r="T176" s="8">
        <v>2</v>
      </c>
      <c r="U176" s="8">
        <v>0</v>
      </c>
      <c r="V176" s="8">
        <v>23</v>
      </c>
      <c r="W176" s="8">
        <v>385</v>
      </c>
    </row>
    <row r="177" spans="1:23" x14ac:dyDescent="0.3">
      <c r="A177" s="8">
        <v>176</v>
      </c>
      <c r="B177" s="8">
        <v>25</v>
      </c>
      <c r="C177" s="8">
        <v>440</v>
      </c>
      <c r="D177" s="8" t="s">
        <v>1694</v>
      </c>
      <c r="E177" s="8">
        <v>1927</v>
      </c>
      <c r="F177" s="8" t="s">
        <v>24</v>
      </c>
      <c r="G177" s="10">
        <v>631</v>
      </c>
      <c r="H177" s="8">
        <v>46</v>
      </c>
      <c r="I177" s="8">
        <v>98</v>
      </c>
      <c r="J177" s="8">
        <v>31</v>
      </c>
      <c r="K177" s="8">
        <v>7</v>
      </c>
      <c r="L177" s="8">
        <v>20</v>
      </c>
      <c r="M177" s="8">
        <v>17</v>
      </c>
      <c r="N177" s="8">
        <v>6</v>
      </c>
      <c r="O177" s="8">
        <v>42</v>
      </c>
      <c r="P177" s="8">
        <v>13</v>
      </c>
      <c r="Q177" s="8">
        <v>77</v>
      </c>
      <c r="R177" s="8">
        <v>1</v>
      </c>
      <c r="S177" s="8">
        <v>2</v>
      </c>
      <c r="T177" s="8">
        <v>6</v>
      </c>
      <c r="U177" s="8">
        <v>0</v>
      </c>
      <c r="V177" s="8">
        <v>20</v>
      </c>
      <c r="W177" s="8">
        <v>386</v>
      </c>
    </row>
    <row r="178" spans="1:23" x14ac:dyDescent="0.3">
      <c r="A178" s="8">
        <v>177</v>
      </c>
      <c r="B178" s="8">
        <v>25</v>
      </c>
      <c r="C178" s="8">
        <v>440</v>
      </c>
      <c r="D178" s="8" t="s">
        <v>1694</v>
      </c>
      <c r="E178" s="8">
        <v>1927</v>
      </c>
      <c r="F178" s="8" t="s">
        <v>25</v>
      </c>
      <c r="G178" s="10">
        <v>631</v>
      </c>
      <c r="H178" s="8">
        <v>78</v>
      </c>
      <c r="I178" s="8">
        <v>74</v>
      </c>
      <c r="J178" s="8">
        <v>31</v>
      </c>
      <c r="K178" s="8">
        <v>14</v>
      </c>
      <c r="L178" s="8">
        <v>20</v>
      </c>
      <c r="M178" s="8">
        <v>19</v>
      </c>
      <c r="N178" s="8">
        <v>2</v>
      </c>
      <c r="O178" s="8">
        <v>45</v>
      </c>
      <c r="P178" s="8">
        <v>8</v>
      </c>
      <c r="Q178" s="8">
        <v>86</v>
      </c>
      <c r="R178" s="8">
        <v>1</v>
      </c>
      <c r="S178" s="8">
        <v>0</v>
      </c>
      <c r="T178" s="8">
        <v>2</v>
      </c>
      <c r="U178" s="8">
        <v>0</v>
      </c>
      <c r="V178" s="8">
        <v>23</v>
      </c>
      <c r="W178" s="8">
        <v>403</v>
      </c>
    </row>
    <row r="179" spans="1:23" x14ac:dyDescent="0.3">
      <c r="A179" s="10">
        <v>178</v>
      </c>
      <c r="B179" s="10">
        <v>25</v>
      </c>
      <c r="C179" s="8">
        <v>508</v>
      </c>
      <c r="D179" s="8" t="s">
        <v>1695</v>
      </c>
      <c r="E179" s="8">
        <v>2176</v>
      </c>
      <c r="F179" s="8" t="s">
        <v>19</v>
      </c>
      <c r="G179" s="10">
        <v>567</v>
      </c>
      <c r="H179" s="8">
        <v>14</v>
      </c>
      <c r="I179" s="8">
        <v>40</v>
      </c>
      <c r="J179" s="8">
        <v>17</v>
      </c>
      <c r="K179" s="8">
        <v>3</v>
      </c>
      <c r="L179" s="8">
        <v>15</v>
      </c>
      <c r="M179" s="8">
        <v>3</v>
      </c>
      <c r="N179" s="8">
        <v>1</v>
      </c>
      <c r="O179" s="8">
        <v>2</v>
      </c>
      <c r="P179" s="8">
        <v>24</v>
      </c>
      <c r="Q179" s="8">
        <v>122</v>
      </c>
      <c r="R179" s="8">
        <v>3</v>
      </c>
      <c r="S179" s="8">
        <v>1</v>
      </c>
      <c r="T179" s="8">
        <v>4</v>
      </c>
      <c r="U179" s="8">
        <v>1</v>
      </c>
      <c r="V179" s="8">
        <v>6</v>
      </c>
      <c r="W179" s="8">
        <v>256</v>
      </c>
    </row>
    <row r="180" spans="1:23" x14ac:dyDescent="0.3">
      <c r="A180" s="8">
        <v>179</v>
      </c>
      <c r="B180" s="8">
        <v>25</v>
      </c>
      <c r="C180" s="8">
        <v>508</v>
      </c>
      <c r="D180" s="8" t="s">
        <v>1695</v>
      </c>
      <c r="E180" s="8">
        <v>2176</v>
      </c>
      <c r="F180" s="8" t="s">
        <v>20</v>
      </c>
      <c r="G180" s="10">
        <v>566</v>
      </c>
      <c r="H180" s="8">
        <v>26</v>
      </c>
      <c r="I180" s="8">
        <v>28</v>
      </c>
      <c r="J180" s="8">
        <v>25</v>
      </c>
      <c r="K180" s="8">
        <v>4</v>
      </c>
      <c r="L180" s="8">
        <v>16</v>
      </c>
      <c r="M180" s="8">
        <v>1</v>
      </c>
      <c r="N180" s="8">
        <v>1</v>
      </c>
      <c r="O180" s="8">
        <v>1</v>
      </c>
      <c r="P180" s="8">
        <v>31</v>
      </c>
      <c r="Q180" s="8">
        <v>84</v>
      </c>
      <c r="R180" s="8">
        <v>1</v>
      </c>
      <c r="S180" s="8">
        <v>2</v>
      </c>
      <c r="T180" s="8">
        <v>2</v>
      </c>
      <c r="U180" s="8">
        <v>0</v>
      </c>
      <c r="V180" s="8">
        <v>12</v>
      </c>
      <c r="W180" s="8">
        <v>234</v>
      </c>
    </row>
    <row r="181" spans="1:23" x14ac:dyDescent="0.3">
      <c r="A181" s="8">
        <v>180</v>
      </c>
      <c r="B181" s="8">
        <v>25</v>
      </c>
      <c r="C181" s="8">
        <v>508</v>
      </c>
      <c r="D181" s="8" t="s">
        <v>1695</v>
      </c>
      <c r="E181" s="8">
        <v>2176</v>
      </c>
      <c r="F181" s="8" t="s">
        <v>22</v>
      </c>
      <c r="G181" s="10">
        <v>566</v>
      </c>
      <c r="H181" s="8">
        <v>21</v>
      </c>
      <c r="I181" s="8">
        <v>18</v>
      </c>
      <c r="J181" s="8">
        <v>11</v>
      </c>
      <c r="K181" s="8">
        <v>0</v>
      </c>
      <c r="L181" s="8">
        <v>15</v>
      </c>
      <c r="M181" s="8">
        <v>3</v>
      </c>
      <c r="N181" s="8">
        <v>1</v>
      </c>
      <c r="O181" s="8">
        <v>5</v>
      </c>
      <c r="P181" s="8">
        <v>8</v>
      </c>
      <c r="Q181" s="8">
        <v>108</v>
      </c>
      <c r="R181" s="8">
        <v>2</v>
      </c>
      <c r="S181" s="8">
        <v>4</v>
      </c>
      <c r="T181" s="8">
        <v>1</v>
      </c>
      <c r="U181" s="8">
        <v>0</v>
      </c>
      <c r="V181" s="8">
        <v>13</v>
      </c>
      <c r="W181" s="8">
        <v>210</v>
      </c>
    </row>
    <row r="182" spans="1:23" x14ac:dyDescent="0.3">
      <c r="A182" s="10">
        <v>181</v>
      </c>
      <c r="B182" s="10">
        <v>25</v>
      </c>
      <c r="C182" s="8">
        <v>508</v>
      </c>
      <c r="D182" s="8" t="s">
        <v>1695</v>
      </c>
      <c r="E182" s="8">
        <v>2177</v>
      </c>
      <c r="F182" s="8" t="s">
        <v>19</v>
      </c>
      <c r="G182" s="10">
        <v>664</v>
      </c>
      <c r="H182" s="8">
        <v>21</v>
      </c>
      <c r="I182" s="8">
        <v>18</v>
      </c>
      <c r="J182" s="8">
        <v>11</v>
      </c>
      <c r="K182" s="8">
        <v>0</v>
      </c>
      <c r="L182" s="8">
        <v>15</v>
      </c>
      <c r="M182" s="8">
        <v>3</v>
      </c>
      <c r="N182" s="8">
        <v>1</v>
      </c>
      <c r="O182" s="8">
        <v>5</v>
      </c>
      <c r="P182" s="8">
        <v>8</v>
      </c>
      <c r="Q182" s="8">
        <v>108</v>
      </c>
      <c r="R182" s="8">
        <v>2</v>
      </c>
      <c r="S182" s="8">
        <v>4</v>
      </c>
      <c r="T182" s="8">
        <v>1</v>
      </c>
      <c r="U182" s="8">
        <v>0</v>
      </c>
      <c r="V182" s="8">
        <v>13</v>
      </c>
      <c r="W182" s="8">
        <v>210</v>
      </c>
    </row>
    <row r="183" spans="1:23" x14ac:dyDescent="0.3">
      <c r="A183" s="8">
        <v>182</v>
      </c>
      <c r="B183" s="8">
        <v>25</v>
      </c>
      <c r="C183" s="8">
        <v>508</v>
      </c>
      <c r="D183" s="8" t="s">
        <v>1695</v>
      </c>
      <c r="E183" s="8">
        <v>2177</v>
      </c>
      <c r="F183" s="8" t="s">
        <v>20</v>
      </c>
      <c r="G183" s="10">
        <v>664</v>
      </c>
      <c r="H183" s="8">
        <v>9</v>
      </c>
      <c r="I183" s="8">
        <v>21</v>
      </c>
      <c r="J183" s="8">
        <v>17</v>
      </c>
      <c r="K183" s="8">
        <v>0</v>
      </c>
      <c r="L183" s="8">
        <v>9</v>
      </c>
      <c r="M183" s="8">
        <v>1</v>
      </c>
      <c r="N183" s="8">
        <v>1</v>
      </c>
      <c r="O183" s="8">
        <v>2</v>
      </c>
      <c r="P183" s="8">
        <v>14</v>
      </c>
      <c r="Q183" s="8">
        <v>114</v>
      </c>
      <c r="R183" s="8">
        <v>2</v>
      </c>
      <c r="S183" s="8">
        <v>2</v>
      </c>
      <c r="T183" s="8">
        <v>1</v>
      </c>
      <c r="U183" s="8">
        <v>0</v>
      </c>
      <c r="V183" s="8">
        <v>7</v>
      </c>
      <c r="W183" s="8">
        <v>200</v>
      </c>
    </row>
    <row r="184" spans="1:23" x14ac:dyDescent="0.3">
      <c r="A184" s="8">
        <v>183</v>
      </c>
      <c r="B184" s="8">
        <v>25</v>
      </c>
      <c r="C184" s="8">
        <v>508</v>
      </c>
      <c r="D184" s="8" t="s">
        <v>1695</v>
      </c>
      <c r="E184" s="8">
        <v>2177</v>
      </c>
      <c r="F184" s="8" t="s">
        <v>22</v>
      </c>
      <c r="G184" s="10">
        <v>664</v>
      </c>
      <c r="H184" s="8">
        <v>17</v>
      </c>
      <c r="I184" s="8">
        <v>32</v>
      </c>
      <c r="J184" s="8">
        <v>11</v>
      </c>
      <c r="K184" s="8">
        <v>2</v>
      </c>
      <c r="L184" s="8">
        <v>14</v>
      </c>
      <c r="M184" s="8">
        <v>3</v>
      </c>
      <c r="N184" s="8">
        <v>2</v>
      </c>
      <c r="O184" s="8">
        <v>4</v>
      </c>
      <c r="P184" s="8">
        <v>10</v>
      </c>
      <c r="Q184" s="8">
        <v>126</v>
      </c>
      <c r="R184" s="8">
        <v>1</v>
      </c>
      <c r="S184" s="8">
        <v>0</v>
      </c>
      <c r="T184" s="8">
        <v>2</v>
      </c>
      <c r="U184" s="8">
        <v>0</v>
      </c>
      <c r="V184" s="8">
        <v>7</v>
      </c>
      <c r="W184" s="8">
        <v>231</v>
      </c>
    </row>
    <row r="185" spans="1:23" x14ac:dyDescent="0.3">
      <c r="A185" s="10">
        <v>184</v>
      </c>
      <c r="B185" s="10">
        <v>25</v>
      </c>
      <c r="C185" s="8">
        <v>508</v>
      </c>
      <c r="D185" s="8" t="s">
        <v>1695</v>
      </c>
      <c r="E185" s="8">
        <v>2178</v>
      </c>
      <c r="F185" s="8" t="s">
        <v>19</v>
      </c>
      <c r="G185" s="10">
        <v>716</v>
      </c>
      <c r="H185" s="8">
        <v>23</v>
      </c>
      <c r="I185" s="8">
        <v>23</v>
      </c>
      <c r="J185" s="8">
        <v>28</v>
      </c>
      <c r="K185" s="8">
        <v>3</v>
      </c>
      <c r="L185" s="8">
        <v>19</v>
      </c>
      <c r="M185" s="8">
        <v>9</v>
      </c>
      <c r="N185" s="8">
        <v>2</v>
      </c>
      <c r="O185" s="8">
        <v>12</v>
      </c>
      <c r="P185" s="8">
        <v>12</v>
      </c>
      <c r="Q185" s="8">
        <v>88</v>
      </c>
      <c r="R185" s="8">
        <v>4</v>
      </c>
      <c r="S185" s="8">
        <v>3</v>
      </c>
      <c r="T185" s="8">
        <v>0</v>
      </c>
      <c r="U185" s="8">
        <v>0</v>
      </c>
      <c r="V185" s="8">
        <v>17</v>
      </c>
      <c r="W185" s="8">
        <v>243</v>
      </c>
    </row>
    <row r="186" spans="1:23" x14ac:dyDescent="0.3">
      <c r="A186" s="8">
        <v>185</v>
      </c>
      <c r="B186" s="8">
        <v>25</v>
      </c>
      <c r="C186" s="8">
        <v>508</v>
      </c>
      <c r="D186" s="8" t="s">
        <v>1695</v>
      </c>
      <c r="E186" s="8">
        <v>2178</v>
      </c>
      <c r="F186" s="8" t="s">
        <v>20</v>
      </c>
      <c r="G186" s="10">
        <v>716</v>
      </c>
      <c r="H186" s="8">
        <v>16</v>
      </c>
      <c r="I186" s="8">
        <v>25</v>
      </c>
      <c r="J186" s="8">
        <v>29</v>
      </c>
      <c r="K186" s="8">
        <v>2</v>
      </c>
      <c r="L186" s="8">
        <v>32</v>
      </c>
      <c r="M186" s="8">
        <v>12</v>
      </c>
      <c r="N186" s="8">
        <v>2</v>
      </c>
      <c r="O186" s="8">
        <v>3</v>
      </c>
      <c r="P186" s="8">
        <v>18</v>
      </c>
      <c r="Q186" s="8">
        <v>101</v>
      </c>
      <c r="R186" s="8">
        <v>2</v>
      </c>
      <c r="S186" s="8">
        <v>3</v>
      </c>
      <c r="T186" s="8">
        <v>0</v>
      </c>
      <c r="U186" s="8">
        <v>0</v>
      </c>
      <c r="V186" s="8">
        <v>10</v>
      </c>
      <c r="W186" s="8">
        <v>255</v>
      </c>
    </row>
    <row r="187" spans="1:23" x14ac:dyDescent="0.3">
      <c r="A187" s="8">
        <v>186</v>
      </c>
      <c r="B187" s="8">
        <v>25</v>
      </c>
      <c r="C187" s="8">
        <v>508</v>
      </c>
      <c r="D187" s="8" t="s">
        <v>1695</v>
      </c>
      <c r="E187" s="8">
        <v>2179</v>
      </c>
      <c r="F187" s="8" t="s">
        <v>19</v>
      </c>
      <c r="G187" s="10">
        <v>557</v>
      </c>
      <c r="H187" s="8">
        <v>31</v>
      </c>
      <c r="I187" s="8">
        <v>33</v>
      </c>
      <c r="J187" s="8">
        <v>19</v>
      </c>
      <c r="K187" s="8">
        <v>6</v>
      </c>
      <c r="L187" s="8">
        <v>15</v>
      </c>
      <c r="M187" s="8">
        <v>2</v>
      </c>
      <c r="N187" s="8">
        <v>1</v>
      </c>
      <c r="O187" s="8">
        <v>5</v>
      </c>
      <c r="P187" s="8">
        <v>13</v>
      </c>
      <c r="Q187" s="8">
        <v>69</v>
      </c>
      <c r="R187" s="8">
        <v>0</v>
      </c>
      <c r="S187" s="8">
        <v>3</v>
      </c>
      <c r="T187" s="8">
        <v>3</v>
      </c>
      <c r="U187" s="8">
        <v>0</v>
      </c>
      <c r="V187" s="8">
        <v>16</v>
      </c>
      <c r="W187" s="8">
        <v>216</v>
      </c>
    </row>
    <row r="188" spans="1:23" x14ac:dyDescent="0.3">
      <c r="A188" s="10">
        <v>187</v>
      </c>
      <c r="B188" s="10">
        <v>25</v>
      </c>
      <c r="C188" s="8">
        <v>508</v>
      </c>
      <c r="D188" s="8" t="s">
        <v>1695</v>
      </c>
      <c r="E188" s="8">
        <v>2179</v>
      </c>
      <c r="F188" s="8" t="s">
        <v>20</v>
      </c>
      <c r="G188" s="10">
        <v>557</v>
      </c>
      <c r="H188" s="8">
        <v>14</v>
      </c>
      <c r="I188" s="8">
        <v>55</v>
      </c>
      <c r="J188" s="8">
        <v>24</v>
      </c>
      <c r="K188" s="8">
        <v>4</v>
      </c>
      <c r="L188" s="8">
        <v>14</v>
      </c>
      <c r="M188" s="8">
        <v>2</v>
      </c>
      <c r="N188" s="8">
        <v>4</v>
      </c>
      <c r="O188" s="8">
        <v>2</v>
      </c>
      <c r="P188" s="8">
        <v>10</v>
      </c>
      <c r="Q188" s="8">
        <v>68</v>
      </c>
      <c r="R188" s="8">
        <v>2</v>
      </c>
      <c r="S188" s="8">
        <v>3</v>
      </c>
      <c r="T188" s="8">
        <v>0</v>
      </c>
      <c r="U188" s="8">
        <v>0</v>
      </c>
      <c r="V188" s="8">
        <v>17</v>
      </c>
      <c r="W188" s="8">
        <v>219</v>
      </c>
    </row>
    <row r="189" spans="1:23" x14ac:dyDescent="0.3">
      <c r="A189" s="8">
        <v>188</v>
      </c>
      <c r="B189" s="8">
        <v>25</v>
      </c>
      <c r="C189" s="8">
        <v>508</v>
      </c>
      <c r="D189" s="8" t="s">
        <v>1695</v>
      </c>
      <c r="E189" s="8">
        <v>2179</v>
      </c>
      <c r="F189" s="8" t="s">
        <v>22</v>
      </c>
      <c r="G189" s="10">
        <v>556</v>
      </c>
      <c r="H189" s="8">
        <v>24</v>
      </c>
      <c r="I189" s="8">
        <v>57</v>
      </c>
      <c r="J189" s="8">
        <v>17</v>
      </c>
      <c r="K189" s="8">
        <v>4</v>
      </c>
      <c r="L189" s="8">
        <v>9</v>
      </c>
      <c r="M189" s="8">
        <v>4</v>
      </c>
      <c r="N189" s="8">
        <v>6</v>
      </c>
      <c r="O189" s="8">
        <v>5</v>
      </c>
      <c r="P189" s="8">
        <v>21</v>
      </c>
      <c r="Q189" s="8">
        <v>61</v>
      </c>
      <c r="R189" s="8">
        <v>1</v>
      </c>
      <c r="S189" s="8">
        <v>3</v>
      </c>
      <c r="T189" s="8">
        <v>4</v>
      </c>
      <c r="U189" s="8">
        <v>0</v>
      </c>
      <c r="V189" s="8">
        <v>13</v>
      </c>
      <c r="W189" s="8">
        <v>229</v>
      </c>
    </row>
    <row r="190" spans="1:23" x14ac:dyDescent="0.3">
      <c r="A190" s="8">
        <v>1</v>
      </c>
      <c r="B190" s="8"/>
      <c r="C190" s="8"/>
      <c r="D190" s="8"/>
      <c r="E190" s="328">
        <v>1464</v>
      </c>
      <c r="F190" s="328" t="s">
        <v>23</v>
      </c>
      <c r="H190" s="8">
        <v>22</v>
      </c>
      <c r="I190" s="8">
        <v>63</v>
      </c>
      <c r="J190" s="8">
        <v>13</v>
      </c>
      <c r="K190" s="8">
        <v>3</v>
      </c>
      <c r="L190" s="8">
        <v>55</v>
      </c>
      <c r="M190" s="8">
        <v>4</v>
      </c>
      <c r="N190" s="8">
        <v>8</v>
      </c>
      <c r="O190" s="8">
        <v>6</v>
      </c>
      <c r="P190" s="8">
        <v>0</v>
      </c>
      <c r="Q190" s="8">
        <v>6</v>
      </c>
      <c r="R190" s="8">
        <v>0</v>
      </c>
      <c r="S190" s="8">
        <v>0</v>
      </c>
      <c r="T190" s="8">
        <v>0</v>
      </c>
      <c r="U190" s="8">
        <v>0</v>
      </c>
      <c r="V190" s="8">
        <v>20</v>
      </c>
      <c r="W190" s="8">
        <v>200</v>
      </c>
    </row>
    <row r="191" spans="1:23" x14ac:dyDescent="0.3">
      <c r="A191" s="10">
        <v>2</v>
      </c>
      <c r="B191" s="10"/>
      <c r="C191" s="8"/>
      <c r="D191" s="8"/>
      <c r="E191" s="328">
        <v>1846</v>
      </c>
      <c r="F191" s="328" t="s">
        <v>33</v>
      </c>
      <c r="H191" s="8">
        <v>40</v>
      </c>
      <c r="I191" s="8">
        <v>54</v>
      </c>
      <c r="J191" s="8">
        <v>21</v>
      </c>
      <c r="K191" s="8">
        <v>13</v>
      </c>
      <c r="L191" s="8">
        <v>12</v>
      </c>
      <c r="M191" s="8">
        <v>91</v>
      </c>
      <c r="N191" s="8">
        <v>4</v>
      </c>
      <c r="O191" s="8">
        <v>30</v>
      </c>
      <c r="P191" s="8">
        <v>7</v>
      </c>
      <c r="Q191" s="8">
        <v>79</v>
      </c>
      <c r="R191" s="8">
        <v>36</v>
      </c>
      <c r="S191" s="8">
        <v>9</v>
      </c>
      <c r="T191" s="8">
        <v>4</v>
      </c>
      <c r="U191" s="8">
        <v>0</v>
      </c>
      <c r="V191" s="8">
        <v>10</v>
      </c>
      <c r="W191" s="8">
        <v>410</v>
      </c>
    </row>
    <row r="192" spans="1:23" x14ac:dyDescent="0.3">
      <c r="A192" s="8">
        <v>3</v>
      </c>
      <c r="B192" s="8"/>
      <c r="C192" s="8"/>
      <c r="D192" s="8"/>
      <c r="E192" s="328">
        <v>1924</v>
      </c>
      <c r="F192" s="328" t="s">
        <v>37</v>
      </c>
      <c r="H192" s="8">
        <v>63</v>
      </c>
      <c r="I192" s="8">
        <v>64</v>
      </c>
      <c r="J192" s="8">
        <v>29</v>
      </c>
      <c r="K192" s="8">
        <v>17</v>
      </c>
      <c r="L192" s="8">
        <v>15</v>
      </c>
      <c r="M192" s="8">
        <v>19</v>
      </c>
      <c r="N192" s="8">
        <v>1</v>
      </c>
      <c r="O192" s="8">
        <v>53</v>
      </c>
      <c r="P192" s="8">
        <v>13</v>
      </c>
      <c r="Q192" s="8">
        <v>63</v>
      </c>
      <c r="R192" s="8">
        <v>1</v>
      </c>
      <c r="S192" s="8">
        <v>1</v>
      </c>
      <c r="T192" s="8">
        <v>9</v>
      </c>
      <c r="U192" s="8">
        <v>0</v>
      </c>
      <c r="V192" s="8">
        <v>16</v>
      </c>
      <c r="W192" s="8">
        <v>364</v>
      </c>
    </row>
    <row r="193" spans="1:23" x14ac:dyDescent="0.3">
      <c r="A193" s="8">
        <v>4</v>
      </c>
      <c r="B193" s="8"/>
      <c r="C193" s="8"/>
      <c r="D193" s="8"/>
      <c r="E193" s="328">
        <v>1926</v>
      </c>
      <c r="F193" s="328" t="s">
        <v>38</v>
      </c>
      <c r="H193" s="8">
        <v>124</v>
      </c>
      <c r="I193" s="8">
        <v>93</v>
      </c>
      <c r="J193" s="8">
        <v>25</v>
      </c>
      <c r="K193" s="8">
        <v>4</v>
      </c>
      <c r="L193" s="8">
        <v>15</v>
      </c>
      <c r="M193" s="8">
        <v>20</v>
      </c>
      <c r="N193" s="8">
        <v>2</v>
      </c>
      <c r="O193" s="8">
        <v>35</v>
      </c>
      <c r="P193" s="8">
        <v>13</v>
      </c>
      <c r="Q193" s="8">
        <v>81</v>
      </c>
      <c r="R193" s="8">
        <v>2</v>
      </c>
      <c r="S193" s="8">
        <v>2</v>
      </c>
      <c r="T193" s="8">
        <v>8</v>
      </c>
      <c r="U193" s="8">
        <v>0</v>
      </c>
      <c r="V193" s="8">
        <v>18</v>
      </c>
      <c r="W193" s="8">
        <v>442</v>
      </c>
    </row>
    <row r="194" spans="1:23" x14ac:dyDescent="0.3">
      <c r="A194" s="8"/>
      <c r="B194" s="8"/>
      <c r="C194" s="8"/>
      <c r="D194" s="8"/>
      <c r="E194" s="328"/>
      <c r="F194" s="328"/>
      <c r="H194" s="8"/>
      <c r="I194" s="8"/>
      <c r="J194" s="8"/>
      <c r="K194" s="8"/>
      <c r="L194" s="8"/>
      <c r="M194" s="8"/>
      <c r="N194" s="8"/>
      <c r="O194" s="8"/>
      <c r="P194" s="8"/>
      <c r="Q194" s="8"/>
      <c r="R194" s="8"/>
      <c r="S194" s="8"/>
      <c r="T194" s="8"/>
      <c r="U194" s="8"/>
      <c r="V194" s="8"/>
      <c r="W194" s="8"/>
    </row>
    <row r="195" spans="1:23" x14ac:dyDescent="0.3">
      <c r="A195" s="10"/>
      <c r="B195" s="237" t="s">
        <v>39</v>
      </c>
      <c r="C195" s="446" t="s">
        <v>40</v>
      </c>
      <c r="D195" s="446"/>
      <c r="E195" s="446"/>
      <c r="F195" s="446"/>
      <c r="G195" s="4">
        <f t="shared" ref="G195:W195" si="0">SUM(G2:G193)</f>
        <v>110150</v>
      </c>
      <c r="H195" s="4">
        <f t="shared" si="0"/>
        <v>7427</v>
      </c>
      <c r="I195" s="4">
        <f t="shared" si="0"/>
        <v>12076</v>
      </c>
      <c r="J195" s="4">
        <f t="shared" si="0"/>
        <v>5751</v>
      </c>
      <c r="K195" s="4">
        <f t="shared" si="0"/>
        <v>1267</v>
      </c>
      <c r="L195" s="4">
        <f t="shared" si="0"/>
        <v>10135</v>
      </c>
      <c r="M195" s="4">
        <f t="shared" si="0"/>
        <v>5967</v>
      </c>
      <c r="N195" s="4">
        <f t="shared" si="0"/>
        <v>981</v>
      </c>
      <c r="O195" s="4">
        <f t="shared" si="0"/>
        <v>4189</v>
      </c>
      <c r="P195" s="4">
        <f t="shared" si="0"/>
        <v>2208</v>
      </c>
      <c r="Q195" s="4">
        <f t="shared" si="0"/>
        <v>10497</v>
      </c>
      <c r="R195" s="4">
        <f t="shared" si="0"/>
        <v>1896</v>
      </c>
      <c r="S195" s="4">
        <f t="shared" si="0"/>
        <v>706</v>
      </c>
      <c r="T195" s="4">
        <f t="shared" si="0"/>
        <v>403</v>
      </c>
      <c r="U195" s="4">
        <f t="shared" si="0"/>
        <v>6</v>
      </c>
      <c r="V195" s="4">
        <f t="shared" si="0"/>
        <v>2833</v>
      </c>
      <c r="W195" s="4">
        <f t="shared" si="0"/>
        <v>66342</v>
      </c>
    </row>
    <row r="196" spans="1:23" x14ac:dyDescent="0.3">
      <c r="E196" s="5"/>
      <c r="G196" s="5"/>
    </row>
    <row r="197" spans="1:23" x14ac:dyDescent="0.3">
      <c r="A197" s="1" t="s">
        <v>41</v>
      </c>
      <c r="E197" s="5"/>
      <c r="G197" s="5"/>
    </row>
    <row r="198" spans="1:23" x14ac:dyDescent="0.3">
      <c r="B198" s="3" t="s">
        <v>42</v>
      </c>
      <c r="C198" s="440" t="s">
        <v>43</v>
      </c>
      <c r="D198" s="441"/>
      <c r="E198" s="441"/>
      <c r="F198" s="442"/>
      <c r="G198" s="6" t="s">
        <v>44</v>
      </c>
      <c r="H198" s="6" t="s">
        <v>3</v>
      </c>
      <c r="I198" s="6" t="s">
        <v>4</v>
      </c>
      <c r="J198" s="6" t="s">
        <v>5</v>
      </c>
      <c r="K198" s="6" t="s">
        <v>6</v>
      </c>
      <c r="L198" s="6" t="s">
        <v>7</v>
      </c>
      <c r="M198" s="6" t="s">
        <v>45</v>
      </c>
      <c r="N198" s="6" t="s">
        <v>9</v>
      </c>
      <c r="O198" s="6" t="s">
        <v>46</v>
      </c>
      <c r="P198" s="6" t="s">
        <v>11</v>
      </c>
      <c r="Q198" s="6" t="s">
        <v>12</v>
      </c>
      <c r="R198" s="6" t="s">
        <v>13</v>
      </c>
      <c r="S198" s="6" t="s">
        <v>16</v>
      </c>
      <c r="T198" s="6" t="s">
        <v>47</v>
      </c>
      <c r="U198" s="6" t="s">
        <v>48</v>
      </c>
    </row>
    <row r="199" spans="1:23" s="2" customFormat="1" x14ac:dyDescent="0.3">
      <c r="C199" s="443"/>
      <c r="D199" s="444"/>
      <c r="E199" s="444"/>
      <c r="F199" s="445"/>
      <c r="G199" s="7">
        <f>G195</f>
        <v>110150</v>
      </c>
      <c r="H199" s="8">
        <f>H195+353</f>
        <v>7780</v>
      </c>
      <c r="I199" s="8">
        <f>I195+202</f>
        <v>12278</v>
      </c>
      <c r="J199" s="8">
        <f>J195+353</f>
        <v>6104</v>
      </c>
      <c r="K199" s="8">
        <f>K195+201</f>
        <v>1468</v>
      </c>
      <c r="L199" s="8">
        <f t="shared" ref="L199:R199" si="1">L195</f>
        <v>10135</v>
      </c>
      <c r="M199" s="8">
        <f t="shared" si="1"/>
        <v>5967</v>
      </c>
      <c r="N199" s="8">
        <f t="shared" si="1"/>
        <v>981</v>
      </c>
      <c r="O199" s="8">
        <f t="shared" si="1"/>
        <v>4189</v>
      </c>
      <c r="P199" s="8">
        <f t="shared" si="1"/>
        <v>2208</v>
      </c>
      <c r="Q199" s="8">
        <f t="shared" si="1"/>
        <v>10497</v>
      </c>
      <c r="R199" s="8">
        <f t="shared" si="1"/>
        <v>1896</v>
      </c>
      <c r="S199" s="8">
        <f>U195</f>
        <v>6</v>
      </c>
      <c r="T199" s="8">
        <f>V195</f>
        <v>2833</v>
      </c>
      <c r="U199" s="8">
        <f>SUM(H199:T199)</f>
        <v>66342</v>
      </c>
    </row>
    <row r="200" spans="1:23" x14ac:dyDescent="0.3">
      <c r="E200" s="5"/>
      <c r="G200" s="5"/>
    </row>
    <row r="201" spans="1:23" ht="30.75" customHeight="1" x14ac:dyDescent="0.3">
      <c r="B201" s="3" t="s">
        <v>49</v>
      </c>
      <c r="C201" s="440" t="s">
        <v>50</v>
      </c>
      <c r="D201" s="441"/>
      <c r="E201" s="441"/>
      <c r="F201" s="442"/>
      <c r="G201" s="6" t="s">
        <v>44</v>
      </c>
      <c r="H201" s="605" t="s">
        <v>51</v>
      </c>
      <c r="I201" s="606"/>
      <c r="J201" s="607" t="s">
        <v>52</v>
      </c>
      <c r="K201" s="607"/>
      <c r="L201" s="6" t="s">
        <v>7</v>
      </c>
      <c r="M201" s="6" t="s">
        <v>45</v>
      </c>
      <c r="N201" s="6" t="s">
        <v>9</v>
      </c>
      <c r="O201" s="6" t="s">
        <v>46</v>
      </c>
      <c r="P201" s="6" t="s">
        <v>11</v>
      </c>
      <c r="Q201" s="6" t="s">
        <v>12</v>
      </c>
      <c r="R201" s="6" t="s">
        <v>13</v>
      </c>
      <c r="S201" s="6" t="s">
        <v>16</v>
      </c>
      <c r="T201" s="6" t="s">
        <v>47</v>
      </c>
      <c r="U201" s="6" t="s">
        <v>48</v>
      </c>
    </row>
    <row r="202" spans="1:23" x14ac:dyDescent="0.3">
      <c r="C202" s="443"/>
      <c r="D202" s="444"/>
      <c r="E202" s="444"/>
      <c r="F202" s="445"/>
      <c r="G202" s="9">
        <f>G195</f>
        <v>110150</v>
      </c>
      <c r="H202" s="481">
        <f>H199+J199</f>
        <v>13884</v>
      </c>
      <c r="I202" s="482"/>
      <c r="J202" s="481">
        <f>I199+K199</f>
        <v>13746</v>
      </c>
      <c r="K202" s="482"/>
      <c r="L202" s="10">
        <f>L199</f>
        <v>10135</v>
      </c>
      <c r="M202" s="10">
        <f t="shared" ref="M202:R202" si="2">M199</f>
        <v>5967</v>
      </c>
      <c r="N202" s="10">
        <f t="shared" si="2"/>
        <v>981</v>
      </c>
      <c r="O202" s="10">
        <f t="shared" si="2"/>
        <v>4189</v>
      </c>
      <c r="P202" s="10">
        <f t="shared" si="2"/>
        <v>2208</v>
      </c>
      <c r="Q202" s="10">
        <f t="shared" si="2"/>
        <v>10497</v>
      </c>
      <c r="R202" s="10">
        <f t="shared" si="2"/>
        <v>1896</v>
      </c>
      <c r="S202" s="10">
        <v>6</v>
      </c>
      <c r="T202" s="10">
        <f t="shared" ref="T202" si="3">T199</f>
        <v>2833</v>
      </c>
      <c r="U202" s="10">
        <f>SUM(H202:T202)</f>
        <v>66342</v>
      </c>
    </row>
    <row r="203" spans="1:23" ht="30" customHeight="1" x14ac:dyDescent="0.3">
      <c r="E203" s="5"/>
      <c r="G203" s="5"/>
    </row>
    <row r="204" spans="1:23" x14ac:dyDescent="0.3">
      <c r="A204" s="476" t="s">
        <v>53</v>
      </c>
      <c r="B204" s="476"/>
      <c r="C204" s="476"/>
      <c r="D204" s="476"/>
      <c r="E204" s="476"/>
      <c r="F204" s="476"/>
      <c r="G204" s="477"/>
    </row>
    <row r="205" spans="1:23" x14ac:dyDescent="0.3">
      <c r="B205" s="11"/>
      <c r="H205" s="6" t="s">
        <v>3</v>
      </c>
      <c r="I205" s="6" t="s">
        <v>4</v>
      </c>
      <c r="J205" s="6" t="s">
        <v>5</v>
      </c>
      <c r="K205" s="6" t="s">
        <v>6</v>
      </c>
      <c r="L205" s="6" t="s">
        <v>7</v>
      </c>
      <c r="M205" s="6" t="s">
        <v>45</v>
      </c>
      <c r="N205" s="6" t="s">
        <v>9</v>
      </c>
      <c r="O205" s="6" t="s">
        <v>46</v>
      </c>
      <c r="P205" s="6" t="s">
        <v>11</v>
      </c>
      <c r="Q205" s="6" t="s">
        <v>12</v>
      </c>
      <c r="R205" s="6" t="s">
        <v>13</v>
      </c>
      <c r="S205" s="6" t="s">
        <v>16</v>
      </c>
      <c r="T205" s="6" t="s">
        <v>47</v>
      </c>
      <c r="U205" s="6" t="s">
        <v>48</v>
      </c>
      <c r="V205" s="12"/>
      <c r="W205" s="13"/>
    </row>
    <row r="206" spans="1:23" x14ac:dyDescent="0.3">
      <c r="A206" s="14">
        <v>1</v>
      </c>
      <c r="B206" s="16">
        <v>25</v>
      </c>
      <c r="C206" s="341">
        <v>322</v>
      </c>
      <c r="D206" s="8" t="s">
        <v>54</v>
      </c>
      <c r="E206" s="15">
        <v>1521</v>
      </c>
      <c r="F206" s="8" t="s">
        <v>55</v>
      </c>
      <c r="G206" s="15"/>
      <c r="H206" s="10">
        <v>41</v>
      </c>
      <c r="I206" s="10">
        <v>80</v>
      </c>
      <c r="J206" s="10">
        <v>54</v>
      </c>
      <c r="K206" s="10">
        <v>5</v>
      </c>
      <c r="L206" s="10">
        <v>75</v>
      </c>
      <c r="M206" s="10">
        <v>24</v>
      </c>
      <c r="N206" s="10">
        <v>8</v>
      </c>
      <c r="O206" s="10">
        <v>8</v>
      </c>
      <c r="P206" s="10">
        <v>10</v>
      </c>
      <c r="Q206" s="10">
        <v>201</v>
      </c>
      <c r="R206" s="10">
        <v>6</v>
      </c>
      <c r="S206" s="10">
        <v>0</v>
      </c>
      <c r="T206" s="10">
        <v>18</v>
      </c>
      <c r="U206" s="10">
        <v>530</v>
      </c>
      <c r="V206" s="17"/>
      <c r="W206" s="18"/>
    </row>
    <row r="207" spans="1:23" x14ac:dyDescent="0.3">
      <c r="A207" s="19"/>
      <c r="B207" s="21"/>
      <c r="C207" s="8"/>
      <c r="D207" s="8"/>
      <c r="E207" s="15">
        <v>1845</v>
      </c>
      <c r="F207" s="8" t="s">
        <v>55</v>
      </c>
      <c r="G207" s="15"/>
      <c r="H207" s="10">
        <v>48</v>
      </c>
      <c r="I207" s="10">
        <v>82</v>
      </c>
      <c r="J207" s="10">
        <v>43</v>
      </c>
      <c r="K207" s="10">
        <v>7</v>
      </c>
      <c r="L207" s="10">
        <v>32</v>
      </c>
      <c r="M207" s="10">
        <v>35</v>
      </c>
      <c r="N207" s="10">
        <v>10</v>
      </c>
      <c r="O207" s="10">
        <v>11</v>
      </c>
      <c r="P207" s="10">
        <v>4</v>
      </c>
      <c r="Q207" s="10">
        <v>206</v>
      </c>
      <c r="R207" s="10">
        <v>23</v>
      </c>
      <c r="S207" s="10">
        <v>0</v>
      </c>
      <c r="T207" s="10">
        <v>27</v>
      </c>
      <c r="U207" s="10">
        <v>528</v>
      </c>
      <c r="V207" s="17"/>
      <c r="W207" s="18"/>
    </row>
    <row r="208" spans="1:23" x14ac:dyDescent="0.3">
      <c r="A208" s="19"/>
      <c r="B208" s="21"/>
      <c r="C208" s="8"/>
      <c r="D208" s="8"/>
      <c r="E208" s="15">
        <v>1847</v>
      </c>
      <c r="F208" s="8" t="s">
        <v>55</v>
      </c>
      <c r="G208" s="15"/>
      <c r="H208" s="10">
        <v>22</v>
      </c>
      <c r="I208" s="10">
        <v>26</v>
      </c>
      <c r="J208" s="10">
        <v>20</v>
      </c>
      <c r="K208" s="10">
        <v>7</v>
      </c>
      <c r="L208" s="10">
        <v>12</v>
      </c>
      <c r="M208" s="10">
        <v>17</v>
      </c>
      <c r="N208" s="10">
        <v>4</v>
      </c>
      <c r="O208" s="10">
        <v>10</v>
      </c>
      <c r="P208" s="10">
        <v>3</v>
      </c>
      <c r="Q208" s="10">
        <v>81</v>
      </c>
      <c r="R208" s="10">
        <v>15</v>
      </c>
      <c r="S208" s="10">
        <v>2</v>
      </c>
      <c r="T208" s="10">
        <v>13</v>
      </c>
      <c r="U208" s="10">
        <v>232</v>
      </c>
      <c r="V208" s="17"/>
      <c r="W208" s="18"/>
    </row>
    <row r="209" spans="1:23" x14ac:dyDescent="0.3">
      <c r="B209" s="3" t="s">
        <v>56</v>
      </c>
      <c r="C209" s="439" t="s">
        <v>57</v>
      </c>
      <c r="D209" s="439"/>
      <c r="E209" s="439"/>
      <c r="F209" s="439"/>
      <c r="G209" s="439"/>
      <c r="H209" s="4">
        <f>SUM(H206:H208)</f>
        <v>111</v>
      </c>
      <c r="I209" s="4">
        <f t="shared" ref="I209:U209" si="4">SUM(I206:I208)</f>
        <v>188</v>
      </c>
      <c r="J209" s="4">
        <f t="shared" si="4"/>
        <v>117</v>
      </c>
      <c r="K209" s="4">
        <f t="shared" si="4"/>
        <v>19</v>
      </c>
      <c r="L209" s="4">
        <f t="shared" si="4"/>
        <v>119</v>
      </c>
      <c r="M209" s="4">
        <f t="shared" si="4"/>
        <v>76</v>
      </c>
      <c r="N209" s="4">
        <f t="shared" si="4"/>
        <v>22</v>
      </c>
      <c r="O209" s="4">
        <f t="shared" si="4"/>
        <v>29</v>
      </c>
      <c r="P209" s="4">
        <f t="shared" si="4"/>
        <v>17</v>
      </c>
      <c r="Q209" s="4">
        <f t="shared" si="4"/>
        <v>488</v>
      </c>
      <c r="R209" s="4">
        <f t="shared" si="4"/>
        <v>44</v>
      </c>
      <c r="S209" s="4">
        <f t="shared" si="4"/>
        <v>2</v>
      </c>
      <c r="T209" s="4">
        <f t="shared" si="4"/>
        <v>58</v>
      </c>
      <c r="U209" s="4">
        <f t="shared" si="4"/>
        <v>1290</v>
      </c>
      <c r="V209" s="17"/>
      <c r="W209" s="18"/>
    </row>
    <row r="210" spans="1:23" x14ac:dyDescent="0.3">
      <c r="E210" s="5"/>
      <c r="G210" s="5"/>
    </row>
    <row r="211" spans="1:23" x14ac:dyDescent="0.3">
      <c r="E211" s="5"/>
      <c r="G211" s="5"/>
    </row>
    <row r="212" spans="1:23" x14ac:dyDescent="0.3">
      <c r="B212" s="3" t="s">
        <v>58</v>
      </c>
      <c r="C212" s="440" t="s">
        <v>59</v>
      </c>
      <c r="D212" s="441"/>
      <c r="E212" s="441"/>
      <c r="F212" s="441"/>
      <c r="G212" s="442"/>
      <c r="H212" s="6" t="s">
        <v>3</v>
      </c>
      <c r="I212" s="6" t="s">
        <v>4</v>
      </c>
      <c r="J212" s="6" t="s">
        <v>5</v>
      </c>
      <c r="K212" s="6" t="s">
        <v>6</v>
      </c>
      <c r="L212" s="6" t="s">
        <v>7</v>
      </c>
      <c r="M212" s="6" t="s">
        <v>45</v>
      </c>
      <c r="N212" s="6" t="s">
        <v>9</v>
      </c>
      <c r="O212" s="6" t="s">
        <v>46</v>
      </c>
      <c r="P212" s="6" t="s">
        <v>11</v>
      </c>
      <c r="Q212" s="6" t="s">
        <v>12</v>
      </c>
      <c r="R212" s="6" t="s">
        <v>13</v>
      </c>
      <c r="S212" s="6" t="s">
        <v>16</v>
      </c>
      <c r="T212" s="6" t="s">
        <v>47</v>
      </c>
      <c r="U212" s="6" t="s">
        <v>48</v>
      </c>
    </row>
    <row r="213" spans="1:23" x14ac:dyDescent="0.3">
      <c r="C213" s="443"/>
      <c r="D213" s="444"/>
      <c r="E213" s="444"/>
      <c r="F213" s="444"/>
      <c r="G213" s="445"/>
      <c r="H213" s="10">
        <v>7780</v>
      </c>
      <c r="I213" s="10">
        <v>12278</v>
      </c>
      <c r="J213" s="10">
        <v>6104</v>
      </c>
      <c r="K213" s="10">
        <v>1468</v>
      </c>
      <c r="L213" s="10">
        <v>10135</v>
      </c>
      <c r="M213" s="10">
        <v>5967</v>
      </c>
      <c r="N213" s="10">
        <v>981</v>
      </c>
      <c r="O213" s="10">
        <v>4189</v>
      </c>
      <c r="P213" s="10">
        <v>2208</v>
      </c>
      <c r="Q213" s="10">
        <v>10497</v>
      </c>
      <c r="R213" s="10">
        <v>1896</v>
      </c>
      <c r="S213" s="10">
        <v>6</v>
      </c>
      <c r="T213" s="10">
        <v>2833</v>
      </c>
      <c r="U213" s="10">
        <f>SUM(H213:T213)</f>
        <v>66342</v>
      </c>
    </row>
    <row r="214" spans="1:23" x14ac:dyDescent="0.3">
      <c r="E214" s="5"/>
      <c r="G214" s="5"/>
    </row>
    <row r="215" spans="1:23" x14ac:dyDescent="0.3">
      <c r="A215" s="1" t="s">
        <v>60</v>
      </c>
      <c r="E215" s="5"/>
      <c r="G215" s="5"/>
    </row>
    <row r="216" spans="1:23" x14ac:dyDescent="0.3">
      <c r="E216" s="5"/>
      <c r="G216" s="5"/>
    </row>
  </sheetData>
  <mergeCells count="10">
    <mergeCell ref="C212:G213"/>
    <mergeCell ref="C195:F195"/>
    <mergeCell ref="C198:F199"/>
    <mergeCell ref="C201:F202"/>
    <mergeCell ref="A204:G204"/>
    <mergeCell ref="H201:I201"/>
    <mergeCell ref="J201:K201"/>
    <mergeCell ref="H202:I202"/>
    <mergeCell ref="J202:K202"/>
    <mergeCell ref="C209:G209"/>
  </mergeCell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249977111117893"/>
  </sheetPr>
  <dimension ref="A1:BG28"/>
  <sheetViews>
    <sheetView view="pageBreakPreview" zoomScaleNormal="100" zoomScaleSheetLayoutView="100" workbookViewId="0">
      <pane xSplit="2" ySplit="2" topLeftCell="AH6" activePane="bottomRight" state="frozen"/>
      <selection pane="topRight" activeCell="C1" sqref="C1"/>
      <selection pane="bottomLeft" activeCell="A3" sqref="A3"/>
      <selection pane="bottomRight" activeCell="AJ30" sqref="AJ30"/>
    </sheetView>
  </sheetViews>
  <sheetFormatPr baseColWidth="10" defaultRowHeight="15" x14ac:dyDescent="0.25"/>
  <cols>
    <col min="1" max="1" width="6.28515625" style="621" bestFit="1" customWidth="1"/>
    <col min="2" max="2" width="42.140625" style="621" bestFit="1" customWidth="1"/>
    <col min="3" max="5" width="6.42578125" style="621" bestFit="1" customWidth="1"/>
    <col min="6" max="6" width="5.85546875" style="621" bestFit="1" customWidth="1"/>
    <col min="7" max="7" width="6.42578125" style="621" bestFit="1" customWidth="1"/>
    <col min="8" max="11" width="5.42578125" style="621" bestFit="1" customWidth="1"/>
    <col min="12" max="12" width="8.7109375" style="621" bestFit="1" customWidth="1"/>
    <col min="13" max="13" width="4.42578125" style="621" bestFit="1" customWidth="1"/>
    <col min="14" max="14" width="5.42578125" style="621" bestFit="1" customWidth="1"/>
    <col min="15" max="15" width="8.7109375" style="621" bestFit="1" customWidth="1"/>
    <col min="16" max="16" width="9.28515625" style="621" bestFit="1" customWidth="1"/>
    <col min="17" max="17" width="7.85546875" style="621" bestFit="1" customWidth="1"/>
    <col min="18" max="19" width="6" style="621" bestFit="1" customWidth="1"/>
    <col min="20" max="20" width="4.85546875" style="621" bestFit="1" customWidth="1"/>
    <col min="21" max="21" width="7.140625" style="621" bestFit="1" customWidth="1"/>
    <col min="22" max="22" width="7" style="621" bestFit="1" customWidth="1"/>
    <col min="23" max="23" width="2.7109375" style="621" customWidth="1"/>
    <col min="24" max="24" width="7.7109375" style="621" bestFit="1" customWidth="1"/>
    <col min="25" max="26" width="7.42578125" style="621" bestFit="1" customWidth="1"/>
    <col min="27" max="27" width="6.42578125" style="621" bestFit="1" customWidth="1"/>
    <col min="28" max="28" width="7.42578125" style="621" bestFit="1" customWidth="1"/>
    <col min="29" max="32" width="6.42578125" style="621" bestFit="1" customWidth="1"/>
    <col min="33" max="33" width="8.85546875" style="621" bestFit="1" customWidth="1"/>
    <col min="34" max="34" width="4.5703125" style="621" bestFit="1" customWidth="1"/>
    <col min="35" max="36" width="6.42578125" style="621" bestFit="1" customWidth="1"/>
    <col min="37" max="37" width="6.140625" style="621" bestFit="1" customWidth="1"/>
    <col min="38" max="38" width="5" style="621" bestFit="1" customWidth="1"/>
    <col min="39" max="39" width="7.140625" style="621" customWidth="1"/>
    <col min="40" max="40" width="8.85546875" style="621" bestFit="1" customWidth="1"/>
    <col min="41" max="41" width="2.28515625" style="621" customWidth="1"/>
    <col min="42" max="42" width="7.5703125" style="621" bestFit="1" customWidth="1"/>
    <col min="43" max="43" width="9.28515625" style="621" bestFit="1" customWidth="1"/>
    <col min="44" max="44" width="7.85546875" style="621" bestFit="1" customWidth="1"/>
    <col min="45" max="45" width="5.85546875" style="621" bestFit="1" customWidth="1"/>
    <col min="46" max="46" width="7.5703125" style="621" bestFit="1" customWidth="1"/>
    <col min="47" max="50" width="6.5703125" style="621" bestFit="1" customWidth="1"/>
    <col min="51" max="51" width="8.7109375" style="621" bestFit="1" customWidth="1"/>
    <col min="52" max="52" width="4.42578125" style="621" bestFit="1" customWidth="1"/>
    <col min="53" max="54" width="6.5703125" style="621" bestFit="1" customWidth="1"/>
    <col min="55" max="55" width="6" style="621" bestFit="1" customWidth="1"/>
    <col min="56" max="56" width="4.85546875" style="621" bestFit="1" customWidth="1"/>
    <col min="57" max="57" width="7.140625" style="621" bestFit="1" customWidth="1"/>
    <col min="58" max="58" width="9.140625" style="621" bestFit="1" customWidth="1"/>
    <col min="59" max="59" width="3.5703125" style="621" bestFit="1" customWidth="1"/>
    <col min="60" max="16384" width="11.42578125" style="621"/>
  </cols>
  <sheetData>
    <row r="1" spans="1:59" ht="16.5" x14ac:dyDescent="0.3">
      <c r="A1" s="43"/>
      <c r="B1" s="43"/>
      <c r="C1" s="614" t="s">
        <v>1714</v>
      </c>
      <c r="D1" s="615"/>
      <c r="E1" s="615"/>
      <c r="F1" s="615"/>
      <c r="G1" s="615"/>
      <c r="H1" s="615"/>
      <c r="I1" s="615"/>
      <c r="J1" s="615"/>
      <c r="K1" s="615"/>
      <c r="L1" s="615"/>
      <c r="M1" s="615"/>
      <c r="N1" s="615"/>
      <c r="O1" s="615"/>
      <c r="P1" s="615"/>
      <c r="Q1" s="615"/>
      <c r="R1" s="615"/>
      <c r="S1" s="615"/>
      <c r="T1" s="615"/>
      <c r="U1" s="615"/>
      <c r="V1" s="616"/>
      <c r="W1" s="617"/>
      <c r="X1" s="618" t="s">
        <v>1698</v>
      </c>
      <c r="Y1" s="618"/>
      <c r="Z1" s="618"/>
      <c r="AA1" s="618"/>
      <c r="AB1" s="618"/>
      <c r="AC1" s="618"/>
      <c r="AD1" s="618"/>
      <c r="AE1" s="618"/>
      <c r="AF1" s="618"/>
      <c r="AG1" s="618"/>
      <c r="AH1" s="618"/>
      <c r="AI1" s="618"/>
      <c r="AJ1" s="618"/>
      <c r="AK1" s="618"/>
      <c r="AL1" s="618"/>
      <c r="AM1" s="618"/>
      <c r="AN1" s="618"/>
      <c r="AO1" s="617"/>
      <c r="AP1" s="619" t="s">
        <v>1699</v>
      </c>
      <c r="AQ1" s="620"/>
      <c r="AR1" s="620"/>
      <c r="AS1" s="620"/>
      <c r="AT1" s="620"/>
      <c r="AU1" s="620"/>
      <c r="AV1" s="620"/>
      <c r="AW1" s="620"/>
      <c r="AX1" s="620"/>
      <c r="AY1" s="620"/>
      <c r="AZ1" s="620"/>
      <c r="BA1" s="620"/>
      <c r="BB1" s="620"/>
      <c r="BC1" s="620"/>
      <c r="BD1" s="620"/>
      <c r="BE1" s="620"/>
      <c r="BF1" s="620"/>
    </row>
    <row r="2" spans="1:59" ht="16.5" x14ac:dyDescent="0.3">
      <c r="A2" s="622" t="s">
        <v>61</v>
      </c>
      <c r="B2" s="622" t="s">
        <v>1700</v>
      </c>
      <c r="C2" s="623" t="s">
        <v>3</v>
      </c>
      <c r="D2" s="623" t="s">
        <v>4</v>
      </c>
      <c r="E2" s="623" t="s">
        <v>5</v>
      </c>
      <c r="F2" s="623" t="s">
        <v>6</v>
      </c>
      <c r="G2" s="623" t="s">
        <v>7</v>
      </c>
      <c r="H2" s="623" t="s">
        <v>45</v>
      </c>
      <c r="I2" s="623" t="s">
        <v>9</v>
      </c>
      <c r="J2" s="623" t="s">
        <v>46</v>
      </c>
      <c r="K2" s="623" t="s">
        <v>11</v>
      </c>
      <c r="L2" s="623" t="s">
        <v>12</v>
      </c>
      <c r="M2" s="623" t="s">
        <v>68</v>
      </c>
      <c r="N2" s="623" t="s">
        <v>13</v>
      </c>
      <c r="O2" s="623" t="s">
        <v>14</v>
      </c>
      <c r="P2" s="623" t="s">
        <v>15</v>
      </c>
      <c r="Q2" s="623" t="s">
        <v>69</v>
      </c>
      <c r="R2" s="623" t="s">
        <v>70</v>
      </c>
      <c r="S2" s="623" t="s">
        <v>71</v>
      </c>
      <c r="T2" s="623" t="s">
        <v>16</v>
      </c>
      <c r="U2" s="623" t="s">
        <v>47</v>
      </c>
      <c r="V2" s="623" t="s">
        <v>841</v>
      </c>
      <c r="W2" s="624"/>
      <c r="X2" s="622" t="s">
        <v>3</v>
      </c>
      <c r="Y2" s="622" t="s">
        <v>4</v>
      </c>
      <c r="Z2" s="622" t="s">
        <v>5</v>
      </c>
      <c r="AA2" s="622" t="s">
        <v>6</v>
      </c>
      <c r="AB2" s="622" t="s">
        <v>7</v>
      </c>
      <c r="AC2" s="622" t="s">
        <v>45</v>
      </c>
      <c r="AD2" s="622" t="s">
        <v>9</v>
      </c>
      <c r="AE2" s="622" t="s">
        <v>46</v>
      </c>
      <c r="AF2" s="622" t="s">
        <v>11</v>
      </c>
      <c r="AG2" s="622" t="s">
        <v>12</v>
      </c>
      <c r="AH2" s="622" t="s">
        <v>68</v>
      </c>
      <c r="AI2" s="622" t="s">
        <v>13</v>
      </c>
      <c r="AJ2" s="622" t="s">
        <v>70</v>
      </c>
      <c r="AK2" s="622" t="s">
        <v>71</v>
      </c>
      <c r="AL2" s="622" t="s">
        <v>16</v>
      </c>
      <c r="AM2" s="622" t="s">
        <v>47</v>
      </c>
      <c r="AN2" s="622" t="s">
        <v>841</v>
      </c>
      <c r="AO2" s="624"/>
      <c r="AP2" s="625" t="s">
        <v>1701</v>
      </c>
      <c r="AQ2" s="623" t="s">
        <v>15</v>
      </c>
      <c r="AR2" s="623" t="s">
        <v>69</v>
      </c>
      <c r="AS2" s="623" t="s">
        <v>6</v>
      </c>
      <c r="AT2" s="623" t="s">
        <v>7</v>
      </c>
      <c r="AU2" s="623" t="s">
        <v>45</v>
      </c>
      <c r="AV2" s="623" t="s">
        <v>9</v>
      </c>
      <c r="AW2" s="623" t="s">
        <v>46</v>
      </c>
      <c r="AX2" s="623" t="s">
        <v>11</v>
      </c>
      <c r="AY2" s="623" t="s">
        <v>12</v>
      </c>
      <c r="AZ2" s="623" t="s">
        <v>68</v>
      </c>
      <c r="BA2" s="623" t="s">
        <v>13</v>
      </c>
      <c r="BB2" s="623" t="s">
        <v>70</v>
      </c>
      <c r="BC2" s="623" t="s">
        <v>71</v>
      </c>
      <c r="BD2" s="623" t="s">
        <v>16</v>
      </c>
      <c r="BE2" s="623" t="s">
        <v>47</v>
      </c>
      <c r="BF2" s="623" t="s">
        <v>841</v>
      </c>
    </row>
    <row r="3" spans="1:59" ht="16.5" x14ac:dyDescent="0.3">
      <c r="A3" s="626">
        <v>1</v>
      </c>
      <c r="B3" s="43" t="s">
        <v>1702</v>
      </c>
      <c r="C3" s="627">
        <f>'D01'!J212</f>
        <v>17927</v>
      </c>
      <c r="D3" s="627">
        <f>'D01'!K212</f>
        <v>31843</v>
      </c>
      <c r="E3" s="627">
        <f>'D01'!L212</f>
        <v>6154</v>
      </c>
      <c r="F3" s="627">
        <f>'D01'!M212</f>
        <v>795</v>
      </c>
      <c r="G3" s="627">
        <f>'D01'!N212</f>
        <v>3364</v>
      </c>
      <c r="H3" s="627">
        <f>'D01'!O212</f>
        <v>4137</v>
      </c>
      <c r="I3" s="627">
        <f>'D01'!P212</f>
        <v>406</v>
      </c>
      <c r="J3" s="627">
        <f>'D01'!Q212</f>
        <v>433</v>
      </c>
      <c r="K3" s="627">
        <f>'D01'!R212</f>
        <v>514</v>
      </c>
      <c r="L3" s="627">
        <f>'D01'!S212</f>
        <v>6180</v>
      </c>
      <c r="M3" s="627"/>
      <c r="N3" s="627">
        <f>'D01'!T212</f>
        <v>1927</v>
      </c>
      <c r="O3" s="627">
        <f>'D01'!U212</f>
        <v>1118</v>
      </c>
      <c r="P3" s="627">
        <f>'D01'!V212</f>
        <v>538</v>
      </c>
      <c r="Q3" s="627"/>
      <c r="R3" s="627"/>
      <c r="S3" s="627"/>
      <c r="T3" s="627">
        <f>'D01'!W212</f>
        <v>20</v>
      </c>
      <c r="U3" s="627">
        <f>'D01'!X212</f>
        <v>2007</v>
      </c>
      <c r="V3" s="627">
        <f>'D01'!Y212</f>
        <v>77363</v>
      </c>
      <c r="W3" s="628"/>
      <c r="X3" s="434">
        <f>'D01'!J215</f>
        <v>18486</v>
      </c>
      <c r="Y3" s="434">
        <f>'D01'!K215</f>
        <v>32112</v>
      </c>
      <c r="Z3" s="434">
        <f>'D01'!L215</f>
        <v>6713</v>
      </c>
      <c r="AA3" s="434">
        <f>'D01'!M215</f>
        <v>1064</v>
      </c>
      <c r="AB3" s="434">
        <f>'D01'!N215</f>
        <v>3364</v>
      </c>
      <c r="AC3" s="434">
        <f>'D01'!O215</f>
        <v>4137</v>
      </c>
      <c r="AD3" s="434">
        <f>'D01'!P215</f>
        <v>406</v>
      </c>
      <c r="AE3" s="434">
        <f>'D01'!Q215</f>
        <v>433</v>
      </c>
      <c r="AF3" s="434">
        <f>'D01'!R215</f>
        <v>514</v>
      </c>
      <c r="AG3" s="434">
        <f>'D01'!S215</f>
        <v>6180</v>
      </c>
      <c r="AH3" s="434"/>
      <c r="AI3" s="434">
        <f>'D01'!T215</f>
        <v>1927</v>
      </c>
      <c r="AJ3" s="434"/>
      <c r="AK3" s="434"/>
      <c r="AL3" s="434">
        <f>'D01'!U215</f>
        <v>20</v>
      </c>
      <c r="AM3" s="434">
        <f>'D01'!V215</f>
        <v>2007</v>
      </c>
      <c r="AN3" s="434">
        <f>'D01'!W215</f>
        <v>77363</v>
      </c>
      <c r="AO3" s="628"/>
      <c r="AP3" s="627">
        <f>X3+Z3</f>
        <v>25199</v>
      </c>
      <c r="AQ3" s="627">
        <f>Y3+AA3</f>
        <v>33176</v>
      </c>
      <c r="AR3" s="627"/>
      <c r="AS3" s="627"/>
      <c r="AT3" s="627">
        <f>'D01'!N218</f>
        <v>3364</v>
      </c>
      <c r="AU3" s="627">
        <f>'D01'!O218</f>
        <v>4137</v>
      </c>
      <c r="AV3" s="627">
        <f>'D01'!P218</f>
        <v>406</v>
      </c>
      <c r="AW3" s="627">
        <f>'D01'!Q218</f>
        <v>433</v>
      </c>
      <c r="AX3" s="627">
        <f>'D01'!R218</f>
        <v>514</v>
      </c>
      <c r="AY3" s="627">
        <f>'D01'!S218</f>
        <v>6180</v>
      </c>
      <c r="AZ3" s="627"/>
      <c r="BA3" s="627">
        <f>'D01'!T218</f>
        <v>1927</v>
      </c>
      <c r="BB3" s="627"/>
      <c r="BC3" s="627"/>
      <c r="BD3" s="627">
        <f>'D01'!U218</f>
        <v>20</v>
      </c>
      <c r="BE3" s="627">
        <f>'D01'!V218</f>
        <v>2007</v>
      </c>
      <c r="BF3" s="627">
        <f t="shared" ref="BF3:BF11" si="0">SUM(AP3:BE3)</f>
        <v>77363</v>
      </c>
      <c r="BG3" s="629"/>
    </row>
    <row r="4" spans="1:59" ht="16.5" x14ac:dyDescent="0.3">
      <c r="A4" s="626">
        <v>2</v>
      </c>
      <c r="B4" s="43" t="s">
        <v>1404</v>
      </c>
      <c r="C4" s="627">
        <f>'D02'!G193</f>
        <v>7887</v>
      </c>
      <c r="D4" s="627">
        <f>'D02'!H193</f>
        <v>11758</v>
      </c>
      <c r="E4" s="627">
        <f>'D02'!I193</f>
        <v>4468</v>
      </c>
      <c r="F4" s="627">
        <f>'D02'!J193</f>
        <v>900</v>
      </c>
      <c r="G4" s="627">
        <f>'D02'!K193</f>
        <v>11606</v>
      </c>
      <c r="H4" s="627">
        <f>'D02'!L193</f>
        <v>7158</v>
      </c>
      <c r="I4" s="627">
        <f>'D02'!M193</f>
        <v>443</v>
      </c>
      <c r="J4" s="627">
        <f>'D02'!N193</f>
        <v>1468</v>
      </c>
      <c r="K4" s="627">
        <f>'D02'!O193</f>
        <v>976</v>
      </c>
      <c r="L4" s="627">
        <f>'D02'!P193</f>
        <v>12154</v>
      </c>
      <c r="M4" s="627"/>
      <c r="N4" s="627">
        <f>'D02'!Q193</f>
        <v>454</v>
      </c>
      <c r="O4" s="627">
        <f>'D02'!R193</f>
        <v>896</v>
      </c>
      <c r="P4" s="627">
        <f>'D02'!S193</f>
        <v>267</v>
      </c>
      <c r="Q4" s="627"/>
      <c r="R4" s="627"/>
      <c r="S4" s="627"/>
      <c r="T4" s="627">
        <f>'D02'!T193</f>
        <v>28</v>
      </c>
      <c r="U4" s="627">
        <f>'D02'!U193</f>
        <v>1865</v>
      </c>
      <c r="V4" s="627">
        <f>'D02'!V193</f>
        <v>62328</v>
      </c>
      <c r="W4" s="628"/>
      <c r="X4" s="434">
        <f>'D02'!G196</f>
        <v>8335</v>
      </c>
      <c r="Y4" s="434">
        <f>'D02'!H196</f>
        <v>11892</v>
      </c>
      <c r="Z4" s="434">
        <f>'D02'!I196</f>
        <v>4916</v>
      </c>
      <c r="AA4" s="434">
        <f>'D02'!J196</f>
        <v>1033</v>
      </c>
      <c r="AB4" s="434">
        <f>'D02'!K196</f>
        <v>11606</v>
      </c>
      <c r="AC4" s="434">
        <f>'D02'!L196</f>
        <v>7158</v>
      </c>
      <c r="AD4" s="434">
        <f>'D02'!M196</f>
        <v>443</v>
      </c>
      <c r="AE4" s="434">
        <f>'D02'!N196</f>
        <v>1468</v>
      </c>
      <c r="AF4" s="434">
        <f>'D02'!O196</f>
        <v>976</v>
      </c>
      <c r="AG4" s="434">
        <f>'D02'!P196</f>
        <v>12154</v>
      </c>
      <c r="AH4" s="434"/>
      <c r="AI4" s="434">
        <f>'D02'!Q196</f>
        <v>454</v>
      </c>
      <c r="AJ4" s="434"/>
      <c r="AK4" s="434"/>
      <c r="AL4" s="434">
        <f>'D02'!R196</f>
        <v>28</v>
      </c>
      <c r="AM4" s="434">
        <f>'D02'!S196</f>
        <v>1865</v>
      </c>
      <c r="AN4" s="434">
        <f>'D02'!T196</f>
        <v>62328</v>
      </c>
      <c r="AO4" s="628"/>
      <c r="AP4" s="627">
        <f t="shared" ref="AP4:AP27" si="1">X4+Z4</f>
        <v>13251</v>
      </c>
      <c r="AQ4" s="627">
        <f t="shared" ref="AQ4:AQ12" si="2">Y4+AA4</f>
        <v>12925</v>
      </c>
      <c r="AR4" s="627"/>
      <c r="AS4" s="627"/>
      <c r="AT4" s="627">
        <f>'D02'!K199</f>
        <v>11606</v>
      </c>
      <c r="AU4" s="627">
        <f>'D02'!L199</f>
        <v>7158</v>
      </c>
      <c r="AV4" s="627">
        <f>'D02'!M199</f>
        <v>443</v>
      </c>
      <c r="AW4" s="627">
        <f>'D02'!N199</f>
        <v>1468</v>
      </c>
      <c r="AX4" s="627">
        <f>'D02'!O199</f>
        <v>976</v>
      </c>
      <c r="AY4" s="627">
        <f>'D02'!P199</f>
        <v>12154</v>
      </c>
      <c r="AZ4" s="627"/>
      <c r="BA4" s="627">
        <f>'D02'!Q199</f>
        <v>454</v>
      </c>
      <c r="BB4" s="627"/>
      <c r="BC4" s="627"/>
      <c r="BD4" s="627">
        <f>'D02'!R199</f>
        <v>28</v>
      </c>
      <c r="BE4" s="627">
        <f>'D02'!S199</f>
        <v>1865</v>
      </c>
      <c r="BF4" s="627">
        <f t="shared" si="0"/>
        <v>62328</v>
      </c>
      <c r="BG4" s="629"/>
    </row>
    <row r="5" spans="1:59" ht="16.5" x14ac:dyDescent="0.3">
      <c r="A5" s="626">
        <v>3</v>
      </c>
      <c r="B5" s="43" t="s">
        <v>1398</v>
      </c>
      <c r="C5" s="627">
        <f>'D03'!J199</f>
        <v>4351</v>
      </c>
      <c r="D5" s="627">
        <f>'D03'!K199</f>
        <v>18923</v>
      </c>
      <c r="E5" s="627">
        <f>'D03'!L199</f>
        <v>12800</v>
      </c>
      <c r="F5" s="627">
        <f>'D03'!M199</f>
        <v>2003</v>
      </c>
      <c r="G5" s="627">
        <f>'D03'!N199</f>
        <v>3713</v>
      </c>
      <c r="H5" s="627">
        <f>'D03'!O199</f>
        <v>7175</v>
      </c>
      <c r="I5" s="627">
        <f>'D03'!P199</f>
        <v>1626</v>
      </c>
      <c r="J5" s="627">
        <f>'D03'!Q199</f>
        <v>1300</v>
      </c>
      <c r="K5" s="627">
        <f>'D03'!R199</f>
        <v>811</v>
      </c>
      <c r="L5" s="627">
        <f>'D03'!S199</f>
        <v>22457</v>
      </c>
      <c r="M5" s="627"/>
      <c r="N5" s="627">
        <f>'D03'!T199</f>
        <v>272</v>
      </c>
      <c r="O5" s="627">
        <f>'D03'!U199</f>
        <v>408</v>
      </c>
      <c r="P5" s="627">
        <f>'D03'!V199</f>
        <v>256</v>
      </c>
      <c r="Q5" s="627"/>
      <c r="R5" s="627"/>
      <c r="S5" s="627"/>
      <c r="T5" s="627">
        <f>'D03'!W199</f>
        <v>5</v>
      </c>
      <c r="U5" s="627">
        <f>'D03'!X199</f>
        <v>2048</v>
      </c>
      <c r="V5" s="627">
        <f>'D03'!Y199</f>
        <v>78148</v>
      </c>
      <c r="W5" s="628"/>
      <c r="X5" s="434">
        <f>'D03'!J203</f>
        <v>4555</v>
      </c>
      <c r="Y5" s="434">
        <f>'D03'!K203</f>
        <v>19051</v>
      </c>
      <c r="Z5" s="434">
        <f>'D03'!L203</f>
        <v>13004</v>
      </c>
      <c r="AA5" s="434">
        <f>'D03'!M203</f>
        <v>2131</v>
      </c>
      <c r="AB5" s="434">
        <f>'D03'!N203</f>
        <v>3713</v>
      </c>
      <c r="AC5" s="434">
        <f>'D03'!O203</f>
        <v>7175</v>
      </c>
      <c r="AD5" s="434">
        <f>'D03'!P203</f>
        <v>1626</v>
      </c>
      <c r="AE5" s="434">
        <f>'D03'!Q203</f>
        <v>1300</v>
      </c>
      <c r="AF5" s="434">
        <f>'D03'!R203</f>
        <v>811</v>
      </c>
      <c r="AG5" s="434">
        <f>'D03'!S203</f>
        <v>22457</v>
      </c>
      <c r="AH5" s="434"/>
      <c r="AI5" s="434">
        <f>'D03'!T203</f>
        <v>272</v>
      </c>
      <c r="AJ5" s="434"/>
      <c r="AK5" s="434"/>
      <c r="AL5" s="434">
        <f>'D03'!U203</f>
        <v>5</v>
      </c>
      <c r="AM5" s="434">
        <f>'D03'!V203</f>
        <v>2048</v>
      </c>
      <c r="AN5" s="434">
        <f>'D03'!W203</f>
        <v>78148</v>
      </c>
      <c r="AO5" s="628"/>
      <c r="AP5" s="627">
        <f t="shared" si="1"/>
        <v>17559</v>
      </c>
      <c r="AQ5" s="627">
        <f t="shared" si="2"/>
        <v>21182</v>
      </c>
      <c r="AR5" s="627"/>
      <c r="AS5" s="627"/>
      <c r="AT5" s="627">
        <f>'D03'!N206</f>
        <v>3713</v>
      </c>
      <c r="AU5" s="627">
        <f>'D03'!O206</f>
        <v>7175</v>
      </c>
      <c r="AV5" s="627">
        <f>'D03'!P206</f>
        <v>1626</v>
      </c>
      <c r="AW5" s="627">
        <f>'D03'!Q206</f>
        <v>1300</v>
      </c>
      <c r="AX5" s="627">
        <f>'D03'!R206</f>
        <v>811</v>
      </c>
      <c r="AY5" s="627">
        <f>'D03'!S206</f>
        <v>22457</v>
      </c>
      <c r="AZ5" s="627"/>
      <c r="BA5" s="627">
        <f>'D03'!T206</f>
        <v>272</v>
      </c>
      <c r="BB5" s="627"/>
      <c r="BC5" s="627"/>
      <c r="BD5" s="627">
        <f>'D03'!U206</f>
        <v>5</v>
      </c>
      <c r="BE5" s="627">
        <f>'D03'!V206</f>
        <v>2048</v>
      </c>
      <c r="BF5" s="627">
        <f t="shared" si="0"/>
        <v>78148</v>
      </c>
      <c r="BG5" s="629"/>
    </row>
    <row r="6" spans="1:59" ht="16.5" x14ac:dyDescent="0.3">
      <c r="A6" s="626">
        <v>4</v>
      </c>
      <c r="B6" s="43" t="s">
        <v>1703</v>
      </c>
      <c r="C6" s="627">
        <f>'D04'!J214</f>
        <v>3058</v>
      </c>
      <c r="D6" s="627">
        <f>'D04'!K214</f>
        <v>19049</v>
      </c>
      <c r="E6" s="627">
        <f>'D04'!L214</f>
        <v>13923</v>
      </c>
      <c r="F6" s="627">
        <f>'D04'!M214</f>
        <v>1470</v>
      </c>
      <c r="G6" s="627">
        <f>'D04'!N214</f>
        <v>3239</v>
      </c>
      <c r="H6" s="627">
        <f>'D04'!O214</f>
        <v>212</v>
      </c>
      <c r="I6" s="627">
        <f>'D04'!P214</f>
        <v>3024</v>
      </c>
      <c r="J6" s="627">
        <f>'D04'!Q214</f>
        <v>2580</v>
      </c>
      <c r="K6" s="627">
        <f>'D04'!R214</f>
        <v>3056</v>
      </c>
      <c r="L6" s="627">
        <f>'D04'!S214</f>
        <v>13096</v>
      </c>
      <c r="M6" s="627"/>
      <c r="N6" s="627">
        <f>'D04'!T214</f>
        <v>690</v>
      </c>
      <c r="O6" s="627">
        <f>'D04'!U214</f>
        <v>837</v>
      </c>
      <c r="P6" s="627">
        <f>'D04'!V214</f>
        <v>401</v>
      </c>
      <c r="Q6" s="627"/>
      <c r="R6" s="627"/>
      <c r="S6" s="627"/>
      <c r="T6" s="627">
        <f>'D04'!W214</f>
        <v>14</v>
      </c>
      <c r="U6" s="627">
        <f>'D04'!X214</f>
        <v>3640</v>
      </c>
      <c r="V6" s="627">
        <f>'D04'!Y214</f>
        <v>68289</v>
      </c>
      <c r="W6" s="628"/>
      <c r="X6" s="434">
        <f>'D04'!J217</f>
        <v>3476</v>
      </c>
      <c r="Y6" s="434">
        <f>'D04'!K217</f>
        <v>19250</v>
      </c>
      <c r="Z6" s="434">
        <f>'D04'!L217</f>
        <v>14342</v>
      </c>
      <c r="AA6" s="434">
        <f>'D04'!M217</f>
        <v>1670</v>
      </c>
      <c r="AB6" s="434">
        <f>'D04'!N217</f>
        <v>3239</v>
      </c>
      <c r="AC6" s="434">
        <f>'D04'!O217</f>
        <v>212</v>
      </c>
      <c r="AD6" s="434">
        <f>'D04'!P217</f>
        <v>3024</v>
      </c>
      <c r="AE6" s="434">
        <f>'D04'!Q217</f>
        <v>2580</v>
      </c>
      <c r="AF6" s="434">
        <f>'D04'!R217</f>
        <v>3056</v>
      </c>
      <c r="AG6" s="434">
        <f>'D04'!S217</f>
        <v>13096</v>
      </c>
      <c r="AH6" s="434"/>
      <c r="AI6" s="434">
        <f>'D04'!T217</f>
        <v>690</v>
      </c>
      <c r="AJ6" s="434"/>
      <c r="AK6" s="434"/>
      <c r="AL6" s="434">
        <f>'D04'!U217</f>
        <v>14</v>
      </c>
      <c r="AM6" s="434">
        <f>'D04'!V217</f>
        <v>3640</v>
      </c>
      <c r="AN6" s="434">
        <f>'D04'!W217</f>
        <v>68289</v>
      </c>
      <c r="AO6" s="628"/>
      <c r="AP6" s="627">
        <f t="shared" si="1"/>
        <v>17818</v>
      </c>
      <c r="AQ6" s="627">
        <f t="shared" si="2"/>
        <v>20920</v>
      </c>
      <c r="AR6" s="627"/>
      <c r="AS6" s="627"/>
      <c r="AT6" s="627">
        <f>'D04'!N220</f>
        <v>3239</v>
      </c>
      <c r="AU6" s="627">
        <f>'D04'!O220</f>
        <v>212</v>
      </c>
      <c r="AV6" s="627">
        <f>'D04'!P220</f>
        <v>3024</v>
      </c>
      <c r="AW6" s="627">
        <f>'D04'!Q220</f>
        <v>2580</v>
      </c>
      <c r="AX6" s="627">
        <f>'D04'!R220</f>
        <v>3056</v>
      </c>
      <c r="AY6" s="627">
        <f>'D04'!S220</f>
        <v>13096</v>
      </c>
      <c r="AZ6" s="627"/>
      <c r="BA6" s="627">
        <f>'D04'!T220</f>
        <v>690</v>
      </c>
      <c r="BB6" s="627"/>
      <c r="BC6" s="627"/>
      <c r="BD6" s="627">
        <f>'D04'!U220</f>
        <v>14</v>
      </c>
      <c r="BE6" s="627">
        <f>'D04'!V220</f>
        <v>3640</v>
      </c>
      <c r="BF6" s="627">
        <f t="shared" si="0"/>
        <v>68289</v>
      </c>
      <c r="BG6" s="629"/>
    </row>
    <row r="7" spans="1:59" ht="16.5" x14ac:dyDescent="0.3">
      <c r="A7" s="626">
        <v>5</v>
      </c>
      <c r="B7" s="43" t="s">
        <v>1704</v>
      </c>
      <c r="C7" s="627">
        <f>'D05'!J251</f>
        <v>2844</v>
      </c>
      <c r="D7" s="627">
        <f>'D05'!K251</f>
        <v>17161</v>
      </c>
      <c r="E7" s="627">
        <f>'D05'!L251</f>
        <v>7928</v>
      </c>
      <c r="F7" s="627">
        <f>'D05'!M251</f>
        <v>1417</v>
      </c>
      <c r="G7" s="627">
        <f>'D05'!N251</f>
        <v>5847</v>
      </c>
      <c r="H7" s="627">
        <f>'D05'!O251</f>
        <v>392</v>
      </c>
      <c r="I7" s="627">
        <f>'D05'!P251</f>
        <v>4060</v>
      </c>
      <c r="J7" s="627">
        <f>'D05'!Q251</f>
        <v>1051</v>
      </c>
      <c r="K7" s="627">
        <f>'D05'!R251</f>
        <v>1858</v>
      </c>
      <c r="L7" s="627">
        <f>'D05'!S251</f>
        <v>9561</v>
      </c>
      <c r="M7" s="627"/>
      <c r="N7" s="627">
        <f>'D05'!T251</f>
        <v>554</v>
      </c>
      <c r="O7" s="627">
        <f>'D05'!U251</f>
        <v>281</v>
      </c>
      <c r="P7" s="627">
        <f>'D05'!V251</f>
        <v>361</v>
      </c>
      <c r="Q7" s="627"/>
      <c r="R7" s="627"/>
      <c r="S7" s="627"/>
      <c r="T7" s="627">
        <f>'D05'!W251</f>
        <v>35</v>
      </c>
      <c r="U7" s="627">
        <f>'D05'!X251</f>
        <v>2295</v>
      </c>
      <c r="V7" s="627">
        <f>'D05'!Y251</f>
        <v>55645</v>
      </c>
      <c r="W7" s="628"/>
      <c r="X7" s="434">
        <f>'D05'!J257</f>
        <v>2984</v>
      </c>
      <c r="Y7" s="434">
        <f>'D05'!K257</f>
        <v>17342</v>
      </c>
      <c r="Z7" s="434">
        <f>'D05'!L257</f>
        <v>8069</v>
      </c>
      <c r="AA7" s="434">
        <f>'D05'!M257</f>
        <v>1597</v>
      </c>
      <c r="AB7" s="434">
        <f>'D05'!N257</f>
        <v>5847</v>
      </c>
      <c r="AC7" s="434">
        <f>'D05'!O257</f>
        <v>392</v>
      </c>
      <c r="AD7" s="434">
        <f>'D05'!P257</f>
        <v>4060</v>
      </c>
      <c r="AE7" s="434">
        <f>'D05'!Q257</f>
        <v>1051</v>
      </c>
      <c r="AF7" s="434">
        <f>'D05'!R257</f>
        <v>1858</v>
      </c>
      <c r="AG7" s="434">
        <f>'D05'!S257</f>
        <v>9561</v>
      </c>
      <c r="AH7" s="434"/>
      <c r="AI7" s="434">
        <f>'D05'!T257</f>
        <v>554</v>
      </c>
      <c r="AJ7" s="434"/>
      <c r="AK7" s="434"/>
      <c r="AL7" s="434">
        <f>'D05'!U257</f>
        <v>35</v>
      </c>
      <c r="AM7" s="434">
        <f>'D05'!V257</f>
        <v>2295</v>
      </c>
      <c r="AN7" s="434">
        <f>'D05'!W257</f>
        <v>55645</v>
      </c>
      <c r="AO7" s="628"/>
      <c r="AP7" s="627">
        <f t="shared" si="1"/>
        <v>11053</v>
      </c>
      <c r="AQ7" s="627">
        <f t="shared" si="2"/>
        <v>18939</v>
      </c>
      <c r="AR7" s="627"/>
      <c r="AS7" s="627"/>
      <c r="AT7" s="627">
        <f>'D05'!N260</f>
        <v>5847</v>
      </c>
      <c r="AU7" s="627">
        <f>'D05'!O260</f>
        <v>392</v>
      </c>
      <c r="AV7" s="627">
        <f>'D05'!P260</f>
        <v>4060</v>
      </c>
      <c r="AW7" s="627">
        <f>'D05'!Q260</f>
        <v>1051</v>
      </c>
      <c r="AX7" s="627">
        <f>'D05'!R260</f>
        <v>1858</v>
      </c>
      <c r="AY7" s="627">
        <f>'D05'!S260</f>
        <v>9561</v>
      </c>
      <c r="AZ7" s="627"/>
      <c r="BA7" s="627">
        <f>'D05'!T260</f>
        <v>554</v>
      </c>
      <c r="BB7" s="627"/>
      <c r="BC7" s="627"/>
      <c r="BD7" s="627">
        <f>'D05'!U260</f>
        <v>35</v>
      </c>
      <c r="BE7" s="627">
        <f>'D05'!V260</f>
        <v>2295</v>
      </c>
      <c r="BF7" s="627">
        <f t="shared" si="0"/>
        <v>55645</v>
      </c>
      <c r="BG7" s="629"/>
    </row>
    <row r="8" spans="1:59" ht="16.5" x14ac:dyDescent="0.3">
      <c r="A8" s="626">
        <v>6</v>
      </c>
      <c r="B8" s="43" t="s">
        <v>1705</v>
      </c>
      <c r="C8" s="627">
        <f>'D06'!J253</f>
        <v>9078</v>
      </c>
      <c r="D8" s="627">
        <f>'D06'!K253</f>
        <v>19863</v>
      </c>
      <c r="E8" s="627">
        <f>'D06'!L253</f>
        <v>9687</v>
      </c>
      <c r="F8" s="627">
        <f>'D06'!M253</f>
        <v>753</v>
      </c>
      <c r="G8" s="627">
        <f>'D06'!N253</f>
        <v>4003</v>
      </c>
      <c r="H8" s="627">
        <f>'D06'!O253</f>
        <v>1328</v>
      </c>
      <c r="I8" s="627">
        <f>'D06'!P253</f>
        <v>399</v>
      </c>
      <c r="J8" s="627">
        <f>'D06'!Q253</f>
        <v>1123</v>
      </c>
      <c r="K8" s="627">
        <f>'D06'!R253</f>
        <v>429</v>
      </c>
      <c r="L8" s="627">
        <f>'D06'!S253</f>
        <v>11920</v>
      </c>
      <c r="M8" s="627"/>
      <c r="N8" s="627">
        <f>'D06'!T253</f>
        <v>268</v>
      </c>
      <c r="O8" s="627">
        <f>'D06'!U253</f>
        <v>388</v>
      </c>
      <c r="P8" s="627">
        <f>'D06'!V253</f>
        <v>345</v>
      </c>
      <c r="Q8" s="627"/>
      <c r="R8" s="627"/>
      <c r="S8" s="627"/>
      <c r="T8" s="627">
        <f>'D06'!W253</f>
        <v>47</v>
      </c>
      <c r="U8" s="627">
        <f>'D06'!X253</f>
        <v>2183</v>
      </c>
      <c r="V8" s="627">
        <f>'D06'!Y253</f>
        <v>61814</v>
      </c>
      <c r="W8" s="628"/>
      <c r="X8" s="434">
        <f>'D06'!J256</f>
        <v>9272</v>
      </c>
      <c r="Y8" s="434">
        <f>'D06'!K256</f>
        <v>20036</v>
      </c>
      <c r="Z8" s="434">
        <f>'D06'!L256</f>
        <v>9881</v>
      </c>
      <c r="AA8" s="434">
        <f>'D06'!M256</f>
        <v>925</v>
      </c>
      <c r="AB8" s="434">
        <f>'D06'!N256</f>
        <v>4003</v>
      </c>
      <c r="AC8" s="434">
        <f>'D06'!O256</f>
        <v>1328</v>
      </c>
      <c r="AD8" s="434">
        <f>'D06'!P256</f>
        <v>399</v>
      </c>
      <c r="AE8" s="434">
        <f>'D06'!Q256</f>
        <v>1123</v>
      </c>
      <c r="AF8" s="434">
        <f>'D06'!R256</f>
        <v>429</v>
      </c>
      <c r="AG8" s="434">
        <f>'D06'!S256</f>
        <v>11920</v>
      </c>
      <c r="AH8" s="434"/>
      <c r="AI8" s="434">
        <f>'D06'!T256</f>
        <v>268</v>
      </c>
      <c r="AJ8" s="434"/>
      <c r="AK8" s="434"/>
      <c r="AL8" s="434">
        <f>'D06'!U256</f>
        <v>47</v>
      </c>
      <c r="AM8" s="434">
        <f>'D06'!V256</f>
        <v>2183</v>
      </c>
      <c r="AN8" s="434">
        <f>'D06'!W256</f>
        <v>61814</v>
      </c>
      <c r="AO8" s="628"/>
      <c r="AP8" s="627">
        <f t="shared" si="1"/>
        <v>19153</v>
      </c>
      <c r="AQ8" s="627">
        <f t="shared" si="2"/>
        <v>20961</v>
      </c>
      <c r="AR8" s="627"/>
      <c r="AS8" s="627"/>
      <c r="AT8" s="627">
        <f>'D06'!N259</f>
        <v>4003</v>
      </c>
      <c r="AU8" s="627">
        <f>'D06'!O259</f>
        <v>1328</v>
      </c>
      <c r="AV8" s="627">
        <f>'D06'!P259</f>
        <v>399</v>
      </c>
      <c r="AW8" s="627">
        <f>'D06'!Q259</f>
        <v>1123</v>
      </c>
      <c r="AX8" s="627">
        <f>'D06'!R259</f>
        <v>429</v>
      </c>
      <c r="AY8" s="627">
        <f>'D06'!S259</f>
        <v>11920</v>
      </c>
      <c r="AZ8" s="627"/>
      <c r="BA8" s="627">
        <f>'D06'!T259</f>
        <v>268</v>
      </c>
      <c r="BB8" s="627"/>
      <c r="BC8" s="627"/>
      <c r="BD8" s="627">
        <f>'D06'!U259</f>
        <v>47</v>
      </c>
      <c r="BE8" s="627">
        <f>'D06'!V259</f>
        <v>2183</v>
      </c>
      <c r="BF8" s="627">
        <f t="shared" si="0"/>
        <v>61814</v>
      </c>
      <c r="BG8" s="629"/>
    </row>
    <row r="9" spans="1:59" ht="16.5" x14ac:dyDescent="0.3">
      <c r="A9" s="626">
        <v>7</v>
      </c>
      <c r="B9" s="43" t="s">
        <v>1121</v>
      </c>
      <c r="C9" s="627">
        <f>'D07'!J221</f>
        <v>1399</v>
      </c>
      <c r="D9" s="627">
        <f>'D07'!K221</f>
        <v>16688</v>
      </c>
      <c r="E9" s="627">
        <f>'D07'!L221</f>
        <v>11868</v>
      </c>
      <c r="F9" s="627">
        <f>'D07'!M221</f>
        <v>1546</v>
      </c>
      <c r="G9" s="627">
        <f>'D07'!N221</f>
        <v>4294</v>
      </c>
      <c r="H9" s="627">
        <f>'D07'!O221</f>
        <v>1069</v>
      </c>
      <c r="I9" s="627">
        <f>'D07'!P221</f>
        <v>1839</v>
      </c>
      <c r="J9" s="627">
        <f>'D07'!Q221</f>
        <v>578</v>
      </c>
      <c r="K9" s="627">
        <f>'D07'!R221</f>
        <v>1303</v>
      </c>
      <c r="L9" s="627">
        <f>'D07'!S221</f>
        <v>18212</v>
      </c>
      <c r="M9" s="627"/>
      <c r="N9" s="627">
        <f>'D07'!T221</f>
        <v>894</v>
      </c>
      <c r="O9" s="627">
        <f>'D07'!U221</f>
        <v>134</v>
      </c>
      <c r="P9" s="627">
        <f>'D07'!V221</f>
        <v>391</v>
      </c>
      <c r="Q9" s="627"/>
      <c r="R9" s="627"/>
      <c r="S9" s="627"/>
      <c r="T9" s="627">
        <f>'D07'!W221</f>
        <v>7</v>
      </c>
      <c r="U9" s="627">
        <f>'D07'!X221</f>
        <v>3285</v>
      </c>
      <c r="V9" s="627">
        <f>'D07'!Y221</f>
        <v>63507</v>
      </c>
      <c r="W9" s="628"/>
      <c r="X9" s="434">
        <f>'D07'!J226</f>
        <v>1466</v>
      </c>
      <c r="Y9" s="434">
        <f>'D07'!K226</f>
        <v>16884</v>
      </c>
      <c r="Z9" s="434">
        <f>'D07'!L226</f>
        <v>11935</v>
      </c>
      <c r="AA9" s="434">
        <f>'D07'!M226</f>
        <v>1741</v>
      </c>
      <c r="AB9" s="434">
        <f>'D07'!N226</f>
        <v>4294</v>
      </c>
      <c r="AC9" s="434">
        <f>'D07'!O226</f>
        <v>1069</v>
      </c>
      <c r="AD9" s="434">
        <f>'D07'!P226</f>
        <v>1839</v>
      </c>
      <c r="AE9" s="434">
        <f>'D07'!Q226</f>
        <v>578</v>
      </c>
      <c r="AF9" s="434">
        <f>'D07'!R226</f>
        <v>1303</v>
      </c>
      <c r="AG9" s="434">
        <f>'D07'!S226</f>
        <v>18212</v>
      </c>
      <c r="AH9" s="434"/>
      <c r="AI9" s="434">
        <f>'D07'!T226</f>
        <v>894</v>
      </c>
      <c r="AJ9" s="434"/>
      <c r="AK9" s="434"/>
      <c r="AL9" s="434">
        <f>'D07'!U226</f>
        <v>7</v>
      </c>
      <c r="AM9" s="434">
        <f>'D07'!V226</f>
        <v>3285</v>
      </c>
      <c r="AN9" s="434">
        <f>'D07'!W226</f>
        <v>63507</v>
      </c>
      <c r="AO9" s="628"/>
      <c r="AP9" s="627">
        <f t="shared" si="1"/>
        <v>13401</v>
      </c>
      <c r="AQ9" s="627">
        <f t="shared" si="2"/>
        <v>18625</v>
      </c>
      <c r="AR9" s="627"/>
      <c r="AS9" s="627"/>
      <c r="AT9" s="627">
        <f>'D07'!N230</f>
        <v>4294</v>
      </c>
      <c r="AU9" s="627">
        <f>'D07'!O230</f>
        <v>1069</v>
      </c>
      <c r="AV9" s="627">
        <f>'D07'!P230</f>
        <v>1839</v>
      </c>
      <c r="AW9" s="627">
        <f>'D07'!Q230</f>
        <v>578</v>
      </c>
      <c r="AX9" s="627">
        <f>'D07'!R230</f>
        <v>1303</v>
      </c>
      <c r="AY9" s="627">
        <f>'D07'!S230</f>
        <v>18212</v>
      </c>
      <c r="AZ9" s="627"/>
      <c r="BA9" s="627">
        <f>'D07'!T230</f>
        <v>894</v>
      </c>
      <c r="BB9" s="627"/>
      <c r="BC9" s="627"/>
      <c r="BD9" s="627">
        <f>'D07'!U230</f>
        <v>7</v>
      </c>
      <c r="BE9" s="627">
        <f>'D07'!V230</f>
        <v>3285</v>
      </c>
      <c r="BF9" s="627">
        <f t="shared" si="0"/>
        <v>63507</v>
      </c>
      <c r="BG9" s="629"/>
    </row>
    <row r="10" spans="1:59" ht="16.5" x14ac:dyDescent="0.3">
      <c r="A10" s="626">
        <v>8</v>
      </c>
      <c r="B10" s="43" t="s">
        <v>1092</v>
      </c>
      <c r="C10" s="627">
        <f>'D08'!J231</f>
        <v>1540</v>
      </c>
      <c r="D10" s="627">
        <f>'D08'!K231</f>
        <v>11064</v>
      </c>
      <c r="E10" s="627">
        <f>'D08'!L231</f>
        <v>14090</v>
      </c>
      <c r="F10" s="627">
        <f>'D08'!M231</f>
        <v>1276</v>
      </c>
      <c r="G10" s="627">
        <f>'D08'!N231</f>
        <v>4417</v>
      </c>
      <c r="H10" s="627">
        <f>'D08'!O231</f>
        <v>977</v>
      </c>
      <c r="I10" s="627">
        <f>'D08'!P231</f>
        <v>5089</v>
      </c>
      <c r="J10" s="627">
        <f>'D08'!Q231</f>
        <v>1658</v>
      </c>
      <c r="K10" s="627">
        <f>'D08'!R231</f>
        <v>1439</v>
      </c>
      <c r="L10" s="627">
        <f>'D08'!S231</f>
        <v>12618</v>
      </c>
      <c r="M10" s="627"/>
      <c r="N10" s="630"/>
      <c r="O10" s="627">
        <f>'D08'!T231</f>
        <v>346</v>
      </c>
      <c r="P10" s="627">
        <f>'D08'!U231</f>
        <v>272</v>
      </c>
      <c r="Q10" s="627"/>
      <c r="R10" s="627"/>
      <c r="S10" s="627"/>
      <c r="T10" s="627">
        <f>'D08'!V231</f>
        <v>21</v>
      </c>
      <c r="U10" s="627">
        <f>'D08'!W231</f>
        <v>2674</v>
      </c>
      <c r="V10" s="627">
        <f>'D08'!X231</f>
        <v>57481</v>
      </c>
      <c r="W10" s="628"/>
      <c r="X10" s="434">
        <f>'D08'!J234</f>
        <v>1713</v>
      </c>
      <c r="Y10" s="434">
        <f>'D08'!K234</f>
        <v>11200</v>
      </c>
      <c r="Z10" s="434">
        <f>'D08'!L234</f>
        <v>14263</v>
      </c>
      <c r="AA10" s="434">
        <f>'D08'!M234</f>
        <v>1412</v>
      </c>
      <c r="AB10" s="434">
        <f>'D08'!N234</f>
        <v>4417</v>
      </c>
      <c r="AC10" s="434">
        <f>'D08'!O234</f>
        <v>977</v>
      </c>
      <c r="AD10" s="434">
        <f>'D08'!P234</f>
        <v>5089</v>
      </c>
      <c r="AE10" s="434">
        <f>'D08'!Q234</f>
        <v>1658</v>
      </c>
      <c r="AF10" s="434">
        <f>'D08'!R234</f>
        <v>1439</v>
      </c>
      <c r="AG10" s="434">
        <f>'D08'!S234</f>
        <v>12618</v>
      </c>
      <c r="AH10" s="434"/>
      <c r="AI10" s="434"/>
      <c r="AJ10" s="434"/>
      <c r="AK10" s="434"/>
      <c r="AL10" s="434">
        <f>'D08'!T234</f>
        <v>21</v>
      </c>
      <c r="AM10" s="434">
        <f>'D08'!U234</f>
        <v>2674</v>
      </c>
      <c r="AN10" s="434">
        <f>'D08'!V234</f>
        <v>57481</v>
      </c>
      <c r="AO10" s="628"/>
      <c r="AP10" s="627">
        <f t="shared" si="1"/>
        <v>15976</v>
      </c>
      <c r="AQ10" s="627">
        <f t="shared" si="2"/>
        <v>12612</v>
      </c>
      <c r="AR10" s="627"/>
      <c r="AS10" s="627"/>
      <c r="AT10" s="627">
        <f>'D08'!N237</f>
        <v>4417</v>
      </c>
      <c r="AU10" s="627">
        <f>'D08'!O237</f>
        <v>977</v>
      </c>
      <c r="AV10" s="627">
        <f>'D08'!P237</f>
        <v>5089</v>
      </c>
      <c r="AW10" s="627">
        <f>'D08'!Q237</f>
        <v>1658</v>
      </c>
      <c r="AX10" s="627">
        <f>'D08'!R237</f>
        <v>1439</v>
      </c>
      <c r="AY10" s="627">
        <f>'D08'!S237</f>
        <v>12618</v>
      </c>
      <c r="AZ10" s="631"/>
      <c r="BA10" s="632"/>
      <c r="BB10" s="632"/>
      <c r="BC10" s="632"/>
      <c r="BD10" s="627">
        <f>'D08'!T237</f>
        <v>21</v>
      </c>
      <c r="BE10" s="627">
        <f>'D08'!U237</f>
        <v>2674</v>
      </c>
      <c r="BF10" s="627">
        <f t="shared" si="0"/>
        <v>57481</v>
      </c>
      <c r="BG10" s="629"/>
    </row>
    <row r="11" spans="1:59" ht="16.5" x14ac:dyDescent="0.3">
      <c r="A11" s="626">
        <v>9</v>
      </c>
      <c r="B11" s="43" t="s">
        <v>1706</v>
      </c>
      <c r="C11" s="627">
        <f>'D09'!J227</f>
        <v>4216</v>
      </c>
      <c r="D11" s="627">
        <f>'D09'!K227</f>
        <v>12765</v>
      </c>
      <c r="E11" s="627">
        <f>'D09'!L227</f>
        <v>3788</v>
      </c>
      <c r="F11" s="627">
        <f>'D09'!M227</f>
        <v>1049</v>
      </c>
      <c r="G11" s="627">
        <f>'D09'!N227</f>
        <v>5861</v>
      </c>
      <c r="H11" s="627">
        <f>'D09'!O227</f>
        <v>1804</v>
      </c>
      <c r="I11" s="627">
        <f>'D09'!P227</f>
        <v>4180</v>
      </c>
      <c r="J11" s="627">
        <f>'D09'!Q227</f>
        <v>1497</v>
      </c>
      <c r="K11" s="627">
        <f>'D09'!R227</f>
        <v>3402</v>
      </c>
      <c r="L11" s="627">
        <f>'D09'!S227</f>
        <v>12982</v>
      </c>
      <c r="M11" s="627"/>
      <c r="N11" s="627">
        <f>'D09'!T227</f>
        <v>725</v>
      </c>
      <c r="O11" s="627">
        <f>'D09'!U227</f>
        <v>370</v>
      </c>
      <c r="P11" s="627">
        <f>'D09'!V227</f>
        <v>294</v>
      </c>
      <c r="Q11" s="627"/>
      <c r="R11" s="627">
        <f>'D09'!W227</f>
        <v>1885</v>
      </c>
      <c r="S11" s="627"/>
      <c r="T11" s="627">
        <f>'D09'!X227</f>
        <v>21</v>
      </c>
      <c r="U11" s="627">
        <f>'D09'!Y227</f>
        <v>2634</v>
      </c>
      <c r="V11" s="627">
        <f>'D09'!Z227</f>
        <v>57473</v>
      </c>
      <c r="W11" s="628"/>
      <c r="X11" s="434">
        <f>'D09'!J231</f>
        <v>4401</v>
      </c>
      <c r="Y11" s="434">
        <f>'D09'!K231</f>
        <v>12912</v>
      </c>
      <c r="Z11" s="434">
        <f>'D09'!L231</f>
        <v>3973</v>
      </c>
      <c r="AA11" s="434">
        <f>'D09'!M231</f>
        <v>1196</v>
      </c>
      <c r="AB11" s="434">
        <f>'D09'!N231</f>
        <v>5861</v>
      </c>
      <c r="AC11" s="434">
        <f>'D09'!O231</f>
        <v>1804</v>
      </c>
      <c r="AD11" s="434">
        <f>'D09'!P231</f>
        <v>4180</v>
      </c>
      <c r="AE11" s="434">
        <f>'D09'!Q231</f>
        <v>1497</v>
      </c>
      <c r="AF11" s="434">
        <f>'D09'!R231</f>
        <v>3402</v>
      </c>
      <c r="AG11" s="434">
        <f>'D09'!S231</f>
        <v>12982</v>
      </c>
      <c r="AH11" s="434"/>
      <c r="AI11" s="434">
        <f>'D09'!T231</f>
        <v>725</v>
      </c>
      <c r="AJ11" s="434">
        <f>'D09'!U231</f>
        <v>1885</v>
      </c>
      <c r="AK11" s="434"/>
      <c r="AL11" s="434">
        <f>'D09'!V231</f>
        <v>21</v>
      </c>
      <c r="AM11" s="434">
        <f>'D09'!W231</f>
        <v>2634</v>
      </c>
      <c r="AN11" s="434">
        <f>'D09'!X231</f>
        <v>57473</v>
      </c>
      <c r="AO11" s="628"/>
      <c r="AP11" s="627">
        <f t="shared" si="1"/>
        <v>8374</v>
      </c>
      <c r="AQ11" s="627">
        <f t="shared" si="2"/>
        <v>14108</v>
      </c>
      <c r="AR11" s="627"/>
      <c r="AS11" s="627"/>
      <c r="AT11" s="627">
        <f>'D09'!N234</f>
        <v>5861</v>
      </c>
      <c r="AU11" s="627">
        <f>'D09'!O234</f>
        <v>1804</v>
      </c>
      <c r="AV11" s="627">
        <f>'D09'!P234</f>
        <v>4180</v>
      </c>
      <c r="AW11" s="627">
        <f>'D09'!Q234</f>
        <v>1497</v>
      </c>
      <c r="AX11" s="627">
        <f>'D09'!R234</f>
        <v>3402</v>
      </c>
      <c r="AY11" s="627">
        <f>'D09'!S234</f>
        <v>12982</v>
      </c>
      <c r="AZ11" s="627"/>
      <c r="BA11" s="627">
        <f>'D09'!T234</f>
        <v>725</v>
      </c>
      <c r="BB11" s="627">
        <f>'D09'!U234</f>
        <v>1885</v>
      </c>
      <c r="BC11" s="627"/>
      <c r="BD11" s="627">
        <f>'D09'!V234</f>
        <v>21</v>
      </c>
      <c r="BE11" s="627">
        <f>'D09'!W234</f>
        <v>2634</v>
      </c>
      <c r="BF11" s="627">
        <f t="shared" si="0"/>
        <v>57473</v>
      </c>
      <c r="BG11" s="629"/>
    </row>
    <row r="12" spans="1:59" ht="16.5" x14ac:dyDescent="0.3">
      <c r="A12" s="626">
        <v>10</v>
      </c>
      <c r="B12" s="43" t="s">
        <v>787</v>
      </c>
      <c r="C12" s="627">
        <f>'D10'!J181</f>
        <v>3160</v>
      </c>
      <c r="D12" s="627">
        <f>'D10'!K181</f>
        <v>15245</v>
      </c>
      <c r="E12" s="627">
        <f>'D10'!L181</f>
        <v>2261</v>
      </c>
      <c r="F12" s="627">
        <f>'D10'!M181</f>
        <v>857</v>
      </c>
      <c r="G12" s="627">
        <f>'D10'!N181</f>
        <v>10320</v>
      </c>
      <c r="H12" s="627">
        <f>'D10'!O181</f>
        <v>728</v>
      </c>
      <c r="I12" s="627">
        <f>'D10'!P181</f>
        <v>792</v>
      </c>
      <c r="J12" s="627">
        <f>'D10'!Q181</f>
        <v>722</v>
      </c>
      <c r="K12" s="627">
        <f>'D10'!R181</f>
        <v>388</v>
      </c>
      <c r="L12" s="627">
        <f>'D10'!S181</f>
        <v>5268</v>
      </c>
      <c r="M12" s="627"/>
      <c r="N12" s="627">
        <f>'D10'!T181</f>
        <v>106</v>
      </c>
      <c r="O12" s="627">
        <f>'D10'!U181</f>
        <v>427</v>
      </c>
      <c r="P12" s="627">
        <f>'D10'!V181</f>
        <v>271</v>
      </c>
      <c r="Q12" s="627"/>
      <c r="R12" s="627"/>
      <c r="S12" s="627"/>
      <c r="T12" s="627">
        <f>'D10'!W181</f>
        <v>17</v>
      </c>
      <c r="U12" s="627">
        <f>'D10'!X181</f>
        <v>2261</v>
      </c>
      <c r="V12" s="627">
        <f>'D10'!Y181</f>
        <v>42848</v>
      </c>
      <c r="W12" s="628"/>
      <c r="X12" s="434">
        <f>'D10'!J184</f>
        <v>3374</v>
      </c>
      <c r="Y12" s="434">
        <f>'D10'!K184</f>
        <v>15381</v>
      </c>
      <c r="Z12" s="434">
        <f>'D10'!L184</f>
        <v>2474</v>
      </c>
      <c r="AA12" s="434">
        <f>'D10'!M184</f>
        <v>992</v>
      </c>
      <c r="AB12" s="434">
        <f>'D10'!N184</f>
        <v>10320</v>
      </c>
      <c r="AC12" s="434">
        <f>'D10'!O184</f>
        <v>728</v>
      </c>
      <c r="AD12" s="434">
        <f>'D10'!P184</f>
        <v>792</v>
      </c>
      <c r="AE12" s="434">
        <f>'D10'!Q184</f>
        <v>722</v>
      </c>
      <c r="AF12" s="434">
        <f>'D10'!R184</f>
        <v>388</v>
      </c>
      <c r="AG12" s="434">
        <f>'D10'!S184</f>
        <v>5268</v>
      </c>
      <c r="AH12" s="434"/>
      <c r="AI12" s="434">
        <f>'D10'!T184</f>
        <v>106</v>
      </c>
      <c r="AJ12" s="434"/>
      <c r="AK12" s="434"/>
      <c r="AL12" s="434">
        <f>'D10'!U184</f>
        <v>17</v>
      </c>
      <c r="AM12" s="434">
        <f>'D10'!V184</f>
        <v>2261</v>
      </c>
      <c r="AN12" s="434">
        <f>'D10'!W184</f>
        <v>42848</v>
      </c>
      <c r="AO12" s="628"/>
      <c r="AP12" s="627">
        <f t="shared" si="1"/>
        <v>5848</v>
      </c>
      <c r="AQ12" s="627">
        <f t="shared" si="2"/>
        <v>16373</v>
      </c>
      <c r="AR12" s="627"/>
      <c r="AS12" s="627"/>
      <c r="AT12" s="627">
        <f>'D10'!N187</f>
        <v>10320</v>
      </c>
      <c r="AU12" s="627">
        <f>'D10'!O187</f>
        <v>728</v>
      </c>
      <c r="AV12" s="627">
        <f>'D10'!P187</f>
        <v>792</v>
      </c>
      <c r="AW12" s="627">
        <f>'D10'!Q187</f>
        <v>722</v>
      </c>
      <c r="AX12" s="627">
        <f>'D10'!R187</f>
        <v>388</v>
      </c>
      <c r="AY12" s="627">
        <f>'D10'!S187</f>
        <v>5268</v>
      </c>
      <c r="AZ12" s="627"/>
      <c r="BA12" s="627">
        <f>'D10'!T187</f>
        <v>106</v>
      </c>
      <c r="BB12" s="627"/>
      <c r="BC12" s="627"/>
      <c r="BD12" s="627">
        <f>'D10'!U187</f>
        <v>17</v>
      </c>
      <c r="BE12" s="627">
        <f>'D10'!V187</f>
        <v>2261</v>
      </c>
      <c r="BF12" s="627">
        <v>42848</v>
      </c>
      <c r="BG12" s="629"/>
    </row>
    <row r="13" spans="1:59" ht="16.5" x14ac:dyDescent="0.3">
      <c r="A13" s="626">
        <v>11</v>
      </c>
      <c r="B13" s="43" t="s">
        <v>1707</v>
      </c>
      <c r="C13" s="627">
        <f>'D11'!J237</f>
        <v>7634</v>
      </c>
      <c r="D13" s="627">
        <f>'D11'!K237</f>
        <v>20007</v>
      </c>
      <c r="E13" s="627">
        <f>'D11'!L237</f>
        <v>9916</v>
      </c>
      <c r="F13" s="627">
        <f>'D11'!M237</f>
        <v>1911</v>
      </c>
      <c r="G13" s="627">
        <f>'D11'!N237</f>
        <v>3270</v>
      </c>
      <c r="H13" s="627">
        <f>'D11'!O237</f>
        <v>2625</v>
      </c>
      <c r="I13" s="627">
        <f>'D11'!P237</f>
        <v>470</v>
      </c>
      <c r="J13" s="627">
        <f>'D11'!Q237</f>
        <v>3451</v>
      </c>
      <c r="K13" s="627">
        <f>'D11'!R237</f>
        <v>911</v>
      </c>
      <c r="L13" s="627">
        <f>'D11'!S237</f>
        <v>6086</v>
      </c>
      <c r="M13" s="627">
        <f>'D11'!T237</f>
        <v>353</v>
      </c>
      <c r="N13" s="627">
        <f>'D11'!U237</f>
        <v>430</v>
      </c>
      <c r="O13" s="627">
        <f>'D11'!V237</f>
        <v>359</v>
      </c>
      <c r="P13" s="627">
        <f>'D11'!W237</f>
        <v>0</v>
      </c>
      <c r="Q13" s="627">
        <f>'D11'!X237</f>
        <v>8</v>
      </c>
      <c r="R13" s="627">
        <f>'D11'!Y237</f>
        <v>6424</v>
      </c>
      <c r="S13" s="627">
        <f>'D11'!Z237</f>
        <v>0</v>
      </c>
      <c r="T13" s="627">
        <f>'D11'!AA237</f>
        <v>33</v>
      </c>
      <c r="U13" s="627">
        <f>'D11'!AB237</f>
        <v>3300</v>
      </c>
      <c r="V13" s="627">
        <f>'D11'!AC237</f>
        <v>67188</v>
      </c>
      <c r="W13" s="628"/>
      <c r="X13" s="434">
        <f>'D11'!J242</f>
        <v>7813</v>
      </c>
      <c r="Y13" s="434">
        <f>'D11'!K242</f>
        <v>20011</v>
      </c>
      <c r="Z13" s="434">
        <f>'D11'!L242</f>
        <v>10096</v>
      </c>
      <c r="AA13" s="434">
        <f>'D11'!M242</f>
        <v>1911</v>
      </c>
      <c r="AB13" s="434">
        <f>'D11'!N242</f>
        <v>3270</v>
      </c>
      <c r="AC13" s="434">
        <f>'D11'!O242</f>
        <v>2625</v>
      </c>
      <c r="AD13" s="434">
        <f>'D11'!P242</f>
        <v>470</v>
      </c>
      <c r="AE13" s="434">
        <f>'D11'!Q242</f>
        <v>3451</v>
      </c>
      <c r="AF13" s="434">
        <f>'D11'!R242</f>
        <v>911</v>
      </c>
      <c r="AG13" s="434">
        <f>'D11'!S242</f>
        <v>6086</v>
      </c>
      <c r="AH13" s="434">
        <f>'D11'!T242</f>
        <v>357</v>
      </c>
      <c r="AI13" s="434">
        <f>'D11'!U242</f>
        <v>430</v>
      </c>
      <c r="AJ13" s="434">
        <f>'D11'!V242</f>
        <v>6424</v>
      </c>
      <c r="AK13" s="434"/>
      <c r="AL13" s="434">
        <f>'D11'!X242</f>
        <v>33</v>
      </c>
      <c r="AM13" s="434">
        <f>'D11'!Y242</f>
        <v>3300</v>
      </c>
      <c r="AN13" s="434">
        <f>'D11'!Z242</f>
        <v>67188</v>
      </c>
      <c r="AO13" s="628"/>
      <c r="AP13" s="627">
        <f t="shared" si="1"/>
        <v>17909</v>
      </c>
      <c r="AQ13" s="627"/>
      <c r="AR13" s="627">
        <f>Y13+AH13</f>
        <v>20368</v>
      </c>
      <c r="AS13" s="627">
        <f>AA13</f>
        <v>1911</v>
      </c>
      <c r="AT13" s="627">
        <f>'D11'!O245</f>
        <v>3270</v>
      </c>
      <c r="AU13" s="627">
        <f>'D11'!P245</f>
        <v>2625</v>
      </c>
      <c r="AV13" s="627">
        <f>'D11'!Q245</f>
        <v>470</v>
      </c>
      <c r="AW13" s="627">
        <f>'D11'!R245</f>
        <v>3451</v>
      </c>
      <c r="AX13" s="627">
        <f>'D11'!S245</f>
        <v>911</v>
      </c>
      <c r="AY13" s="627">
        <f>'D11'!T245</f>
        <v>6086</v>
      </c>
      <c r="AZ13" s="627"/>
      <c r="BA13" s="627">
        <f>'D11'!U245</f>
        <v>430</v>
      </c>
      <c r="BB13" s="627">
        <f>'D11'!V245</f>
        <v>6424</v>
      </c>
      <c r="BC13" s="627"/>
      <c r="BD13" s="627">
        <f>'D11'!X245</f>
        <v>33</v>
      </c>
      <c r="BE13" s="627">
        <f>'D11'!Y245</f>
        <v>3300</v>
      </c>
      <c r="BF13" s="627">
        <f t="shared" ref="BF13:BF27" si="3">SUM(AP13:BE13)</f>
        <v>67188</v>
      </c>
      <c r="BG13" s="629"/>
    </row>
    <row r="14" spans="1:59" ht="16.5" x14ac:dyDescent="0.3">
      <c r="A14" s="626">
        <v>12</v>
      </c>
      <c r="B14" s="43" t="s">
        <v>1708</v>
      </c>
      <c r="C14" s="627">
        <f>'D12'!J179</f>
        <v>6184</v>
      </c>
      <c r="D14" s="627">
        <f>'D12'!K179</f>
        <v>10263</v>
      </c>
      <c r="E14" s="627">
        <f>'D12'!L179</f>
        <v>4086</v>
      </c>
      <c r="F14" s="627">
        <f>'D12'!M179</f>
        <v>1685</v>
      </c>
      <c r="G14" s="627">
        <f>'D12'!N179</f>
        <v>6787</v>
      </c>
      <c r="H14" s="627">
        <f>'D12'!O179</f>
        <v>2014</v>
      </c>
      <c r="I14" s="627">
        <f>'D12'!P179</f>
        <v>3591</v>
      </c>
      <c r="J14" s="627">
        <f>'D12'!Q179</f>
        <v>1757</v>
      </c>
      <c r="K14" s="627">
        <f>'D12'!R179</f>
        <v>1882</v>
      </c>
      <c r="L14" s="627">
        <f>'D12'!S179</f>
        <v>13339</v>
      </c>
      <c r="M14" s="627"/>
      <c r="N14" s="627">
        <f>'D12'!T179</f>
        <v>2380</v>
      </c>
      <c r="O14" s="627">
        <f>'D12'!U179</f>
        <v>406</v>
      </c>
      <c r="P14" s="627">
        <f>'D12'!V179</f>
        <v>367</v>
      </c>
      <c r="Q14" s="627"/>
      <c r="R14" s="627"/>
      <c r="S14" s="627"/>
      <c r="T14" s="627">
        <f>'D12'!W179</f>
        <v>78</v>
      </c>
      <c r="U14" s="627">
        <f>'D12'!X179</f>
        <v>2535</v>
      </c>
      <c r="V14" s="627">
        <f>'D12'!Y179</f>
        <v>57354</v>
      </c>
      <c r="W14" s="628"/>
      <c r="X14" s="434">
        <f>'D12'!J183</f>
        <v>6387</v>
      </c>
      <c r="Y14" s="434">
        <f>'D12'!K183</f>
        <v>10447</v>
      </c>
      <c r="Z14" s="434">
        <f>'D12'!L183</f>
        <v>4289</v>
      </c>
      <c r="AA14" s="434">
        <f>'D12'!M183</f>
        <v>1868</v>
      </c>
      <c r="AB14" s="434">
        <f>'D12'!N183</f>
        <v>6787</v>
      </c>
      <c r="AC14" s="434">
        <f>'D12'!O183</f>
        <v>2014</v>
      </c>
      <c r="AD14" s="434">
        <f>'D12'!P183</f>
        <v>3591</v>
      </c>
      <c r="AE14" s="434">
        <f>'D12'!Q183</f>
        <v>1757</v>
      </c>
      <c r="AF14" s="434">
        <f>'D12'!R183</f>
        <v>1882</v>
      </c>
      <c r="AG14" s="434">
        <f>'D12'!S183</f>
        <v>13339</v>
      </c>
      <c r="AH14" s="434"/>
      <c r="AI14" s="434">
        <f>'D12'!T183</f>
        <v>2380</v>
      </c>
      <c r="AJ14" s="434"/>
      <c r="AK14" s="434"/>
      <c r="AL14" s="434">
        <f>'D12'!U183</f>
        <v>78</v>
      </c>
      <c r="AM14" s="434">
        <f>'D12'!V183</f>
        <v>2535</v>
      </c>
      <c r="AN14" s="434">
        <f>'D12'!W183</f>
        <v>57354</v>
      </c>
      <c r="AO14" s="628"/>
      <c r="AP14" s="627">
        <f t="shared" si="1"/>
        <v>10676</v>
      </c>
      <c r="AQ14" s="627">
        <f t="shared" ref="AQ14:AQ27" si="4">Y14+AA14</f>
        <v>12315</v>
      </c>
      <c r="AR14" s="627"/>
      <c r="AS14" s="627"/>
      <c r="AT14" s="627">
        <f>'D12'!N186</f>
        <v>6787</v>
      </c>
      <c r="AU14" s="627">
        <f>'D12'!O186</f>
        <v>2014</v>
      </c>
      <c r="AV14" s="627">
        <f>'D12'!P186</f>
        <v>3591</v>
      </c>
      <c r="AW14" s="627">
        <f>'D12'!Q186</f>
        <v>1757</v>
      </c>
      <c r="AX14" s="627">
        <f>'D12'!R186</f>
        <v>1882</v>
      </c>
      <c r="AY14" s="627">
        <f>'D12'!S186</f>
        <v>13339</v>
      </c>
      <c r="AZ14" s="627"/>
      <c r="BA14" s="627">
        <f>'D12'!T186</f>
        <v>2380</v>
      </c>
      <c r="BB14" s="627"/>
      <c r="BC14" s="627"/>
      <c r="BD14" s="627">
        <f>'D12'!U186</f>
        <v>78</v>
      </c>
      <c r="BE14" s="627">
        <f>'D12'!V186</f>
        <v>2535</v>
      </c>
      <c r="BF14" s="627">
        <f t="shared" si="3"/>
        <v>57354</v>
      </c>
      <c r="BG14" s="629"/>
    </row>
    <row r="15" spans="1:59" ht="16.5" x14ac:dyDescent="0.3">
      <c r="A15" s="626">
        <v>13</v>
      </c>
      <c r="B15" s="43" t="s">
        <v>1709</v>
      </c>
      <c r="C15" s="627">
        <f>'D13'!G208</f>
        <v>5957</v>
      </c>
      <c r="D15" s="627">
        <f>'D13'!H208</f>
        <v>13034</v>
      </c>
      <c r="E15" s="627">
        <f>'D13'!I208</f>
        <v>5459</v>
      </c>
      <c r="F15" s="627">
        <f>'D13'!J208</f>
        <v>1498</v>
      </c>
      <c r="G15" s="627">
        <f>'D13'!K208</f>
        <v>6837</v>
      </c>
      <c r="H15" s="627">
        <f>'D13'!L208</f>
        <v>1428</v>
      </c>
      <c r="I15" s="627">
        <f>'D13'!M208</f>
        <v>1729</v>
      </c>
      <c r="J15" s="627">
        <f>'D13'!N208</f>
        <v>1608</v>
      </c>
      <c r="K15" s="627">
        <f>'D13'!O208</f>
        <v>1074</v>
      </c>
      <c r="L15" s="627">
        <f>'D13'!P208</f>
        <v>17138</v>
      </c>
      <c r="M15" s="627"/>
      <c r="N15" s="627">
        <f>'D13'!Q208</f>
        <v>1602</v>
      </c>
      <c r="O15" s="627">
        <f>'D13'!R208</f>
        <v>420</v>
      </c>
      <c r="P15" s="627">
        <f>'D13'!S208</f>
        <v>374</v>
      </c>
      <c r="Q15" s="627"/>
      <c r="R15" s="627">
        <f>'D13'!T208</f>
        <v>2912</v>
      </c>
      <c r="S15" s="627"/>
      <c r="T15" s="627">
        <f>'D13'!U208</f>
        <v>71</v>
      </c>
      <c r="U15" s="627">
        <f>'D13'!V208</f>
        <v>2685</v>
      </c>
      <c r="V15" s="627">
        <f>'D13'!W208</f>
        <v>63826</v>
      </c>
      <c r="W15" s="628"/>
      <c r="X15" s="434">
        <f>'D13'!G211</f>
        <v>6167</v>
      </c>
      <c r="Y15" s="434">
        <f>'D13'!H211</f>
        <v>13221</v>
      </c>
      <c r="Z15" s="434">
        <f>'D13'!I211</f>
        <v>5669</v>
      </c>
      <c r="AA15" s="434">
        <f>'D13'!J211</f>
        <v>1685</v>
      </c>
      <c r="AB15" s="434">
        <f>'D13'!K211</f>
        <v>6837</v>
      </c>
      <c r="AC15" s="434">
        <f>'D13'!L211</f>
        <v>1428</v>
      </c>
      <c r="AD15" s="434">
        <f>'D13'!M211</f>
        <v>1729</v>
      </c>
      <c r="AE15" s="434">
        <f>'D13'!N211</f>
        <v>1608</v>
      </c>
      <c r="AF15" s="434">
        <f>'D13'!O211</f>
        <v>1074</v>
      </c>
      <c r="AG15" s="434">
        <f>'D13'!P211</f>
        <v>17138</v>
      </c>
      <c r="AH15" s="434"/>
      <c r="AI15" s="434">
        <f>'D13'!Q211</f>
        <v>1602</v>
      </c>
      <c r="AJ15" s="434">
        <f>'D13'!R211</f>
        <v>2912</v>
      </c>
      <c r="AK15" s="434"/>
      <c r="AL15" s="434">
        <f>'D13'!S211</f>
        <v>71</v>
      </c>
      <c r="AM15" s="434">
        <f>'D13'!T211</f>
        <v>2685</v>
      </c>
      <c r="AN15" s="434">
        <f>'D13'!U211</f>
        <v>63826</v>
      </c>
      <c r="AO15" s="628"/>
      <c r="AP15" s="627">
        <f t="shared" si="1"/>
        <v>11836</v>
      </c>
      <c r="AQ15" s="627">
        <f t="shared" si="4"/>
        <v>14906</v>
      </c>
      <c r="AR15" s="627"/>
      <c r="AS15" s="627"/>
      <c r="AT15" s="627">
        <f>'D13'!K214</f>
        <v>6837</v>
      </c>
      <c r="AU15" s="627">
        <f>'D13'!L214</f>
        <v>1428</v>
      </c>
      <c r="AV15" s="627">
        <f>'D13'!M214</f>
        <v>1729</v>
      </c>
      <c r="AW15" s="627">
        <f>'D13'!N214</f>
        <v>1608</v>
      </c>
      <c r="AX15" s="627">
        <f>'D13'!O214</f>
        <v>1074</v>
      </c>
      <c r="AY15" s="627">
        <f>'D13'!P214</f>
        <v>17138</v>
      </c>
      <c r="AZ15" s="627"/>
      <c r="BA15" s="627">
        <f>'D13'!Q214</f>
        <v>1602</v>
      </c>
      <c r="BB15" s="627">
        <f>'D13'!R214</f>
        <v>2912</v>
      </c>
      <c r="BC15" s="627"/>
      <c r="BD15" s="627">
        <f>'D13'!S214</f>
        <v>71</v>
      </c>
      <c r="BE15" s="627">
        <f>'D13'!T214</f>
        <v>2685</v>
      </c>
      <c r="BF15" s="627">
        <f t="shared" si="3"/>
        <v>63826</v>
      </c>
      <c r="BG15" s="629"/>
    </row>
    <row r="16" spans="1:59" ht="16.5" x14ac:dyDescent="0.3">
      <c r="A16" s="626">
        <v>14</v>
      </c>
      <c r="B16" s="43" t="s">
        <v>1710</v>
      </c>
      <c r="C16" s="627">
        <f>'D14'!J213</f>
        <v>10727</v>
      </c>
      <c r="D16" s="627">
        <f>'D14'!K213</f>
        <v>14999</v>
      </c>
      <c r="E16" s="627">
        <f>'D14'!L213</f>
        <v>4657</v>
      </c>
      <c r="F16" s="627">
        <f>'D14'!M213</f>
        <v>1825</v>
      </c>
      <c r="G16" s="627">
        <f>'D14'!N213</f>
        <v>5879</v>
      </c>
      <c r="H16" s="627">
        <f>'D14'!O213</f>
        <v>880</v>
      </c>
      <c r="I16" s="627">
        <f>'D14'!P213</f>
        <v>1393</v>
      </c>
      <c r="J16" s="627">
        <f>'D14'!Q213</f>
        <v>2363</v>
      </c>
      <c r="K16" s="627">
        <f>'D14'!R213</f>
        <v>760</v>
      </c>
      <c r="L16" s="627">
        <f>'D14'!S213</f>
        <v>16073</v>
      </c>
      <c r="M16" s="627"/>
      <c r="N16" s="627">
        <f>'D14'!T213</f>
        <v>1439</v>
      </c>
      <c r="O16" s="627">
        <f>'D14'!U213</f>
        <v>787</v>
      </c>
      <c r="P16" s="627">
        <f>'D14'!V213</f>
        <v>490</v>
      </c>
      <c r="Q16" s="627"/>
      <c r="R16" s="627">
        <f>'D14'!W213</f>
        <v>2278</v>
      </c>
      <c r="S16" s="627">
        <f>'D14'!X213</f>
        <v>1974</v>
      </c>
      <c r="T16" s="627">
        <f>'D14'!Y213</f>
        <v>96</v>
      </c>
      <c r="U16" s="627">
        <f>'D14'!Z213</f>
        <v>2785</v>
      </c>
      <c r="V16" s="627">
        <f>'D14'!AA213</f>
        <v>69405</v>
      </c>
      <c r="W16" s="628"/>
      <c r="X16" s="434">
        <f>'D14'!J218</f>
        <v>11121</v>
      </c>
      <c r="Y16" s="434">
        <f>'D14'!K218</f>
        <v>15244</v>
      </c>
      <c r="Z16" s="434">
        <f>'D14'!L218</f>
        <v>5050</v>
      </c>
      <c r="AA16" s="434">
        <f>'D14'!M218</f>
        <v>2070</v>
      </c>
      <c r="AB16" s="434">
        <f>'D14'!N218</f>
        <v>5879</v>
      </c>
      <c r="AC16" s="434">
        <f>'D14'!O218</f>
        <v>880</v>
      </c>
      <c r="AD16" s="434">
        <f>'D14'!P218</f>
        <v>1393</v>
      </c>
      <c r="AE16" s="434">
        <f>'D14'!Q218</f>
        <v>2363</v>
      </c>
      <c r="AF16" s="434">
        <f>'D14'!R218</f>
        <v>760</v>
      </c>
      <c r="AG16" s="434">
        <f>'D14'!S218</f>
        <v>16073</v>
      </c>
      <c r="AH16" s="434"/>
      <c r="AI16" s="434">
        <f>'D14'!T218</f>
        <v>1439</v>
      </c>
      <c r="AJ16" s="434">
        <f>'D14'!U218</f>
        <v>2278</v>
      </c>
      <c r="AK16" s="434">
        <f>'D14'!V218</f>
        <v>1974</v>
      </c>
      <c r="AL16" s="434">
        <f>'D14'!W218</f>
        <v>96</v>
      </c>
      <c r="AM16" s="434">
        <f>'D14'!X218</f>
        <v>2785</v>
      </c>
      <c r="AN16" s="434">
        <f>'D14'!Y218</f>
        <v>69405</v>
      </c>
      <c r="AO16" s="628"/>
      <c r="AP16" s="627">
        <f t="shared" si="1"/>
        <v>16171</v>
      </c>
      <c r="AQ16" s="627">
        <f t="shared" si="4"/>
        <v>17314</v>
      </c>
      <c r="AR16" s="627"/>
      <c r="AS16" s="627"/>
      <c r="AT16" s="627">
        <f>'D14'!L221</f>
        <v>5879</v>
      </c>
      <c r="AU16" s="627">
        <f>'D14'!M221</f>
        <v>880</v>
      </c>
      <c r="AV16" s="627">
        <f>'D14'!N221</f>
        <v>1393</v>
      </c>
      <c r="AW16" s="627">
        <f>'D14'!O221</f>
        <v>2363</v>
      </c>
      <c r="AX16" s="627">
        <f>'D14'!P221</f>
        <v>760</v>
      </c>
      <c r="AY16" s="627">
        <f>'D14'!Q221</f>
        <v>16073</v>
      </c>
      <c r="AZ16" s="627"/>
      <c r="BA16" s="627">
        <f>'D14'!R221</f>
        <v>1439</v>
      </c>
      <c r="BB16" s="627">
        <f>'D14'!S221</f>
        <v>2278</v>
      </c>
      <c r="BC16" s="627">
        <f>'D14'!T221</f>
        <v>1974</v>
      </c>
      <c r="BD16" s="627">
        <f>'D14'!U221</f>
        <v>96</v>
      </c>
      <c r="BE16" s="627">
        <f>'D14'!V221</f>
        <v>2785</v>
      </c>
      <c r="BF16" s="627">
        <f t="shared" si="3"/>
        <v>69405</v>
      </c>
      <c r="BG16" s="629"/>
    </row>
    <row r="17" spans="1:59" ht="16.5" x14ac:dyDescent="0.3">
      <c r="A17" s="626">
        <v>15</v>
      </c>
      <c r="B17" s="43" t="s">
        <v>1711</v>
      </c>
      <c r="C17" s="627">
        <f>'D15'!J179</f>
        <v>3992</v>
      </c>
      <c r="D17" s="627">
        <f>'D15'!K179</f>
        <v>11442</v>
      </c>
      <c r="E17" s="627">
        <f>'D15'!L179</f>
        <v>13102</v>
      </c>
      <c r="F17" s="627">
        <f>'D15'!M179</f>
        <v>1288</v>
      </c>
      <c r="G17" s="627">
        <f>'D15'!N179</f>
        <v>5542</v>
      </c>
      <c r="H17" s="627">
        <f>'D15'!O179</f>
        <v>839</v>
      </c>
      <c r="I17" s="627">
        <f>'D15'!P179</f>
        <v>1912</v>
      </c>
      <c r="J17" s="627">
        <f>'D15'!Q179</f>
        <v>1789</v>
      </c>
      <c r="K17" s="627">
        <f>'D15'!R179</f>
        <v>2308</v>
      </c>
      <c r="L17" s="627">
        <f>'D15'!S179</f>
        <v>14769</v>
      </c>
      <c r="M17" s="627"/>
      <c r="N17" s="627">
        <f>'D15'!T179</f>
        <v>1730</v>
      </c>
      <c r="O17" s="627">
        <f>'D15'!U179</f>
        <v>754</v>
      </c>
      <c r="P17" s="627">
        <f>'D15'!V179</f>
        <v>259</v>
      </c>
      <c r="Q17" s="627"/>
      <c r="R17" s="627"/>
      <c r="S17" s="627"/>
      <c r="T17" s="627">
        <f>'D15'!W179</f>
        <v>49</v>
      </c>
      <c r="U17" s="627">
        <f>'D15'!X179</f>
        <v>2543</v>
      </c>
      <c r="V17" s="627">
        <f>'D15'!Y179</f>
        <v>62318</v>
      </c>
      <c r="W17" s="628"/>
      <c r="X17" s="434">
        <f>'D15'!J182</f>
        <v>4369</v>
      </c>
      <c r="Y17" s="434">
        <f>'D15'!K182</f>
        <v>11572</v>
      </c>
      <c r="Z17" s="434">
        <f>'D15'!L182</f>
        <v>13479</v>
      </c>
      <c r="AA17" s="434">
        <f>'D15'!M182</f>
        <v>1417</v>
      </c>
      <c r="AB17" s="434">
        <f>'D15'!N182</f>
        <v>5542</v>
      </c>
      <c r="AC17" s="434">
        <f>'D15'!O182</f>
        <v>839</v>
      </c>
      <c r="AD17" s="434">
        <f>'D15'!P182</f>
        <v>1912</v>
      </c>
      <c r="AE17" s="434">
        <f>'D15'!Q182</f>
        <v>1789</v>
      </c>
      <c r="AF17" s="434">
        <f>'D15'!R182</f>
        <v>2308</v>
      </c>
      <c r="AG17" s="434">
        <f>'D15'!S182</f>
        <v>14769</v>
      </c>
      <c r="AH17" s="434"/>
      <c r="AI17" s="434">
        <f>'D15'!T182</f>
        <v>1730</v>
      </c>
      <c r="AJ17" s="434"/>
      <c r="AK17" s="434"/>
      <c r="AL17" s="434">
        <f>'D15'!U182</f>
        <v>49</v>
      </c>
      <c r="AM17" s="434">
        <f>'D15'!V182</f>
        <v>2543</v>
      </c>
      <c r="AN17" s="434">
        <f>'D15'!W182</f>
        <v>62318</v>
      </c>
      <c r="AO17" s="628"/>
      <c r="AP17" s="627">
        <f t="shared" si="1"/>
        <v>17848</v>
      </c>
      <c r="AQ17" s="627">
        <f t="shared" si="4"/>
        <v>12989</v>
      </c>
      <c r="AR17" s="627"/>
      <c r="AS17" s="627"/>
      <c r="AT17" s="627">
        <f>'D15'!N185</f>
        <v>5542</v>
      </c>
      <c r="AU17" s="627">
        <f>'D15'!O185</f>
        <v>839</v>
      </c>
      <c r="AV17" s="627">
        <f>'D15'!P185</f>
        <v>1912</v>
      </c>
      <c r="AW17" s="627">
        <f>'D15'!Q185</f>
        <v>1789</v>
      </c>
      <c r="AX17" s="627">
        <f>'D15'!R185</f>
        <v>2308</v>
      </c>
      <c r="AY17" s="627">
        <f>'D15'!S185</f>
        <v>14769</v>
      </c>
      <c r="AZ17" s="627"/>
      <c r="BA17" s="627">
        <f>'D15'!T185</f>
        <v>1730</v>
      </c>
      <c r="BB17" s="627"/>
      <c r="BC17" s="627"/>
      <c r="BD17" s="627">
        <f>'D15'!U185</f>
        <v>49</v>
      </c>
      <c r="BE17" s="627">
        <f>'D15'!V185</f>
        <v>2543</v>
      </c>
      <c r="BF17" s="627">
        <f t="shared" si="3"/>
        <v>62318</v>
      </c>
      <c r="BG17" s="629"/>
    </row>
    <row r="18" spans="1:59" ht="16.5" x14ac:dyDescent="0.3">
      <c r="A18" s="626">
        <v>16</v>
      </c>
      <c r="B18" s="43" t="s">
        <v>631</v>
      </c>
      <c r="C18" s="627">
        <f>'D16'!J208</f>
        <v>7517</v>
      </c>
      <c r="D18" s="627">
        <f>'D16'!K208</f>
        <v>15138</v>
      </c>
      <c r="E18" s="627">
        <f>'D16'!L208</f>
        <v>12360</v>
      </c>
      <c r="F18" s="627">
        <f>'D16'!M208</f>
        <v>1503</v>
      </c>
      <c r="G18" s="627">
        <f>'D16'!N208</f>
        <v>4956</v>
      </c>
      <c r="H18" s="627">
        <f>'D16'!O208</f>
        <v>4075</v>
      </c>
      <c r="I18" s="627">
        <f>'D16'!P208</f>
        <v>2004</v>
      </c>
      <c r="J18" s="627">
        <f>'D16'!Q208</f>
        <v>2837</v>
      </c>
      <c r="K18" s="627">
        <f>'D16'!R208</f>
        <v>1551</v>
      </c>
      <c r="L18" s="627">
        <f>'D16'!S208</f>
        <v>12161</v>
      </c>
      <c r="M18" s="627"/>
      <c r="N18" s="627">
        <f>'D16'!T208</f>
        <v>822</v>
      </c>
      <c r="O18" s="627">
        <f>'D16'!U208</f>
        <v>858</v>
      </c>
      <c r="P18" s="627">
        <f>'D16'!V208</f>
        <v>258</v>
      </c>
      <c r="Q18" s="627"/>
      <c r="R18" s="627"/>
      <c r="S18" s="627"/>
      <c r="T18" s="627">
        <f>'D16'!W208</f>
        <v>48</v>
      </c>
      <c r="U18" s="627">
        <f>'D16'!X208</f>
        <v>3494</v>
      </c>
      <c r="V18" s="627">
        <f>'D16'!Y208</f>
        <v>69582</v>
      </c>
      <c r="W18" s="628"/>
      <c r="X18" s="434">
        <f>'D16'!J211</f>
        <v>7946</v>
      </c>
      <c r="Y18" s="434">
        <f>'D16'!K211</f>
        <v>15267</v>
      </c>
      <c r="Z18" s="434">
        <f>'D16'!L211</f>
        <v>12789</v>
      </c>
      <c r="AA18" s="434">
        <f>'D16'!M211</f>
        <v>1632</v>
      </c>
      <c r="AB18" s="434">
        <f>'D16'!N211</f>
        <v>4956</v>
      </c>
      <c r="AC18" s="434">
        <f>'D16'!O211</f>
        <v>4075</v>
      </c>
      <c r="AD18" s="434">
        <f>'D16'!P211</f>
        <v>2004</v>
      </c>
      <c r="AE18" s="434">
        <f>'D16'!Q211</f>
        <v>2837</v>
      </c>
      <c r="AF18" s="434">
        <f>'D16'!R211</f>
        <v>1551</v>
      </c>
      <c r="AG18" s="434">
        <f>'D16'!S211</f>
        <v>12161</v>
      </c>
      <c r="AH18" s="434"/>
      <c r="AI18" s="434">
        <f>'D16'!T211</f>
        <v>822</v>
      </c>
      <c r="AJ18" s="434"/>
      <c r="AK18" s="434"/>
      <c r="AL18" s="434">
        <f>'D16'!U211</f>
        <v>48</v>
      </c>
      <c r="AM18" s="434">
        <f>'D16'!V211</f>
        <v>3494</v>
      </c>
      <c r="AN18" s="434">
        <f>'D16'!W211</f>
        <v>69582</v>
      </c>
      <c r="AO18" s="628"/>
      <c r="AP18" s="627">
        <f t="shared" si="1"/>
        <v>20735</v>
      </c>
      <c r="AQ18" s="627">
        <f t="shared" si="4"/>
        <v>16899</v>
      </c>
      <c r="AR18" s="627"/>
      <c r="AS18" s="627"/>
      <c r="AT18" s="627">
        <f>'D16'!N214</f>
        <v>4956</v>
      </c>
      <c r="AU18" s="627">
        <f>'D16'!O214</f>
        <v>4075</v>
      </c>
      <c r="AV18" s="627">
        <f>'D16'!P214</f>
        <v>2004</v>
      </c>
      <c r="AW18" s="627">
        <f>'D16'!Q214</f>
        <v>2837</v>
      </c>
      <c r="AX18" s="627">
        <f>'D16'!R214</f>
        <v>1551</v>
      </c>
      <c r="AY18" s="627">
        <f>'D16'!S214</f>
        <v>12161</v>
      </c>
      <c r="AZ18" s="627"/>
      <c r="BA18" s="627">
        <f>'D16'!T214</f>
        <v>822</v>
      </c>
      <c r="BB18" s="627"/>
      <c r="BC18" s="627"/>
      <c r="BD18" s="627">
        <f>'D16'!U214</f>
        <v>48</v>
      </c>
      <c r="BE18" s="627">
        <f>'D16'!V214</f>
        <v>3494</v>
      </c>
      <c r="BF18" s="627">
        <f t="shared" si="3"/>
        <v>69582</v>
      </c>
      <c r="BG18" s="629"/>
    </row>
    <row r="19" spans="1:59" ht="16.5" x14ac:dyDescent="0.3">
      <c r="A19" s="626">
        <v>17</v>
      </c>
      <c r="B19" s="43" t="s">
        <v>576</v>
      </c>
      <c r="C19" s="627">
        <f>'D17'!J236</f>
        <v>11903</v>
      </c>
      <c r="D19" s="627">
        <f>'D17'!K236</f>
        <v>17101</v>
      </c>
      <c r="E19" s="627">
        <f>'D17'!L236</f>
        <v>6328</v>
      </c>
      <c r="F19" s="627">
        <f>'D17'!M236</f>
        <v>2060</v>
      </c>
      <c r="G19" s="627">
        <f>'D17'!N236</f>
        <v>4906</v>
      </c>
      <c r="H19" s="627">
        <f>'D17'!O236</f>
        <v>1179</v>
      </c>
      <c r="I19" s="627">
        <f>'D17'!P236</f>
        <v>768</v>
      </c>
      <c r="J19" s="627">
        <f>'D17'!Q236</f>
        <v>1393</v>
      </c>
      <c r="K19" s="627">
        <f>'D17'!R236</f>
        <v>777</v>
      </c>
      <c r="L19" s="627">
        <f>'D17'!S236</f>
        <v>8485</v>
      </c>
      <c r="M19" s="627">
        <f>'D17'!T236</f>
        <v>0</v>
      </c>
      <c r="N19" s="627">
        <f>'D17'!U236</f>
        <v>496</v>
      </c>
      <c r="O19" s="627">
        <f>'D17'!V236</f>
        <v>772</v>
      </c>
      <c r="P19" s="627">
        <f>'D17'!W236</f>
        <v>714</v>
      </c>
      <c r="Q19" s="627"/>
      <c r="R19" s="627"/>
      <c r="S19" s="627"/>
      <c r="T19" s="627">
        <f>'D17'!X236</f>
        <v>30</v>
      </c>
      <c r="U19" s="627">
        <f>'D17'!Y236</f>
        <v>3082</v>
      </c>
      <c r="V19" s="627">
        <f>'D17'!Z236</f>
        <v>59994</v>
      </c>
      <c r="W19" s="628"/>
      <c r="X19" s="434">
        <f>'D17'!J239</f>
        <v>12289</v>
      </c>
      <c r="Y19" s="434">
        <f>'D17'!K239</f>
        <v>17458</v>
      </c>
      <c r="Z19" s="434">
        <f>'D17'!L239</f>
        <v>6714</v>
      </c>
      <c r="AA19" s="434">
        <f>'D17'!M239</f>
        <v>2417</v>
      </c>
      <c r="AB19" s="434">
        <f>'D17'!N239</f>
        <v>4906</v>
      </c>
      <c r="AC19" s="434">
        <f>'D17'!O239</f>
        <v>1179</v>
      </c>
      <c r="AD19" s="434">
        <f>'D17'!P239</f>
        <v>768</v>
      </c>
      <c r="AE19" s="434">
        <f>'D17'!Q239</f>
        <v>1393</v>
      </c>
      <c r="AF19" s="434">
        <f>'D17'!R239</f>
        <v>777</v>
      </c>
      <c r="AG19" s="434">
        <f>'D17'!S239</f>
        <v>8485</v>
      </c>
      <c r="AH19" s="434"/>
      <c r="AI19" s="434">
        <f>'D17'!T239</f>
        <v>496</v>
      </c>
      <c r="AJ19" s="434"/>
      <c r="AK19" s="434"/>
      <c r="AL19" s="434">
        <f>'D17'!U239</f>
        <v>30</v>
      </c>
      <c r="AM19" s="434">
        <f>'D17'!V239</f>
        <v>3082</v>
      </c>
      <c r="AN19" s="434">
        <f>'D17'!W239</f>
        <v>59994</v>
      </c>
      <c r="AO19" s="628"/>
      <c r="AP19" s="627">
        <f t="shared" si="1"/>
        <v>19003</v>
      </c>
      <c r="AQ19" s="627">
        <f t="shared" si="4"/>
        <v>19875</v>
      </c>
      <c r="AR19" s="627"/>
      <c r="AS19" s="627"/>
      <c r="AT19" s="627">
        <f>'D17'!N242</f>
        <v>4906</v>
      </c>
      <c r="AU19" s="627">
        <f>'D17'!O242</f>
        <v>1179</v>
      </c>
      <c r="AV19" s="627">
        <f>'D17'!P242</f>
        <v>768</v>
      </c>
      <c r="AW19" s="627">
        <f>'D17'!Q242</f>
        <v>1393</v>
      </c>
      <c r="AX19" s="627">
        <f>'D17'!R242</f>
        <v>777</v>
      </c>
      <c r="AY19" s="627">
        <f>'D17'!S242</f>
        <v>8485</v>
      </c>
      <c r="AZ19" s="627"/>
      <c r="BA19" s="627">
        <f>'D17'!T242</f>
        <v>496</v>
      </c>
      <c r="BB19" s="627"/>
      <c r="BC19" s="627"/>
      <c r="BD19" s="627">
        <f>'D17'!U242</f>
        <v>30</v>
      </c>
      <c r="BE19" s="627">
        <f>'D17'!V242</f>
        <v>3082</v>
      </c>
      <c r="BF19" s="627">
        <f t="shared" si="3"/>
        <v>59994</v>
      </c>
      <c r="BG19" s="629"/>
    </row>
    <row r="20" spans="1:59" ht="16.5" x14ac:dyDescent="0.3">
      <c r="A20" s="626">
        <v>18</v>
      </c>
      <c r="B20" s="43" t="s">
        <v>1687</v>
      </c>
      <c r="C20" s="627">
        <f>'D18'!G203</f>
        <v>2305</v>
      </c>
      <c r="D20" s="627">
        <f>'D18'!H203</f>
        <v>19124</v>
      </c>
      <c r="E20" s="627">
        <f>'D18'!I203</f>
        <v>9948</v>
      </c>
      <c r="F20" s="627">
        <f>'D18'!J203</f>
        <v>1124</v>
      </c>
      <c r="G20" s="627">
        <f>'D18'!K203</f>
        <v>7039</v>
      </c>
      <c r="H20" s="627">
        <f>'D18'!L203</f>
        <v>791</v>
      </c>
      <c r="I20" s="627">
        <f>'D18'!M203</f>
        <v>2014</v>
      </c>
      <c r="J20" s="627">
        <f>'D18'!N203</f>
        <v>1709</v>
      </c>
      <c r="K20" s="627">
        <f>'D18'!O203</f>
        <v>984</v>
      </c>
      <c r="L20" s="627">
        <f>'D18'!P203</f>
        <v>17032</v>
      </c>
      <c r="M20" s="627"/>
      <c r="N20" s="627">
        <f>'D18'!Q203</f>
        <v>2926</v>
      </c>
      <c r="O20" s="627">
        <f>'D18'!R203</f>
        <v>329</v>
      </c>
      <c r="P20" s="627">
        <f>'D18'!S203</f>
        <v>254</v>
      </c>
      <c r="Q20" s="627"/>
      <c r="R20" s="627"/>
      <c r="S20" s="627"/>
      <c r="T20" s="627">
        <f>'D18'!T203</f>
        <v>45</v>
      </c>
      <c r="U20" s="627">
        <f>'D18'!U203</f>
        <v>2610</v>
      </c>
      <c r="V20" s="627">
        <f>'D18'!V203</f>
        <v>68234</v>
      </c>
      <c r="W20" s="628"/>
      <c r="X20" s="434">
        <f>'D18'!G208</f>
        <v>2469</v>
      </c>
      <c r="Y20" s="434">
        <f>'D18'!H208</f>
        <v>19251</v>
      </c>
      <c r="Z20" s="434">
        <f>'D18'!I208</f>
        <v>10113</v>
      </c>
      <c r="AA20" s="434">
        <f>'D18'!J208</f>
        <v>1251</v>
      </c>
      <c r="AB20" s="434">
        <f>'D18'!K208</f>
        <v>7039</v>
      </c>
      <c r="AC20" s="434">
        <f>'D18'!L208</f>
        <v>791</v>
      </c>
      <c r="AD20" s="434">
        <f>'D18'!M208</f>
        <v>2014</v>
      </c>
      <c r="AE20" s="434">
        <f>'D18'!N208</f>
        <v>1709</v>
      </c>
      <c r="AF20" s="434">
        <f>'D18'!O208</f>
        <v>984</v>
      </c>
      <c r="AG20" s="434">
        <f>'D18'!P208</f>
        <v>17032</v>
      </c>
      <c r="AH20" s="434"/>
      <c r="AI20" s="434">
        <f>'D18'!Q208</f>
        <v>2926</v>
      </c>
      <c r="AJ20" s="434"/>
      <c r="AK20" s="434"/>
      <c r="AL20" s="434">
        <f>'D18'!R208</f>
        <v>45</v>
      </c>
      <c r="AM20" s="434">
        <f>'D18'!S208</f>
        <v>2610</v>
      </c>
      <c r="AN20" s="434">
        <f>'D18'!T208</f>
        <v>68234</v>
      </c>
      <c r="AO20" s="628"/>
      <c r="AP20" s="627">
        <f t="shared" si="1"/>
        <v>12582</v>
      </c>
      <c r="AQ20" s="627">
        <f t="shared" si="4"/>
        <v>20502</v>
      </c>
      <c r="AR20" s="627"/>
      <c r="AS20" s="627"/>
      <c r="AT20" s="627">
        <f>'D18'!K211</f>
        <v>7039</v>
      </c>
      <c r="AU20" s="627">
        <f>'D18'!L211</f>
        <v>791</v>
      </c>
      <c r="AV20" s="627">
        <f>'D18'!M211</f>
        <v>2014</v>
      </c>
      <c r="AW20" s="627">
        <f>'D18'!N211</f>
        <v>1709</v>
      </c>
      <c r="AX20" s="627">
        <f>'D18'!O211</f>
        <v>984</v>
      </c>
      <c r="AY20" s="627">
        <f>'D18'!P211</f>
        <v>17032</v>
      </c>
      <c r="AZ20" s="627"/>
      <c r="BA20" s="627">
        <f>'D18'!Q211</f>
        <v>2926</v>
      </c>
      <c r="BB20" s="627"/>
      <c r="BC20" s="627"/>
      <c r="BD20" s="627">
        <f>'D18'!R211</f>
        <v>45</v>
      </c>
      <c r="BE20" s="627">
        <f>'D18'!S211</f>
        <v>2610</v>
      </c>
      <c r="BF20" s="627">
        <f t="shared" si="3"/>
        <v>68234</v>
      </c>
      <c r="BG20" s="629"/>
    </row>
    <row r="21" spans="1:59" ht="16.5" x14ac:dyDescent="0.3">
      <c r="A21" s="626">
        <v>19</v>
      </c>
      <c r="B21" s="43" t="s">
        <v>516</v>
      </c>
      <c r="C21" s="627">
        <f>'D19'!J209</f>
        <v>7585</v>
      </c>
      <c r="D21" s="627">
        <f>'D19'!K209</f>
        <v>17730</v>
      </c>
      <c r="E21" s="627">
        <f>'D19'!L209</f>
        <v>16221</v>
      </c>
      <c r="F21" s="627">
        <f>'D19'!M209</f>
        <v>1469</v>
      </c>
      <c r="G21" s="627">
        <f>'D19'!N209</f>
        <v>4555</v>
      </c>
      <c r="H21" s="627">
        <f>'D19'!O209</f>
        <v>469</v>
      </c>
      <c r="I21" s="627">
        <f>'D19'!P209</f>
        <v>1703</v>
      </c>
      <c r="J21" s="627">
        <f>'D19'!Q209</f>
        <v>2074</v>
      </c>
      <c r="K21" s="627">
        <f>'D19'!R209</f>
        <v>294</v>
      </c>
      <c r="L21" s="627">
        <f>'D19'!S209</f>
        <v>13507</v>
      </c>
      <c r="M21" s="627">
        <f>'D19'!T209</f>
        <v>0</v>
      </c>
      <c r="N21" s="627">
        <f>'D19'!U209</f>
        <v>570</v>
      </c>
      <c r="O21" s="627">
        <f>'D19'!V209</f>
        <v>753</v>
      </c>
      <c r="P21" s="627">
        <f>'D19'!W209</f>
        <v>320</v>
      </c>
      <c r="Q21" s="627"/>
      <c r="R21" s="627"/>
      <c r="S21" s="627"/>
      <c r="T21" s="627">
        <f>'D19'!X209</f>
        <v>22</v>
      </c>
      <c r="U21" s="627">
        <f>'D19'!Y209</f>
        <v>2505</v>
      </c>
      <c r="V21" s="627">
        <f>'D19'!Z209</f>
        <v>69777</v>
      </c>
      <c r="W21" s="628"/>
      <c r="X21" s="434">
        <f>'D19'!J212</f>
        <v>7961</v>
      </c>
      <c r="Y21" s="434">
        <f>'D19'!K212</f>
        <v>17890</v>
      </c>
      <c r="Z21" s="434">
        <f>'D19'!L212</f>
        <v>16598</v>
      </c>
      <c r="AA21" s="434">
        <f>'D19'!M212</f>
        <v>1629</v>
      </c>
      <c r="AB21" s="434">
        <f>'D19'!N212</f>
        <v>4555</v>
      </c>
      <c r="AC21" s="434">
        <f>'D19'!O212</f>
        <v>469</v>
      </c>
      <c r="AD21" s="434">
        <f>'D19'!P212</f>
        <v>1703</v>
      </c>
      <c r="AE21" s="434">
        <f>'D19'!Q212</f>
        <v>2074</v>
      </c>
      <c r="AF21" s="434">
        <f>'D19'!R212</f>
        <v>294</v>
      </c>
      <c r="AG21" s="434">
        <f>'D19'!S212</f>
        <v>13507</v>
      </c>
      <c r="AH21" s="434">
        <f>'D19'!T212</f>
        <v>0</v>
      </c>
      <c r="AI21" s="434">
        <f>'D19'!U212</f>
        <v>570</v>
      </c>
      <c r="AJ21" s="434"/>
      <c r="AK21" s="434"/>
      <c r="AL21" s="434">
        <f>'D19'!V212</f>
        <v>22</v>
      </c>
      <c r="AM21" s="434">
        <f>'D19'!W212</f>
        <v>2505</v>
      </c>
      <c r="AN21" s="434">
        <f>'D19'!X212</f>
        <v>69777</v>
      </c>
      <c r="AO21" s="628"/>
      <c r="AP21" s="627">
        <f t="shared" si="1"/>
        <v>24559</v>
      </c>
      <c r="AQ21" s="627">
        <f t="shared" si="4"/>
        <v>19519</v>
      </c>
      <c r="AR21" s="627"/>
      <c r="AS21" s="627"/>
      <c r="AT21" s="627">
        <f>'D19'!N215</f>
        <v>4555</v>
      </c>
      <c r="AU21" s="627">
        <f>'D19'!O215</f>
        <v>469</v>
      </c>
      <c r="AV21" s="627">
        <f>'D19'!P215</f>
        <v>1703</v>
      </c>
      <c r="AW21" s="627">
        <f>'D19'!Q215</f>
        <v>2074</v>
      </c>
      <c r="AX21" s="627">
        <f>'D19'!R215</f>
        <v>294</v>
      </c>
      <c r="AY21" s="627">
        <f>'D19'!S215</f>
        <v>13507</v>
      </c>
      <c r="AZ21" s="627"/>
      <c r="BA21" s="627">
        <f>'D19'!U215</f>
        <v>570</v>
      </c>
      <c r="BB21" s="627"/>
      <c r="BC21" s="627"/>
      <c r="BD21" s="627">
        <f>'D19'!V215</f>
        <v>22</v>
      </c>
      <c r="BE21" s="627">
        <f>'D19'!W215</f>
        <v>2505</v>
      </c>
      <c r="BF21" s="627">
        <f t="shared" si="3"/>
        <v>69777</v>
      </c>
      <c r="BG21" s="629"/>
    </row>
    <row r="22" spans="1:59" ht="16.5" x14ac:dyDescent="0.3">
      <c r="A22" s="626">
        <v>20</v>
      </c>
      <c r="B22" s="43" t="s">
        <v>1712</v>
      </c>
      <c r="C22" s="627">
        <f>'D20'!J197</f>
        <v>2669</v>
      </c>
      <c r="D22" s="627">
        <f>'D20'!K197</f>
        <v>20019</v>
      </c>
      <c r="E22" s="627">
        <f>'D20'!L197</f>
        <v>14204</v>
      </c>
      <c r="F22" s="627">
        <f>'D20'!M197</f>
        <v>1519</v>
      </c>
      <c r="G22" s="627">
        <f>'D20'!N197</f>
        <v>5170</v>
      </c>
      <c r="H22" s="627">
        <f>'D20'!O197</f>
        <v>768</v>
      </c>
      <c r="I22" s="627">
        <f>'D20'!P197</f>
        <v>2386</v>
      </c>
      <c r="J22" s="627">
        <f>'D20'!Q197</f>
        <v>829</v>
      </c>
      <c r="K22" s="627">
        <f>'D20'!R197</f>
        <v>762</v>
      </c>
      <c r="L22" s="627">
        <f>'D20'!S197</f>
        <v>15357</v>
      </c>
      <c r="M22" s="627">
        <f>'D20'!T197</f>
        <v>0</v>
      </c>
      <c r="N22" s="627">
        <f>'D20'!U197</f>
        <v>629</v>
      </c>
      <c r="O22" s="627">
        <f>'D20'!V197</f>
        <v>452</v>
      </c>
      <c r="P22" s="627">
        <f>'D20'!W197</f>
        <v>322</v>
      </c>
      <c r="Q22" s="627"/>
      <c r="R22" s="627"/>
      <c r="S22" s="627"/>
      <c r="T22" s="627">
        <f>'D20'!AA197</f>
        <v>45</v>
      </c>
      <c r="U22" s="627">
        <f>'D20'!AB197</f>
        <v>3746</v>
      </c>
      <c r="V22" s="627">
        <f>'D20'!AC197</f>
        <v>68877</v>
      </c>
      <c r="W22" s="628"/>
      <c r="X22" s="434">
        <f>'D20'!J200</f>
        <v>2895</v>
      </c>
      <c r="Y22" s="434">
        <f>'D20'!K200</f>
        <v>20180</v>
      </c>
      <c r="Z22" s="434">
        <f>'D20'!L200</f>
        <v>14430</v>
      </c>
      <c r="AA22" s="434">
        <f>'D20'!M200</f>
        <v>1680</v>
      </c>
      <c r="AB22" s="434">
        <f>'D20'!N200</f>
        <v>5170</v>
      </c>
      <c r="AC22" s="434">
        <f>'D20'!O200</f>
        <v>768</v>
      </c>
      <c r="AD22" s="434">
        <f>'D20'!P200</f>
        <v>2386</v>
      </c>
      <c r="AE22" s="434">
        <f>'D20'!Q200</f>
        <v>829</v>
      </c>
      <c r="AF22" s="434">
        <f>'D20'!R200</f>
        <v>762</v>
      </c>
      <c r="AG22" s="434">
        <f>'D20'!S200</f>
        <v>15357</v>
      </c>
      <c r="AH22" s="434">
        <f>'D20'!T200</f>
        <v>0</v>
      </c>
      <c r="AI22" s="434">
        <f>'D20'!U200</f>
        <v>629</v>
      </c>
      <c r="AJ22" s="434"/>
      <c r="AK22" s="434"/>
      <c r="AL22" s="434">
        <f>'D20'!X200</f>
        <v>45</v>
      </c>
      <c r="AM22" s="434">
        <f>'D20'!Y200</f>
        <v>3746</v>
      </c>
      <c r="AN22" s="434">
        <f>'D20'!Z200</f>
        <v>68877</v>
      </c>
      <c r="AO22" s="628"/>
      <c r="AP22" s="627">
        <f t="shared" si="1"/>
        <v>17325</v>
      </c>
      <c r="AQ22" s="627">
        <f t="shared" si="4"/>
        <v>21860</v>
      </c>
      <c r="AR22" s="627"/>
      <c r="AS22" s="627"/>
      <c r="AT22" s="627">
        <f>'D20'!N203</f>
        <v>5170</v>
      </c>
      <c r="AU22" s="627">
        <f>'D20'!O203</f>
        <v>768</v>
      </c>
      <c r="AV22" s="627">
        <f>'D20'!P203</f>
        <v>2386</v>
      </c>
      <c r="AW22" s="627">
        <f>'D20'!Q203</f>
        <v>829</v>
      </c>
      <c r="AX22" s="627">
        <f>'D20'!R203</f>
        <v>762</v>
      </c>
      <c r="AY22" s="627">
        <f>'D20'!S203</f>
        <v>15357</v>
      </c>
      <c r="AZ22" s="627"/>
      <c r="BA22" s="627">
        <f>'D20'!U203</f>
        <v>629</v>
      </c>
      <c r="BB22" s="627"/>
      <c r="BC22" s="627"/>
      <c r="BD22" s="627">
        <f>'D20'!X203</f>
        <v>45</v>
      </c>
      <c r="BE22" s="627">
        <f>'D20'!Y203</f>
        <v>3746</v>
      </c>
      <c r="BF22" s="627">
        <f t="shared" si="3"/>
        <v>68877</v>
      </c>
      <c r="BG22" s="629"/>
    </row>
    <row r="23" spans="1:59" ht="16.5" x14ac:dyDescent="0.3">
      <c r="A23" s="626">
        <v>21</v>
      </c>
      <c r="B23" s="43" t="s">
        <v>354</v>
      </c>
      <c r="C23" s="627">
        <f>'D21'!J179</f>
        <v>6468</v>
      </c>
      <c r="D23" s="627">
        <f>'D21'!K179</f>
        <v>14637</v>
      </c>
      <c r="E23" s="627">
        <f>'D21'!L179</f>
        <v>4881</v>
      </c>
      <c r="F23" s="627">
        <f>'D21'!M179</f>
        <v>1018</v>
      </c>
      <c r="G23" s="627">
        <f>'D21'!N179</f>
        <v>4753</v>
      </c>
      <c r="H23" s="627">
        <f>'D21'!O179</f>
        <v>351</v>
      </c>
      <c r="I23" s="627">
        <f>'D21'!P179</f>
        <v>2476</v>
      </c>
      <c r="J23" s="627">
        <f>'D21'!Q179</f>
        <v>1335</v>
      </c>
      <c r="K23" s="627">
        <f>'D21'!R179</f>
        <v>1002</v>
      </c>
      <c r="L23" s="627">
        <f>'D21'!S179</f>
        <v>9334</v>
      </c>
      <c r="M23" s="627">
        <f>'D21'!T179</f>
        <v>0</v>
      </c>
      <c r="N23" s="627">
        <f>'D21'!U179</f>
        <v>219</v>
      </c>
      <c r="O23" s="627">
        <f>'D21'!V179</f>
        <v>411</v>
      </c>
      <c r="P23" s="627">
        <f>'D21'!W179</f>
        <v>436</v>
      </c>
      <c r="Q23" s="627"/>
      <c r="R23" s="627"/>
      <c r="S23" s="627"/>
      <c r="T23" s="627">
        <f>'D21'!AA179</f>
        <v>60</v>
      </c>
      <c r="U23" s="627">
        <f>'D21'!AB179</f>
        <v>1105</v>
      </c>
      <c r="V23" s="627">
        <f>'D21'!AC179</f>
        <v>48486</v>
      </c>
      <c r="W23" s="628"/>
      <c r="X23" s="434">
        <f>'D21'!J183</f>
        <v>6674</v>
      </c>
      <c r="Y23" s="434">
        <f>'D21'!K183</f>
        <v>14855</v>
      </c>
      <c r="Z23" s="434">
        <f>'D21'!L183</f>
        <v>5086</v>
      </c>
      <c r="AA23" s="434">
        <f>'D21'!M183</f>
        <v>1236</v>
      </c>
      <c r="AB23" s="434">
        <f>'D21'!N183</f>
        <v>4753</v>
      </c>
      <c r="AC23" s="434">
        <f>'D21'!O183</f>
        <v>351</v>
      </c>
      <c r="AD23" s="434">
        <f>'D21'!P183</f>
        <v>2476</v>
      </c>
      <c r="AE23" s="434">
        <f>'D21'!Q183</f>
        <v>1335</v>
      </c>
      <c r="AF23" s="434">
        <f>'D21'!R183</f>
        <v>1002</v>
      </c>
      <c r="AG23" s="434">
        <f>'D21'!S183</f>
        <v>9334</v>
      </c>
      <c r="AH23" s="434">
        <f>'D21'!T183</f>
        <v>0</v>
      </c>
      <c r="AI23" s="434">
        <f>'D21'!U183</f>
        <v>219</v>
      </c>
      <c r="AJ23" s="434"/>
      <c r="AK23" s="434"/>
      <c r="AL23" s="434">
        <f>'D21'!X183</f>
        <v>60</v>
      </c>
      <c r="AM23" s="434">
        <f>'D21'!Y183</f>
        <v>1105</v>
      </c>
      <c r="AN23" s="434">
        <f>'D21'!Z183</f>
        <v>48486</v>
      </c>
      <c r="AO23" s="628"/>
      <c r="AP23" s="627">
        <f t="shared" si="1"/>
        <v>11760</v>
      </c>
      <c r="AQ23" s="627">
        <f t="shared" si="4"/>
        <v>16091</v>
      </c>
      <c r="AR23" s="627"/>
      <c r="AS23" s="627"/>
      <c r="AT23" s="627">
        <f>'D21'!N186</f>
        <v>4753</v>
      </c>
      <c r="AU23" s="627">
        <f>'D21'!O186</f>
        <v>351</v>
      </c>
      <c r="AV23" s="627">
        <f>'D21'!P186</f>
        <v>2476</v>
      </c>
      <c r="AW23" s="627">
        <f>'D21'!Q186</f>
        <v>1335</v>
      </c>
      <c r="AX23" s="627">
        <f>'D21'!R186</f>
        <v>1002</v>
      </c>
      <c r="AY23" s="627">
        <f>'D21'!S186</f>
        <v>9334</v>
      </c>
      <c r="AZ23" s="627"/>
      <c r="BA23" s="627">
        <f>'D21'!U186</f>
        <v>219</v>
      </c>
      <c r="BB23" s="627"/>
      <c r="BC23" s="627"/>
      <c r="BD23" s="627">
        <f>'D21'!X186</f>
        <v>60</v>
      </c>
      <c r="BE23" s="627">
        <f>'D21'!Y186</f>
        <v>1105</v>
      </c>
      <c r="BF23" s="627">
        <f t="shared" si="3"/>
        <v>48486</v>
      </c>
      <c r="BG23" s="629"/>
    </row>
    <row r="24" spans="1:59" ht="16.5" x14ac:dyDescent="0.3">
      <c r="A24" s="626">
        <v>22</v>
      </c>
      <c r="B24" s="43" t="s">
        <v>329</v>
      </c>
      <c r="C24" s="627">
        <f>'D22'!J236</f>
        <v>2331</v>
      </c>
      <c r="D24" s="627">
        <f>'D22'!K236</f>
        <v>25568</v>
      </c>
      <c r="E24" s="627">
        <f>'D22'!L236</f>
        <v>30479</v>
      </c>
      <c r="F24" s="627">
        <f>'D22'!M236</f>
        <v>593</v>
      </c>
      <c r="G24" s="627">
        <f>'D22'!N236</f>
        <v>5306</v>
      </c>
      <c r="H24" s="627">
        <f>'D22'!O236</f>
        <v>1277</v>
      </c>
      <c r="I24" s="627">
        <f>'D22'!P236</f>
        <v>2481</v>
      </c>
      <c r="J24" s="627">
        <f>'D22'!Q236</f>
        <v>1281</v>
      </c>
      <c r="K24" s="627">
        <f>'D22'!R236</f>
        <v>603</v>
      </c>
      <c r="L24" s="627">
        <f>'D22'!S236</f>
        <v>11023</v>
      </c>
      <c r="M24" s="627">
        <f>'D22'!T236</f>
        <v>0</v>
      </c>
      <c r="N24" s="627">
        <f>'D22'!U236</f>
        <v>196</v>
      </c>
      <c r="O24" s="627">
        <f>'D22'!V236</f>
        <v>641</v>
      </c>
      <c r="P24" s="627">
        <f>'D22'!W236</f>
        <v>430</v>
      </c>
      <c r="Q24" s="627"/>
      <c r="R24" s="627"/>
      <c r="S24" s="627"/>
      <c r="T24" s="627">
        <f>'D22'!AA236</f>
        <v>31</v>
      </c>
      <c r="U24" s="627">
        <f>'D22'!AB236</f>
        <v>2666</v>
      </c>
      <c r="V24" s="627">
        <f>'D22'!AC236</f>
        <v>84906</v>
      </c>
      <c r="W24" s="628"/>
      <c r="X24" s="434">
        <f>'D22'!J239</f>
        <v>2651</v>
      </c>
      <c r="Y24" s="434">
        <f>'D22'!K239</f>
        <v>25783</v>
      </c>
      <c r="Z24" s="434">
        <f>'D22'!L239</f>
        <v>30800</v>
      </c>
      <c r="AA24" s="434">
        <f>'D22'!M239</f>
        <v>808</v>
      </c>
      <c r="AB24" s="434">
        <f>'D22'!N239</f>
        <v>5306</v>
      </c>
      <c r="AC24" s="434">
        <f>'D22'!O239</f>
        <v>1277</v>
      </c>
      <c r="AD24" s="434">
        <f>'D22'!P239</f>
        <v>2481</v>
      </c>
      <c r="AE24" s="434">
        <f>'D22'!Q239</f>
        <v>1281</v>
      </c>
      <c r="AF24" s="434">
        <f>'D22'!R239</f>
        <v>603</v>
      </c>
      <c r="AG24" s="434">
        <f>'D22'!S239</f>
        <v>11023</v>
      </c>
      <c r="AH24" s="434">
        <f>'D22'!T239</f>
        <v>0</v>
      </c>
      <c r="AI24" s="434">
        <f>'D22'!U239</f>
        <v>196</v>
      </c>
      <c r="AJ24" s="434"/>
      <c r="AK24" s="434"/>
      <c r="AL24" s="434">
        <f>'D22'!X239</f>
        <v>31</v>
      </c>
      <c r="AM24" s="434">
        <f>'D22'!Y239</f>
        <v>2666</v>
      </c>
      <c r="AN24" s="434">
        <f>'D22'!Z239</f>
        <v>84906</v>
      </c>
      <c r="AO24" s="628"/>
      <c r="AP24" s="627">
        <f t="shared" si="1"/>
        <v>33451</v>
      </c>
      <c r="AQ24" s="627">
        <f t="shared" si="4"/>
        <v>26591</v>
      </c>
      <c r="AR24" s="627"/>
      <c r="AS24" s="627"/>
      <c r="AT24" s="627">
        <f>'D22'!N242</f>
        <v>5306</v>
      </c>
      <c r="AU24" s="627">
        <f>'D22'!O242</f>
        <v>1277</v>
      </c>
      <c r="AV24" s="627">
        <f>'D22'!P242</f>
        <v>2481</v>
      </c>
      <c r="AW24" s="627">
        <f>'D22'!Q242</f>
        <v>1281</v>
      </c>
      <c r="AX24" s="627">
        <f>'D22'!R242</f>
        <v>603</v>
      </c>
      <c r="AY24" s="627">
        <f>'D22'!S242</f>
        <v>11023</v>
      </c>
      <c r="AZ24" s="627"/>
      <c r="BA24" s="627">
        <f>'D22'!U242</f>
        <v>196</v>
      </c>
      <c r="BB24" s="627"/>
      <c r="BC24" s="627"/>
      <c r="BD24" s="627">
        <f>'D22'!X242</f>
        <v>31</v>
      </c>
      <c r="BE24" s="627">
        <f>'D22'!Y242</f>
        <v>2666</v>
      </c>
      <c r="BF24" s="627">
        <f t="shared" si="3"/>
        <v>84906</v>
      </c>
      <c r="BG24" s="629"/>
    </row>
    <row r="25" spans="1:59" ht="16.5" x14ac:dyDescent="0.3">
      <c r="A25" s="626">
        <v>23</v>
      </c>
      <c r="B25" s="43" t="s">
        <v>161</v>
      </c>
      <c r="C25" s="627">
        <f>'D23'!J188</f>
        <v>4201</v>
      </c>
      <c r="D25" s="627">
        <f>'D23'!K188</f>
        <v>19582</v>
      </c>
      <c r="E25" s="627">
        <f>'D23'!L188</f>
        <v>5154</v>
      </c>
      <c r="F25" s="627">
        <f>'D23'!M188</f>
        <v>1524</v>
      </c>
      <c r="G25" s="627">
        <f>'D23'!N188</f>
        <v>5959</v>
      </c>
      <c r="H25" s="627">
        <f>'D23'!O188</f>
        <v>543</v>
      </c>
      <c r="I25" s="627">
        <f>'D23'!P188</f>
        <v>905</v>
      </c>
      <c r="J25" s="627">
        <f>'D23'!Q188</f>
        <v>2569</v>
      </c>
      <c r="K25" s="627">
        <f>'D23'!R188</f>
        <v>683</v>
      </c>
      <c r="L25" s="627">
        <f>'D23'!S188</f>
        <v>18247</v>
      </c>
      <c r="M25" s="627">
        <f>'D23'!T188</f>
        <v>0</v>
      </c>
      <c r="N25" s="627">
        <f>'D23'!U188</f>
        <v>300</v>
      </c>
      <c r="O25" s="627">
        <f>'D23'!V188</f>
        <v>705</v>
      </c>
      <c r="P25" s="627">
        <f>'D23'!W188</f>
        <v>897</v>
      </c>
      <c r="Q25" s="627"/>
      <c r="R25" s="627"/>
      <c r="S25" s="627"/>
      <c r="T25" s="627">
        <f>'D23'!AA188</f>
        <v>46</v>
      </c>
      <c r="U25" s="627">
        <f>'D23'!AB188</f>
        <v>2719</v>
      </c>
      <c r="V25" s="627">
        <f>'D23'!AC188</f>
        <v>64034</v>
      </c>
      <c r="W25" s="628"/>
      <c r="X25" s="434">
        <f>'D23'!J192</f>
        <v>4553</v>
      </c>
      <c r="Y25" s="434">
        <f>'D23'!K192</f>
        <v>20031</v>
      </c>
      <c r="Z25" s="434">
        <f>'D23'!L192</f>
        <v>5507</v>
      </c>
      <c r="AA25" s="434">
        <f>'D23'!M192</f>
        <v>1972</v>
      </c>
      <c r="AB25" s="434">
        <f>'D23'!N192</f>
        <v>5959</v>
      </c>
      <c r="AC25" s="434">
        <f>'D23'!O192</f>
        <v>543</v>
      </c>
      <c r="AD25" s="434">
        <f>'D23'!P192</f>
        <v>905</v>
      </c>
      <c r="AE25" s="434">
        <f>'D23'!Q192</f>
        <v>2569</v>
      </c>
      <c r="AF25" s="434">
        <f>'D23'!R192</f>
        <v>683</v>
      </c>
      <c r="AG25" s="434">
        <f>'D23'!S192</f>
        <v>18247</v>
      </c>
      <c r="AH25" s="434">
        <f>'D23'!T192</f>
        <v>0</v>
      </c>
      <c r="AI25" s="434">
        <f>'D23'!U192</f>
        <v>300</v>
      </c>
      <c r="AJ25" s="434"/>
      <c r="AK25" s="434"/>
      <c r="AL25" s="434">
        <f>'D23'!X192</f>
        <v>46</v>
      </c>
      <c r="AM25" s="434">
        <f>'D23'!Y192</f>
        <v>2719</v>
      </c>
      <c r="AN25" s="434">
        <f>'D23'!Z192</f>
        <v>64034</v>
      </c>
      <c r="AO25" s="628"/>
      <c r="AP25" s="627">
        <f t="shared" si="1"/>
        <v>10060</v>
      </c>
      <c r="AQ25" s="627">
        <f t="shared" si="4"/>
        <v>22003</v>
      </c>
      <c r="AR25" s="627"/>
      <c r="AS25" s="627"/>
      <c r="AT25" s="627">
        <f>'D23'!N195</f>
        <v>5959</v>
      </c>
      <c r="AU25" s="627">
        <f>'D23'!O195</f>
        <v>543</v>
      </c>
      <c r="AV25" s="627">
        <f>'D23'!P195</f>
        <v>905</v>
      </c>
      <c r="AW25" s="627">
        <f>'D23'!Q195</f>
        <v>2569</v>
      </c>
      <c r="AX25" s="627">
        <f>'D23'!R195</f>
        <v>683</v>
      </c>
      <c r="AY25" s="627">
        <f>'D23'!S195</f>
        <v>18247</v>
      </c>
      <c r="AZ25" s="627"/>
      <c r="BA25" s="627">
        <f>'D23'!U195</f>
        <v>300</v>
      </c>
      <c r="BB25" s="627"/>
      <c r="BC25" s="627"/>
      <c r="BD25" s="627">
        <f>'D23'!X195</f>
        <v>46</v>
      </c>
      <c r="BE25" s="627">
        <f>'D23'!Y195</f>
        <v>2719</v>
      </c>
      <c r="BF25" s="627">
        <f t="shared" si="3"/>
        <v>64034</v>
      </c>
      <c r="BG25" s="629"/>
    </row>
    <row r="26" spans="1:59" ht="16.5" x14ac:dyDescent="0.3">
      <c r="A26" s="626">
        <v>24</v>
      </c>
      <c r="B26" s="43" t="s">
        <v>1713</v>
      </c>
      <c r="C26" s="627">
        <f>'D24'!J206</f>
        <v>9880</v>
      </c>
      <c r="D26" s="627">
        <f>'D24'!K206</f>
        <v>18036</v>
      </c>
      <c r="E26" s="627">
        <f>'D24'!L206</f>
        <v>3235</v>
      </c>
      <c r="F26" s="627">
        <f>'D24'!M206</f>
        <v>1312</v>
      </c>
      <c r="G26" s="627">
        <f>'D24'!N206</f>
        <v>3176</v>
      </c>
      <c r="H26" s="627">
        <f>'D24'!O206</f>
        <v>338</v>
      </c>
      <c r="I26" s="627">
        <f>'D24'!P206</f>
        <v>2646</v>
      </c>
      <c r="J26" s="627">
        <f>'D24'!Q206</f>
        <v>933</v>
      </c>
      <c r="K26" s="627">
        <f>'D24'!R206</f>
        <v>755</v>
      </c>
      <c r="L26" s="627">
        <f>'D24'!S206</f>
        <v>9104</v>
      </c>
      <c r="M26" s="627">
        <f>'D24'!T206</f>
        <v>0</v>
      </c>
      <c r="N26" s="627">
        <f>'D24'!U206</f>
        <v>358</v>
      </c>
      <c r="O26" s="627">
        <f>'D24'!V206</f>
        <v>418</v>
      </c>
      <c r="P26" s="627">
        <f>'D24'!W206</f>
        <v>401</v>
      </c>
      <c r="Q26" s="627"/>
      <c r="R26" s="627"/>
      <c r="S26" s="627"/>
      <c r="T26" s="627">
        <f>'D24'!AA206</f>
        <v>29</v>
      </c>
      <c r="U26" s="627">
        <f>'D24'!AB206</f>
        <v>2473</v>
      </c>
      <c r="V26" s="627">
        <f>'D24'!AC206</f>
        <v>53094</v>
      </c>
      <c r="W26" s="628"/>
      <c r="X26" s="434">
        <f>'D24'!J209</f>
        <v>10089</v>
      </c>
      <c r="Y26" s="434">
        <f>'D24'!K209</f>
        <v>18237</v>
      </c>
      <c r="Z26" s="434">
        <f>'D24'!L209</f>
        <v>3444</v>
      </c>
      <c r="AA26" s="434">
        <f>'D24'!M209</f>
        <v>1512</v>
      </c>
      <c r="AB26" s="434">
        <f>'D24'!N209</f>
        <v>3176</v>
      </c>
      <c r="AC26" s="434">
        <f>'D24'!O209</f>
        <v>338</v>
      </c>
      <c r="AD26" s="434">
        <f>'D24'!P209</f>
        <v>2646</v>
      </c>
      <c r="AE26" s="434">
        <f>'D24'!Q209</f>
        <v>933</v>
      </c>
      <c r="AF26" s="434">
        <f>'D24'!R209</f>
        <v>755</v>
      </c>
      <c r="AG26" s="434">
        <f>'D24'!S209</f>
        <v>9104</v>
      </c>
      <c r="AH26" s="434">
        <f>'D24'!T209</f>
        <v>0</v>
      </c>
      <c r="AI26" s="434">
        <f>'D24'!U209</f>
        <v>358</v>
      </c>
      <c r="AJ26" s="434"/>
      <c r="AK26" s="434"/>
      <c r="AL26" s="434">
        <f>'D24'!X209</f>
        <v>29</v>
      </c>
      <c r="AM26" s="434">
        <f>'D24'!Y209</f>
        <v>2473</v>
      </c>
      <c r="AN26" s="434">
        <f>'D24'!Z209</f>
        <v>53094</v>
      </c>
      <c r="AO26" s="628"/>
      <c r="AP26" s="627">
        <f t="shared" si="1"/>
        <v>13533</v>
      </c>
      <c r="AQ26" s="627">
        <f t="shared" si="4"/>
        <v>19749</v>
      </c>
      <c r="AR26" s="627"/>
      <c r="AS26" s="627"/>
      <c r="AT26" s="627">
        <f>'D24'!N212</f>
        <v>3176</v>
      </c>
      <c r="AU26" s="627">
        <f>'D24'!O212</f>
        <v>338</v>
      </c>
      <c r="AV26" s="627">
        <f>'D24'!P212</f>
        <v>2646</v>
      </c>
      <c r="AW26" s="627">
        <f>'D24'!Q212</f>
        <v>933</v>
      </c>
      <c r="AX26" s="627">
        <f>'D24'!R212</f>
        <v>755</v>
      </c>
      <c r="AY26" s="627">
        <f>'D24'!S212</f>
        <v>9104</v>
      </c>
      <c r="AZ26" s="627"/>
      <c r="BA26" s="627">
        <f>'D24'!U212</f>
        <v>358</v>
      </c>
      <c r="BB26" s="627"/>
      <c r="BC26" s="627"/>
      <c r="BD26" s="627">
        <f>'D24'!X212</f>
        <v>29</v>
      </c>
      <c r="BE26" s="627">
        <f>'D24'!Y212</f>
        <v>2473</v>
      </c>
      <c r="BF26" s="627">
        <f t="shared" si="3"/>
        <v>53094</v>
      </c>
      <c r="BG26" s="629"/>
    </row>
    <row r="27" spans="1:59" ht="16.5" x14ac:dyDescent="0.3">
      <c r="A27" s="626">
        <v>25</v>
      </c>
      <c r="B27" s="43" t="s">
        <v>54</v>
      </c>
      <c r="C27" s="627">
        <f>'D25'!H195</f>
        <v>7427</v>
      </c>
      <c r="D27" s="627">
        <f>'D25'!I195</f>
        <v>12076</v>
      </c>
      <c r="E27" s="627">
        <f>'D25'!J195</f>
        <v>5751</v>
      </c>
      <c r="F27" s="627">
        <f>'D25'!K195</f>
        <v>1267</v>
      </c>
      <c r="G27" s="627">
        <f>'D25'!L195</f>
        <v>10135</v>
      </c>
      <c r="H27" s="627">
        <f>'D25'!M195</f>
        <v>5967</v>
      </c>
      <c r="I27" s="627">
        <f>'D25'!N195</f>
        <v>981</v>
      </c>
      <c r="J27" s="627">
        <f>'D25'!O195</f>
        <v>4189</v>
      </c>
      <c r="K27" s="627">
        <f>'D25'!P195</f>
        <v>2208</v>
      </c>
      <c r="L27" s="627">
        <f>'D25'!Q195</f>
        <v>10497</v>
      </c>
      <c r="M27" s="627"/>
      <c r="N27" s="627">
        <f>'D25'!R195</f>
        <v>1896</v>
      </c>
      <c r="O27" s="627">
        <f>'D25'!S195</f>
        <v>706</v>
      </c>
      <c r="P27" s="627">
        <f>'D25'!T195</f>
        <v>403</v>
      </c>
      <c r="Q27" s="627"/>
      <c r="R27" s="627"/>
      <c r="S27" s="627"/>
      <c r="T27" s="627">
        <f>'D25'!U195</f>
        <v>6</v>
      </c>
      <c r="U27" s="627">
        <f>'D25'!V195</f>
        <v>2833</v>
      </c>
      <c r="V27" s="627">
        <f>'D25'!W195</f>
        <v>66342</v>
      </c>
      <c r="W27" s="628"/>
      <c r="X27" s="434">
        <f>'D25'!H199</f>
        <v>7780</v>
      </c>
      <c r="Y27" s="434">
        <f>'D25'!I199</f>
        <v>12278</v>
      </c>
      <c r="Z27" s="434">
        <f>'D25'!J199</f>
        <v>6104</v>
      </c>
      <c r="AA27" s="434">
        <f>'D25'!K199</f>
        <v>1468</v>
      </c>
      <c r="AB27" s="434">
        <f>'D25'!L199</f>
        <v>10135</v>
      </c>
      <c r="AC27" s="434">
        <f>'D25'!M199</f>
        <v>5967</v>
      </c>
      <c r="AD27" s="434">
        <f>'D25'!N199</f>
        <v>981</v>
      </c>
      <c r="AE27" s="434">
        <f>'D25'!O199</f>
        <v>4189</v>
      </c>
      <c r="AF27" s="434">
        <f>'D25'!P199</f>
        <v>2208</v>
      </c>
      <c r="AG27" s="434">
        <f>'D25'!Q199</f>
        <v>10497</v>
      </c>
      <c r="AH27" s="434"/>
      <c r="AI27" s="434">
        <f>'D25'!R199</f>
        <v>1896</v>
      </c>
      <c r="AJ27" s="434"/>
      <c r="AK27" s="434"/>
      <c r="AL27" s="434">
        <f>'D25'!S199</f>
        <v>6</v>
      </c>
      <c r="AM27" s="434">
        <f>'D25'!T199</f>
        <v>2833</v>
      </c>
      <c r="AN27" s="434">
        <f>'D25'!U199</f>
        <v>66342</v>
      </c>
      <c r="AO27" s="628"/>
      <c r="AP27" s="627">
        <f t="shared" si="1"/>
        <v>13884</v>
      </c>
      <c r="AQ27" s="627">
        <f t="shared" si="4"/>
        <v>13746</v>
      </c>
      <c r="AR27" s="627"/>
      <c r="AS27" s="627"/>
      <c r="AT27" s="627">
        <f>'D25'!L202</f>
        <v>10135</v>
      </c>
      <c r="AU27" s="627">
        <f>'D25'!M202</f>
        <v>5967</v>
      </c>
      <c r="AV27" s="627">
        <f>'D25'!N202</f>
        <v>981</v>
      </c>
      <c r="AW27" s="627">
        <f>'D25'!O202</f>
        <v>4189</v>
      </c>
      <c r="AX27" s="627">
        <f>'D25'!P202</f>
        <v>2208</v>
      </c>
      <c r="AY27" s="627">
        <f>'D25'!Q202</f>
        <v>10497</v>
      </c>
      <c r="AZ27" s="627"/>
      <c r="BA27" s="627">
        <f>'D25'!R202</f>
        <v>1896</v>
      </c>
      <c r="BB27" s="627"/>
      <c r="BC27" s="627"/>
      <c r="BD27" s="627">
        <f>'D25'!S202</f>
        <v>6</v>
      </c>
      <c r="BE27" s="627">
        <f>'D25'!T202</f>
        <v>2833</v>
      </c>
      <c r="BF27" s="627">
        <f t="shared" si="3"/>
        <v>66342</v>
      </c>
      <c r="BG27" s="629"/>
    </row>
    <row r="28" spans="1:59" ht="16.5" x14ac:dyDescent="0.3">
      <c r="X28" s="634"/>
      <c r="Y28" s="634"/>
      <c r="Z28" s="634"/>
      <c r="AA28" s="634"/>
      <c r="AB28" s="634"/>
      <c r="AC28" s="634"/>
      <c r="AD28" s="634"/>
      <c r="AE28" s="634"/>
      <c r="AF28" s="634"/>
      <c r="AG28" s="634"/>
      <c r="AH28" s="634"/>
      <c r="AI28" s="634"/>
      <c r="AJ28" s="634"/>
      <c r="AK28" s="634"/>
      <c r="AL28" s="634"/>
      <c r="AM28" s="634"/>
      <c r="AN28" s="634"/>
      <c r="AP28" s="633"/>
      <c r="AQ28" s="633"/>
      <c r="AR28" s="633"/>
      <c r="AS28" s="633"/>
      <c r="AT28" s="633"/>
      <c r="AU28" s="633"/>
      <c r="AV28" s="633"/>
      <c r="AW28" s="633"/>
      <c r="AX28" s="633"/>
      <c r="AY28" s="633"/>
      <c r="AZ28" s="633"/>
      <c r="BA28" s="633"/>
      <c r="BB28" s="633"/>
      <c r="BC28" s="633"/>
      <c r="BD28" s="633"/>
      <c r="BE28" s="633"/>
      <c r="BF28" s="633"/>
    </row>
  </sheetData>
  <mergeCells count="3">
    <mergeCell ref="X1:AN1"/>
    <mergeCell ref="AP1:BF1"/>
    <mergeCell ref="C1:V1"/>
  </mergeCells>
  <printOptions horizontalCentered="1"/>
  <pageMargins left="0.51181102362204722" right="0.31496062992125984" top="0.74803149606299213" bottom="0.74803149606299213" header="0.31496062992125984" footer="0.31496062992125984"/>
  <pageSetup paperSize="305" scale="90" orientation="landscape" r:id="rId1"/>
  <colBreaks count="2" manualBreakCount="2">
    <brk id="22" max="1048575" man="1"/>
    <brk id="40" max="1048575" man="1"/>
  </col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6"/>
  <sheetViews>
    <sheetView topLeftCell="B1" workbookViewId="0">
      <pane ySplit="1" topLeftCell="A2" activePane="bottomLeft" state="frozen"/>
      <selection pane="bottomLeft" activeCell="B20" sqref="A20:XFD20"/>
    </sheetView>
  </sheetViews>
  <sheetFormatPr baseColWidth="10" defaultRowHeight="16.5" x14ac:dyDescent="0.3"/>
  <cols>
    <col min="1" max="1" width="6.28515625" style="1" bestFit="1" customWidth="1"/>
    <col min="2" max="2" width="42.140625" style="1" bestFit="1" customWidth="1"/>
    <col min="3" max="9" width="11" style="1" customWidth="1"/>
    <col min="10" max="10" width="12.28515625" style="1" customWidth="1"/>
    <col min="11" max="11" width="11.42578125" style="1" customWidth="1"/>
    <col min="12" max="12" width="8.7109375" style="1" bestFit="1" customWidth="1"/>
    <col min="13" max="13" width="9.140625" style="1" customWidth="1"/>
    <col min="14" max="14" width="10.140625" style="1" customWidth="1"/>
    <col min="15" max="15" width="16.5703125" style="1" bestFit="1" customWidth="1"/>
    <col min="16" max="16" width="10.42578125" style="1" customWidth="1"/>
    <col min="17" max="17" width="9.42578125" style="1" customWidth="1"/>
    <col min="18" max="18" width="10.42578125" style="1" customWidth="1"/>
    <col min="19" max="16384" width="11.42578125" style="1"/>
  </cols>
  <sheetData>
    <row r="1" spans="1:18" s="437" customFormat="1" x14ac:dyDescent="0.3">
      <c r="A1" s="437" t="s">
        <v>61</v>
      </c>
      <c r="B1" s="437" t="s">
        <v>1700</v>
      </c>
      <c r="C1" s="437" t="s">
        <v>3</v>
      </c>
      <c r="D1" s="437" t="s">
        <v>4</v>
      </c>
      <c r="E1" s="437" t="s">
        <v>5</v>
      </c>
      <c r="F1" s="437" t="s">
        <v>6</v>
      </c>
      <c r="G1" s="437" t="s">
        <v>7</v>
      </c>
      <c r="H1" s="437" t="s">
        <v>8</v>
      </c>
      <c r="I1" s="437" t="s">
        <v>9</v>
      </c>
      <c r="J1" s="437" t="s">
        <v>1716</v>
      </c>
      <c r="K1" s="437" t="s">
        <v>11</v>
      </c>
      <c r="L1" s="437" t="s">
        <v>12</v>
      </c>
      <c r="M1" s="437" t="s">
        <v>1717</v>
      </c>
      <c r="N1" s="437" t="s">
        <v>13</v>
      </c>
      <c r="O1" s="437" t="s">
        <v>1718</v>
      </c>
      <c r="P1" s="437" t="s">
        <v>16</v>
      </c>
      <c r="Q1" s="437" t="s">
        <v>47</v>
      </c>
      <c r="R1" s="437" t="s">
        <v>841</v>
      </c>
    </row>
    <row r="2" spans="1:18" x14ac:dyDescent="0.3">
      <c r="A2" s="1">
        <v>1</v>
      </c>
      <c r="B2" s="1" t="s">
        <v>1702</v>
      </c>
      <c r="C2" s="214">
        <v>18556</v>
      </c>
      <c r="D2" s="214">
        <v>32184</v>
      </c>
      <c r="E2" s="214">
        <v>6731</v>
      </c>
      <c r="F2" s="214">
        <v>1073</v>
      </c>
      <c r="G2" s="214">
        <v>3380</v>
      </c>
      <c r="H2" s="214">
        <v>4139</v>
      </c>
      <c r="I2" s="214">
        <v>408</v>
      </c>
      <c r="J2" s="214">
        <v>433</v>
      </c>
      <c r="K2" s="214">
        <v>516</v>
      </c>
      <c r="L2" s="214">
        <v>6228</v>
      </c>
      <c r="M2" s="214"/>
      <c r="N2" s="214">
        <v>1927</v>
      </c>
      <c r="O2" s="214"/>
      <c r="P2" s="214">
        <v>20</v>
      </c>
      <c r="Q2" s="214">
        <v>2010</v>
      </c>
      <c r="R2" s="214">
        <v>77605</v>
      </c>
    </row>
    <row r="3" spans="1:18" x14ac:dyDescent="0.3">
      <c r="A3" s="1">
        <v>2</v>
      </c>
      <c r="B3" s="1" t="s">
        <v>1404</v>
      </c>
      <c r="C3" s="1">
        <v>8394</v>
      </c>
      <c r="D3" s="1">
        <v>11992</v>
      </c>
      <c r="E3" s="1">
        <v>4969</v>
      </c>
      <c r="F3" s="1">
        <v>1042</v>
      </c>
      <c r="G3" s="1">
        <v>11673</v>
      </c>
      <c r="H3" s="1">
        <v>7192</v>
      </c>
      <c r="I3" s="1">
        <v>462</v>
      </c>
      <c r="J3" s="1">
        <v>1481</v>
      </c>
      <c r="K3" s="1">
        <v>982</v>
      </c>
      <c r="L3" s="1">
        <v>12421</v>
      </c>
      <c r="N3" s="1">
        <v>458</v>
      </c>
      <c r="P3" s="1">
        <v>28</v>
      </c>
      <c r="Q3" s="1">
        <v>1894</v>
      </c>
      <c r="R3" s="1">
        <v>62988</v>
      </c>
    </row>
    <row r="4" spans="1:18" x14ac:dyDescent="0.3">
      <c r="A4" s="1">
        <v>3</v>
      </c>
      <c r="B4" s="1" t="s">
        <v>1398</v>
      </c>
      <c r="C4" s="214">
        <v>4559</v>
      </c>
      <c r="D4" s="214">
        <v>19078</v>
      </c>
      <c r="E4" s="214">
        <v>13032</v>
      </c>
      <c r="F4" s="214">
        <v>2139</v>
      </c>
      <c r="G4" s="214">
        <v>3716</v>
      </c>
      <c r="H4" s="214">
        <v>7198</v>
      </c>
      <c r="I4" s="214">
        <v>1627</v>
      </c>
      <c r="J4" s="214">
        <v>1306</v>
      </c>
      <c r="K4" s="214">
        <v>811</v>
      </c>
      <c r="L4" s="214">
        <v>22503</v>
      </c>
      <c r="M4" s="214"/>
      <c r="N4" s="214">
        <v>272</v>
      </c>
      <c r="O4" s="214"/>
      <c r="P4" s="214">
        <v>6</v>
      </c>
      <c r="Q4" s="214">
        <v>2054</v>
      </c>
      <c r="R4" s="214">
        <v>78301</v>
      </c>
    </row>
    <row r="5" spans="1:18" x14ac:dyDescent="0.3">
      <c r="A5" s="1">
        <v>4</v>
      </c>
      <c r="B5" s="1" t="s">
        <v>1703</v>
      </c>
      <c r="C5" s="1">
        <v>3497</v>
      </c>
      <c r="D5" s="1">
        <v>19306</v>
      </c>
      <c r="E5" s="1">
        <v>14379</v>
      </c>
      <c r="F5" s="1">
        <v>1674</v>
      </c>
      <c r="G5" s="1">
        <v>3259</v>
      </c>
      <c r="H5" s="1">
        <v>213</v>
      </c>
      <c r="I5" s="1">
        <v>3031</v>
      </c>
      <c r="J5" s="1">
        <v>2585</v>
      </c>
      <c r="K5" s="1">
        <v>3064</v>
      </c>
      <c r="L5" s="1">
        <v>13270</v>
      </c>
      <c r="N5" s="1">
        <v>692</v>
      </c>
      <c r="P5" s="1">
        <v>14</v>
      </c>
      <c r="Q5" s="1">
        <v>3658</v>
      </c>
      <c r="R5" s="1">
        <v>68642</v>
      </c>
    </row>
    <row r="6" spans="1:18" x14ac:dyDescent="0.3">
      <c r="A6" s="1">
        <v>5</v>
      </c>
      <c r="B6" s="1" t="s">
        <v>1704</v>
      </c>
      <c r="C6" s="1">
        <v>3015</v>
      </c>
      <c r="D6" s="1">
        <v>17409</v>
      </c>
      <c r="E6" s="1">
        <v>8103</v>
      </c>
      <c r="F6" s="1">
        <v>1613</v>
      </c>
      <c r="G6" s="1">
        <v>5884</v>
      </c>
      <c r="H6" s="1">
        <v>398</v>
      </c>
      <c r="I6" s="1">
        <v>4069</v>
      </c>
      <c r="J6" s="1">
        <v>1058</v>
      </c>
      <c r="K6" s="1">
        <v>1876</v>
      </c>
      <c r="L6" s="1">
        <v>9681</v>
      </c>
      <c r="N6" s="1">
        <v>558</v>
      </c>
      <c r="P6" s="1">
        <v>38</v>
      </c>
      <c r="Q6" s="1">
        <v>2307</v>
      </c>
      <c r="R6" s="1">
        <v>56006</v>
      </c>
    </row>
    <row r="7" spans="1:18" x14ac:dyDescent="0.3">
      <c r="A7" s="1">
        <v>6</v>
      </c>
      <c r="B7" s="1" t="s">
        <v>1705</v>
      </c>
      <c r="C7" s="1">
        <v>9334</v>
      </c>
      <c r="D7" s="1">
        <v>20140</v>
      </c>
      <c r="E7" s="1">
        <v>9937</v>
      </c>
      <c r="F7" s="1">
        <v>929</v>
      </c>
      <c r="G7" s="1">
        <v>4034</v>
      </c>
      <c r="H7" s="1">
        <v>1348</v>
      </c>
      <c r="I7" s="1">
        <v>411</v>
      </c>
      <c r="J7" s="1">
        <v>1135</v>
      </c>
      <c r="K7" s="1">
        <v>434</v>
      </c>
      <c r="L7" s="1">
        <v>12330</v>
      </c>
      <c r="N7" s="1">
        <v>278</v>
      </c>
      <c r="P7" s="1">
        <v>47</v>
      </c>
      <c r="Q7" s="1">
        <v>2206</v>
      </c>
      <c r="R7" s="1">
        <v>62563</v>
      </c>
    </row>
    <row r="8" spans="1:18" x14ac:dyDescent="0.3">
      <c r="A8" s="1">
        <v>7</v>
      </c>
      <c r="B8" s="1" t="s">
        <v>1121</v>
      </c>
      <c r="C8" s="1">
        <v>1485</v>
      </c>
      <c r="D8" s="1">
        <v>16972</v>
      </c>
      <c r="E8" s="1">
        <v>11977</v>
      </c>
      <c r="F8" s="1">
        <v>1750</v>
      </c>
      <c r="G8" s="1">
        <v>4332</v>
      </c>
      <c r="H8" s="1">
        <v>1086</v>
      </c>
      <c r="I8" s="1">
        <v>1844</v>
      </c>
      <c r="J8" s="1">
        <v>583</v>
      </c>
      <c r="K8" s="1">
        <v>1307</v>
      </c>
      <c r="L8" s="1">
        <v>18429</v>
      </c>
      <c r="N8" s="1">
        <v>902</v>
      </c>
      <c r="P8" s="1">
        <v>7</v>
      </c>
      <c r="Q8" s="1">
        <v>3306</v>
      </c>
      <c r="R8" s="1">
        <v>63980</v>
      </c>
    </row>
    <row r="9" spans="1:18" x14ac:dyDescent="0.3">
      <c r="A9" s="1">
        <v>8</v>
      </c>
      <c r="B9" s="1" t="s">
        <v>1092</v>
      </c>
      <c r="C9" s="1">
        <v>1732</v>
      </c>
      <c r="D9" s="1">
        <v>11272</v>
      </c>
      <c r="E9" s="1">
        <v>14339</v>
      </c>
      <c r="F9" s="1">
        <v>1417</v>
      </c>
      <c r="G9" s="1">
        <v>4439</v>
      </c>
      <c r="H9" s="1">
        <v>989</v>
      </c>
      <c r="I9" s="1">
        <v>5116</v>
      </c>
      <c r="J9" s="1">
        <v>1673</v>
      </c>
      <c r="K9" s="1">
        <v>1455</v>
      </c>
      <c r="L9" s="1">
        <v>12815</v>
      </c>
      <c r="P9" s="1">
        <v>21</v>
      </c>
      <c r="Q9" s="1">
        <v>2685</v>
      </c>
      <c r="R9" s="1">
        <v>57953</v>
      </c>
    </row>
    <row r="10" spans="1:18" x14ac:dyDescent="0.3">
      <c r="A10" s="1">
        <v>9</v>
      </c>
      <c r="B10" s="1" t="s">
        <v>1706</v>
      </c>
      <c r="C10" s="1">
        <v>4445</v>
      </c>
      <c r="D10" s="1">
        <v>13051</v>
      </c>
      <c r="E10" s="1">
        <v>4029</v>
      </c>
      <c r="F10" s="1">
        <v>1210</v>
      </c>
      <c r="G10" s="1">
        <v>5941</v>
      </c>
      <c r="H10" s="1">
        <v>1821</v>
      </c>
      <c r="I10" s="1">
        <v>4224</v>
      </c>
      <c r="J10" s="1">
        <v>1512</v>
      </c>
      <c r="K10" s="1">
        <v>3420</v>
      </c>
      <c r="L10" s="1">
        <v>13283</v>
      </c>
      <c r="N10" s="1">
        <v>740</v>
      </c>
      <c r="O10" s="1">
        <v>1885</v>
      </c>
      <c r="P10" s="1">
        <v>21</v>
      </c>
      <c r="Q10" s="1">
        <v>2710</v>
      </c>
      <c r="R10" s="1">
        <v>58292</v>
      </c>
    </row>
    <row r="11" spans="1:18" x14ac:dyDescent="0.3">
      <c r="A11" s="1">
        <v>10</v>
      </c>
      <c r="B11" s="1" t="s">
        <v>787</v>
      </c>
      <c r="C11" s="1">
        <v>3399</v>
      </c>
      <c r="D11" s="1">
        <v>15431</v>
      </c>
      <c r="E11" s="1">
        <v>2481</v>
      </c>
      <c r="F11" s="1">
        <v>998</v>
      </c>
      <c r="G11" s="1">
        <v>10387</v>
      </c>
      <c r="H11" s="1">
        <v>733</v>
      </c>
      <c r="I11" s="1">
        <v>795</v>
      </c>
      <c r="J11" s="1">
        <v>727</v>
      </c>
      <c r="K11" s="1">
        <v>393</v>
      </c>
      <c r="L11" s="1">
        <v>5338</v>
      </c>
      <c r="N11" s="1">
        <v>106</v>
      </c>
      <c r="P11" s="1">
        <v>18</v>
      </c>
      <c r="Q11" s="1">
        <v>2275</v>
      </c>
      <c r="R11" s="2">
        <v>43106</v>
      </c>
    </row>
    <row r="12" spans="1:18" x14ac:dyDescent="0.3">
      <c r="A12" s="1">
        <v>11</v>
      </c>
      <c r="B12" s="1" t="s">
        <v>1707</v>
      </c>
      <c r="C12" s="1">
        <v>7857</v>
      </c>
      <c r="D12" s="1">
        <v>20060</v>
      </c>
      <c r="E12" s="1">
        <v>10115</v>
      </c>
      <c r="F12" s="1">
        <v>1917</v>
      </c>
      <c r="G12" s="1">
        <v>3279</v>
      </c>
      <c r="H12" s="1">
        <v>2630</v>
      </c>
      <c r="I12" s="1">
        <v>472</v>
      </c>
      <c r="J12" s="1">
        <v>3458</v>
      </c>
      <c r="K12" s="1">
        <v>912</v>
      </c>
      <c r="L12" s="1">
        <v>6154</v>
      </c>
      <c r="M12" s="1">
        <v>361</v>
      </c>
      <c r="N12" s="1">
        <v>434</v>
      </c>
      <c r="O12" s="1">
        <v>6424</v>
      </c>
      <c r="P12" s="1">
        <v>34</v>
      </c>
      <c r="Q12" s="1">
        <v>3307</v>
      </c>
      <c r="R12" s="1">
        <v>67441</v>
      </c>
    </row>
    <row r="13" spans="1:18" x14ac:dyDescent="0.3">
      <c r="A13" s="1">
        <v>12</v>
      </c>
      <c r="B13" s="1" t="s">
        <v>1708</v>
      </c>
      <c r="C13" s="1">
        <v>6434</v>
      </c>
      <c r="D13" s="1">
        <v>10555</v>
      </c>
      <c r="E13" s="1">
        <v>4342</v>
      </c>
      <c r="F13" s="1">
        <v>1883</v>
      </c>
      <c r="G13" s="1">
        <v>6842</v>
      </c>
      <c r="H13" s="1">
        <v>2023</v>
      </c>
      <c r="I13" s="1">
        <v>3615</v>
      </c>
      <c r="J13" s="1">
        <v>1764</v>
      </c>
      <c r="K13" s="1">
        <v>1886</v>
      </c>
      <c r="L13" s="1">
        <v>13569</v>
      </c>
      <c r="N13" s="1">
        <v>2394</v>
      </c>
      <c r="P13" s="1">
        <v>80</v>
      </c>
      <c r="Q13" s="1">
        <v>2561</v>
      </c>
      <c r="R13" s="1">
        <v>57948</v>
      </c>
    </row>
    <row r="14" spans="1:18" x14ac:dyDescent="0.3">
      <c r="A14" s="1">
        <v>13</v>
      </c>
      <c r="B14" s="1" t="s">
        <v>1709</v>
      </c>
      <c r="C14" s="1">
        <v>6260</v>
      </c>
      <c r="D14" s="1">
        <v>13417</v>
      </c>
      <c r="E14" s="1">
        <v>5788</v>
      </c>
      <c r="F14" s="1">
        <v>1706</v>
      </c>
      <c r="G14" s="1">
        <v>6957</v>
      </c>
      <c r="H14" s="1">
        <v>1445</v>
      </c>
      <c r="I14" s="1">
        <v>1777</v>
      </c>
      <c r="J14" s="1">
        <v>1615</v>
      </c>
      <c r="K14" s="1">
        <v>1091</v>
      </c>
      <c r="L14" s="1">
        <v>17978</v>
      </c>
      <c r="N14" s="1">
        <v>1617</v>
      </c>
      <c r="O14" s="1">
        <v>2912</v>
      </c>
      <c r="P14" s="1">
        <v>71</v>
      </c>
      <c r="Q14" s="1">
        <v>2741</v>
      </c>
      <c r="R14" s="1">
        <v>65375</v>
      </c>
    </row>
    <row r="15" spans="1:18" x14ac:dyDescent="0.3">
      <c r="A15" s="1">
        <v>14</v>
      </c>
      <c r="B15" s="1" t="s">
        <v>1710</v>
      </c>
      <c r="C15" s="1">
        <v>11300</v>
      </c>
      <c r="D15" s="1">
        <v>15581</v>
      </c>
      <c r="E15" s="1">
        <v>5247</v>
      </c>
      <c r="F15" s="1">
        <v>2105</v>
      </c>
      <c r="G15" s="1">
        <v>6065</v>
      </c>
      <c r="H15" s="1">
        <v>906</v>
      </c>
      <c r="I15" s="1">
        <v>1421</v>
      </c>
      <c r="J15" s="1">
        <v>2396</v>
      </c>
      <c r="K15" s="1">
        <v>777</v>
      </c>
      <c r="L15" s="1">
        <v>17003</v>
      </c>
      <c r="N15" s="1">
        <v>1468</v>
      </c>
      <c r="O15" s="1">
        <v>4252</v>
      </c>
      <c r="P15" s="1">
        <v>100</v>
      </c>
      <c r="Q15" s="1">
        <v>2934</v>
      </c>
      <c r="R15" s="1">
        <v>71555</v>
      </c>
    </row>
    <row r="16" spans="1:18" x14ac:dyDescent="0.3">
      <c r="A16" s="1">
        <v>15</v>
      </c>
      <c r="B16" s="1" t="s">
        <v>1711</v>
      </c>
      <c r="C16" s="1">
        <v>4028</v>
      </c>
      <c r="D16" s="1">
        <v>11551</v>
      </c>
      <c r="E16" s="1">
        <v>13222</v>
      </c>
      <c r="F16" s="1">
        <v>1300</v>
      </c>
      <c r="G16" s="1">
        <v>5663</v>
      </c>
      <c r="H16" s="1">
        <v>845</v>
      </c>
      <c r="I16" s="1">
        <v>1934</v>
      </c>
      <c r="J16" s="1">
        <v>1795</v>
      </c>
      <c r="K16" s="1">
        <v>2319</v>
      </c>
      <c r="L16" s="1">
        <v>15034</v>
      </c>
      <c r="N16" s="1">
        <v>1730</v>
      </c>
      <c r="P16" s="1">
        <v>50</v>
      </c>
      <c r="Q16" s="1">
        <v>2576</v>
      </c>
      <c r="R16" s="1">
        <v>62047</v>
      </c>
    </row>
    <row r="17" spans="1:18" x14ac:dyDescent="0.3">
      <c r="A17" s="1">
        <v>16</v>
      </c>
      <c r="B17" s="1" t="s">
        <v>631</v>
      </c>
      <c r="C17" s="1">
        <v>8102</v>
      </c>
      <c r="D17" s="1">
        <v>15495</v>
      </c>
      <c r="E17" s="1">
        <v>12930</v>
      </c>
      <c r="F17" s="1">
        <v>1655</v>
      </c>
      <c r="G17" s="1">
        <v>5057</v>
      </c>
      <c r="H17" s="1">
        <v>4123</v>
      </c>
      <c r="I17" s="1">
        <v>2025</v>
      </c>
      <c r="J17" s="1">
        <v>2890</v>
      </c>
      <c r="K17" s="1">
        <v>1566</v>
      </c>
      <c r="L17" s="1">
        <v>12564</v>
      </c>
      <c r="N17" s="1">
        <v>838</v>
      </c>
      <c r="P17" s="1">
        <v>52</v>
      </c>
      <c r="Q17" s="1">
        <v>3552</v>
      </c>
      <c r="R17" s="1">
        <v>70849</v>
      </c>
    </row>
    <row r="18" spans="1:18" x14ac:dyDescent="0.3">
      <c r="A18" s="1">
        <v>17</v>
      </c>
      <c r="B18" s="1" t="s">
        <v>576</v>
      </c>
      <c r="C18" s="1">
        <v>12394</v>
      </c>
      <c r="D18" s="1">
        <v>17632</v>
      </c>
      <c r="E18" s="1">
        <v>6773</v>
      </c>
      <c r="F18" s="1">
        <v>2426</v>
      </c>
      <c r="G18" s="1">
        <v>4972</v>
      </c>
      <c r="H18" s="1">
        <v>1196</v>
      </c>
      <c r="I18" s="1">
        <v>787</v>
      </c>
      <c r="J18" s="1">
        <v>1409</v>
      </c>
      <c r="K18" s="1">
        <v>787</v>
      </c>
      <c r="L18" s="1">
        <v>8773</v>
      </c>
      <c r="N18" s="1">
        <v>512</v>
      </c>
      <c r="P18" s="1">
        <v>32</v>
      </c>
      <c r="Q18" s="1">
        <v>3111</v>
      </c>
      <c r="R18" s="1">
        <v>60804</v>
      </c>
    </row>
    <row r="19" spans="1:18" x14ac:dyDescent="0.3">
      <c r="A19" s="1">
        <v>18</v>
      </c>
      <c r="B19" s="1" t="s">
        <v>1687</v>
      </c>
      <c r="C19" s="1">
        <v>2492</v>
      </c>
      <c r="D19" s="1">
        <v>19350</v>
      </c>
      <c r="E19" s="1">
        <v>10179</v>
      </c>
      <c r="F19" s="1">
        <v>1265</v>
      </c>
      <c r="G19" s="1">
        <v>7067</v>
      </c>
      <c r="H19" s="1">
        <v>794</v>
      </c>
      <c r="I19" s="1">
        <v>2035</v>
      </c>
      <c r="J19" s="1">
        <v>1713</v>
      </c>
      <c r="K19" s="1">
        <v>989</v>
      </c>
      <c r="L19" s="1">
        <v>17163</v>
      </c>
      <c r="N19" s="1">
        <v>2929</v>
      </c>
      <c r="P19" s="1">
        <v>46</v>
      </c>
      <c r="Q19" s="1">
        <v>2626</v>
      </c>
      <c r="R19" s="1">
        <v>68648</v>
      </c>
    </row>
    <row r="20" spans="1:18" x14ac:dyDescent="0.3">
      <c r="A20" s="1">
        <v>19</v>
      </c>
      <c r="B20" s="1" t="s">
        <v>516</v>
      </c>
      <c r="C20" s="1">
        <v>7976</v>
      </c>
      <c r="D20" s="1">
        <v>17996</v>
      </c>
      <c r="E20" s="1">
        <v>16667</v>
      </c>
      <c r="F20" s="1">
        <v>1634</v>
      </c>
      <c r="G20" s="1">
        <v>4588</v>
      </c>
      <c r="H20" s="1">
        <v>474</v>
      </c>
      <c r="I20" s="1">
        <v>1711</v>
      </c>
      <c r="J20" s="1">
        <v>2077</v>
      </c>
      <c r="K20" s="1">
        <v>296</v>
      </c>
      <c r="L20" s="1">
        <v>13693</v>
      </c>
      <c r="N20" s="1">
        <v>574</v>
      </c>
      <c r="P20" s="1">
        <v>22</v>
      </c>
      <c r="Q20" s="1">
        <v>2527</v>
      </c>
      <c r="R20" s="1">
        <v>70235</v>
      </c>
    </row>
    <row r="21" spans="1:18" x14ac:dyDescent="0.3">
      <c r="A21" s="1">
        <v>20</v>
      </c>
      <c r="B21" s="1" t="s">
        <v>1712</v>
      </c>
      <c r="C21" s="1">
        <v>2918</v>
      </c>
      <c r="D21" s="1">
        <v>20292</v>
      </c>
      <c r="E21" s="1">
        <v>14475</v>
      </c>
      <c r="F21" s="1">
        <v>1685</v>
      </c>
      <c r="G21" s="1">
        <v>5190</v>
      </c>
      <c r="H21" s="1">
        <v>779</v>
      </c>
      <c r="I21" s="1">
        <v>2393</v>
      </c>
      <c r="J21" s="1">
        <v>837</v>
      </c>
      <c r="K21" s="1">
        <v>770</v>
      </c>
      <c r="L21" s="1">
        <v>15513</v>
      </c>
      <c r="N21" s="1">
        <v>632</v>
      </c>
      <c r="P21" s="1">
        <v>47</v>
      </c>
      <c r="Q21" s="1">
        <v>3769</v>
      </c>
      <c r="R21" s="1">
        <v>69300</v>
      </c>
    </row>
    <row r="22" spans="1:18" x14ac:dyDescent="0.3">
      <c r="A22" s="1">
        <v>21</v>
      </c>
      <c r="B22" s="1" t="s">
        <v>354</v>
      </c>
      <c r="C22" s="1">
        <v>6747</v>
      </c>
      <c r="D22" s="1">
        <v>14945</v>
      </c>
      <c r="E22" s="1">
        <v>5102</v>
      </c>
      <c r="F22" s="1">
        <v>1251</v>
      </c>
      <c r="G22" s="1">
        <v>4796</v>
      </c>
      <c r="H22" s="1">
        <v>353</v>
      </c>
      <c r="I22" s="1">
        <v>2488</v>
      </c>
      <c r="J22" s="1">
        <v>1340</v>
      </c>
      <c r="K22" s="1">
        <v>1011</v>
      </c>
      <c r="L22" s="1">
        <v>9453</v>
      </c>
      <c r="N22" s="1">
        <v>219</v>
      </c>
      <c r="P22" s="1">
        <v>219</v>
      </c>
      <c r="Q22" s="1">
        <v>1130</v>
      </c>
      <c r="R22" s="1">
        <v>49054</v>
      </c>
    </row>
    <row r="23" spans="1:18" x14ac:dyDescent="0.3">
      <c r="A23" s="1">
        <v>22</v>
      </c>
      <c r="B23" s="1" t="s">
        <v>329</v>
      </c>
      <c r="C23" s="1">
        <v>2660</v>
      </c>
      <c r="D23" s="1">
        <v>25851</v>
      </c>
      <c r="E23" s="1">
        <v>30878</v>
      </c>
      <c r="F23" s="1">
        <v>815</v>
      </c>
      <c r="G23" s="1">
        <v>5312</v>
      </c>
      <c r="H23" s="1">
        <v>1281</v>
      </c>
      <c r="I23" s="1">
        <v>2482</v>
      </c>
      <c r="J23" s="1">
        <v>1284</v>
      </c>
      <c r="K23" s="1">
        <v>605</v>
      </c>
      <c r="L23" s="1">
        <v>11107</v>
      </c>
      <c r="N23" s="1">
        <v>198</v>
      </c>
      <c r="P23" s="1">
        <v>31</v>
      </c>
      <c r="Q23" s="1">
        <v>2676</v>
      </c>
      <c r="R23" s="1">
        <v>85180</v>
      </c>
    </row>
    <row r="24" spans="1:18" x14ac:dyDescent="0.3">
      <c r="A24" s="1">
        <v>23</v>
      </c>
      <c r="B24" s="1" t="s">
        <v>161</v>
      </c>
      <c r="C24" s="1">
        <v>4619</v>
      </c>
      <c r="D24" s="1">
        <v>20184</v>
      </c>
      <c r="E24" s="1">
        <v>5566</v>
      </c>
      <c r="F24" s="1">
        <v>1987</v>
      </c>
      <c r="G24" s="1">
        <v>6036</v>
      </c>
      <c r="H24" s="1">
        <v>550</v>
      </c>
      <c r="I24" s="1">
        <v>915</v>
      </c>
      <c r="J24" s="1">
        <v>2578</v>
      </c>
      <c r="K24" s="1">
        <v>690</v>
      </c>
      <c r="L24" s="1">
        <v>18575</v>
      </c>
      <c r="N24" s="1">
        <v>307</v>
      </c>
      <c r="P24" s="1">
        <v>46</v>
      </c>
      <c r="Q24" s="1">
        <v>2727</v>
      </c>
      <c r="R24" s="1">
        <v>64780</v>
      </c>
    </row>
    <row r="25" spans="1:18" x14ac:dyDescent="0.3">
      <c r="A25" s="1">
        <v>24</v>
      </c>
      <c r="B25" s="1" t="s">
        <v>1713</v>
      </c>
      <c r="C25" s="1">
        <v>10115</v>
      </c>
      <c r="D25" s="1">
        <v>18282</v>
      </c>
      <c r="E25" s="1">
        <v>3457</v>
      </c>
      <c r="F25" s="1">
        <v>1516</v>
      </c>
      <c r="G25" s="1">
        <v>3188</v>
      </c>
      <c r="H25" s="1">
        <v>343</v>
      </c>
      <c r="I25" s="1">
        <v>2650</v>
      </c>
      <c r="J25" s="1">
        <v>938</v>
      </c>
      <c r="K25" s="1">
        <v>758</v>
      </c>
      <c r="L25" s="1">
        <v>9105</v>
      </c>
      <c r="N25" s="1">
        <v>361</v>
      </c>
      <c r="P25" s="1">
        <v>29</v>
      </c>
      <c r="Q25" s="1">
        <v>2487</v>
      </c>
      <c r="R25" s="1">
        <v>53229</v>
      </c>
    </row>
    <row r="26" spans="1:18" x14ac:dyDescent="0.3">
      <c r="A26" s="1">
        <v>25</v>
      </c>
      <c r="B26" s="1" t="s">
        <v>54</v>
      </c>
      <c r="C26" s="1">
        <v>7780</v>
      </c>
      <c r="D26" s="1">
        <v>12278</v>
      </c>
      <c r="E26" s="1">
        <v>6104</v>
      </c>
      <c r="F26" s="1">
        <v>1468</v>
      </c>
      <c r="G26" s="1">
        <v>10135</v>
      </c>
      <c r="H26" s="1">
        <v>5967</v>
      </c>
      <c r="I26" s="1">
        <v>981</v>
      </c>
      <c r="J26" s="1">
        <v>4189</v>
      </c>
      <c r="K26" s="1">
        <v>2208</v>
      </c>
      <c r="L26" s="1">
        <v>10497</v>
      </c>
      <c r="N26" s="1">
        <v>1896</v>
      </c>
      <c r="P26" s="1">
        <v>6</v>
      </c>
      <c r="Q26" s="1">
        <v>2833</v>
      </c>
      <c r="R26" s="1">
        <v>66342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15"/>
  <sheetViews>
    <sheetView workbookViewId="0">
      <pane ySplit="1" topLeftCell="A193" activePane="bottomLeft" state="frozen"/>
      <selection activeCell="N31" sqref="N31"/>
      <selection pane="bottomLeft" activeCell="D202" sqref="D202:H203"/>
    </sheetView>
  </sheetViews>
  <sheetFormatPr baseColWidth="10" defaultRowHeight="16.5" x14ac:dyDescent="0.3"/>
  <cols>
    <col min="1" max="1" width="4" style="1" bestFit="1" customWidth="1"/>
    <col min="2" max="2" width="5" style="1" bestFit="1" customWidth="1"/>
    <col min="3" max="3" width="4.140625" style="1" bestFit="1" customWidth="1"/>
    <col min="4" max="4" width="36.42578125" style="1" bestFit="1" customWidth="1"/>
    <col min="5" max="5" width="10.140625" style="1" bestFit="1" customWidth="1"/>
    <col min="6" max="6" width="8.28515625" style="5" bestFit="1" customWidth="1"/>
    <col min="7" max="7" width="9.140625" style="5" bestFit="1" customWidth="1"/>
    <col min="8" max="8" width="7.85546875" style="211" bestFit="1" customWidth="1"/>
    <col min="9" max="9" width="10" style="1" bestFit="1" customWidth="1"/>
    <col min="10" max="10" width="5" style="1" bestFit="1" customWidth="1"/>
    <col min="11" max="12" width="6" style="1" bestFit="1" customWidth="1"/>
    <col min="13" max="13" width="5.28515625" style="1" bestFit="1" customWidth="1"/>
    <col min="14" max="14" width="5" style="1" bestFit="1" customWidth="1"/>
    <col min="15" max="15" width="7" style="1" bestFit="1" customWidth="1"/>
    <col min="16" max="17" width="5" style="1" bestFit="1" customWidth="1"/>
    <col min="18" max="18" width="4.28515625" style="1" bestFit="1" customWidth="1"/>
    <col min="19" max="19" width="7.7109375" style="1" bestFit="1" customWidth="1"/>
    <col min="20" max="20" width="4.28515625" style="1" bestFit="1" customWidth="1"/>
    <col min="21" max="21" width="8" style="1" bestFit="1" customWidth="1"/>
    <col min="22" max="22" width="8.5703125" style="1" bestFit="1" customWidth="1"/>
    <col min="23" max="23" width="9.7109375" style="1" bestFit="1" customWidth="1"/>
    <col min="24" max="24" width="6.5703125" style="1" bestFit="1" customWidth="1"/>
    <col min="25" max="25" width="9.7109375" style="1" bestFit="1" customWidth="1"/>
    <col min="26" max="16384" width="11.42578125" style="1"/>
  </cols>
  <sheetData>
    <row r="1" spans="1:25" s="29" customFormat="1" ht="15.75" customHeight="1" x14ac:dyDescent="0.25">
      <c r="A1" s="22" t="s">
        <v>0</v>
      </c>
      <c r="B1" s="23" t="s">
        <v>61</v>
      </c>
      <c r="C1" s="24" t="s">
        <v>62</v>
      </c>
      <c r="D1" s="22" t="s">
        <v>63</v>
      </c>
      <c r="E1" s="22" t="s">
        <v>64</v>
      </c>
      <c r="F1" s="25" t="s">
        <v>65</v>
      </c>
      <c r="G1" s="25" t="s">
        <v>66</v>
      </c>
      <c r="H1" s="25" t="s">
        <v>521</v>
      </c>
      <c r="I1" s="25" t="s">
        <v>44</v>
      </c>
      <c r="J1" s="26" t="s">
        <v>3</v>
      </c>
      <c r="K1" s="26" t="s">
        <v>4</v>
      </c>
      <c r="L1" s="26" t="s">
        <v>5</v>
      </c>
      <c r="M1" s="26" t="s">
        <v>6</v>
      </c>
      <c r="N1" s="26" t="s">
        <v>7</v>
      </c>
      <c r="O1" s="26" t="s">
        <v>45</v>
      </c>
      <c r="P1" s="26" t="s">
        <v>9</v>
      </c>
      <c r="Q1" s="26" t="s">
        <v>46</v>
      </c>
      <c r="R1" s="26" t="s">
        <v>11</v>
      </c>
      <c r="S1" s="26" t="s">
        <v>12</v>
      </c>
      <c r="T1" s="26" t="s">
        <v>13</v>
      </c>
      <c r="U1" s="28" t="s">
        <v>14</v>
      </c>
      <c r="V1" s="28" t="s">
        <v>15</v>
      </c>
      <c r="W1" s="26" t="s">
        <v>16</v>
      </c>
      <c r="X1" s="26" t="s">
        <v>47</v>
      </c>
      <c r="Y1" s="26" t="s">
        <v>48</v>
      </c>
    </row>
    <row r="2" spans="1:25" x14ac:dyDescent="0.3">
      <c r="A2" s="14">
        <v>1</v>
      </c>
      <c r="B2" s="15">
        <v>3</v>
      </c>
      <c r="C2" s="158" t="s">
        <v>1395</v>
      </c>
      <c r="D2" s="8" t="s">
        <v>1396</v>
      </c>
      <c r="E2" s="10"/>
      <c r="F2" s="354">
        <v>74</v>
      </c>
      <c r="G2" s="15" t="s">
        <v>73</v>
      </c>
      <c r="H2" s="174" t="s">
        <v>42</v>
      </c>
      <c r="I2" s="32">
        <v>516</v>
      </c>
      <c r="J2" s="159">
        <v>8</v>
      </c>
      <c r="K2" s="159">
        <v>136</v>
      </c>
      <c r="L2" s="159">
        <v>118</v>
      </c>
      <c r="M2" s="159">
        <v>3</v>
      </c>
      <c r="N2" s="159">
        <v>5</v>
      </c>
      <c r="O2" s="159">
        <v>1</v>
      </c>
      <c r="P2" s="159">
        <v>1</v>
      </c>
      <c r="Q2" s="159">
        <v>1</v>
      </c>
      <c r="R2" s="159">
        <v>1</v>
      </c>
      <c r="S2" s="159">
        <v>103</v>
      </c>
      <c r="T2" s="159">
        <v>0</v>
      </c>
      <c r="U2" s="159">
        <v>9</v>
      </c>
      <c r="V2" s="159">
        <v>4</v>
      </c>
      <c r="W2" s="159">
        <v>0</v>
      </c>
      <c r="X2" s="159">
        <v>14</v>
      </c>
      <c r="Y2" s="159">
        <f>SUM(J2:X2)</f>
        <v>404</v>
      </c>
    </row>
    <row r="3" spans="1:25" x14ac:dyDescent="0.3">
      <c r="A3" s="14">
        <v>2</v>
      </c>
      <c r="B3" s="15">
        <v>3</v>
      </c>
      <c r="C3" s="158" t="s">
        <v>1395</v>
      </c>
      <c r="D3" s="8" t="s">
        <v>1396</v>
      </c>
      <c r="E3" s="10"/>
      <c r="F3" s="354">
        <v>74</v>
      </c>
      <c r="G3" s="15" t="s">
        <v>73</v>
      </c>
      <c r="H3" s="174" t="s">
        <v>1569</v>
      </c>
      <c r="I3" s="32">
        <v>515</v>
      </c>
      <c r="J3" s="160">
        <v>0</v>
      </c>
      <c r="K3" s="159">
        <v>182</v>
      </c>
      <c r="L3" s="159">
        <v>124</v>
      </c>
      <c r="M3" s="159">
        <v>0</v>
      </c>
      <c r="N3" s="159">
        <v>4</v>
      </c>
      <c r="O3" s="159">
        <v>0</v>
      </c>
      <c r="P3" s="159">
        <v>6</v>
      </c>
      <c r="Q3" s="159">
        <v>1</v>
      </c>
      <c r="R3" s="159">
        <v>2</v>
      </c>
      <c r="S3" s="159">
        <v>79</v>
      </c>
      <c r="T3" s="159">
        <v>1</v>
      </c>
      <c r="U3" s="159">
        <v>0</v>
      </c>
      <c r="V3" s="159">
        <v>0</v>
      </c>
      <c r="W3" s="159">
        <v>0</v>
      </c>
      <c r="X3" s="159">
        <v>17</v>
      </c>
      <c r="Y3" s="159">
        <f>SUM(K3:X3)</f>
        <v>416</v>
      </c>
    </row>
    <row r="4" spans="1:25" x14ac:dyDescent="0.3">
      <c r="A4" s="14">
        <v>3</v>
      </c>
      <c r="B4" s="15">
        <v>3</v>
      </c>
      <c r="C4" s="158" t="s">
        <v>1395</v>
      </c>
      <c r="D4" s="8" t="s">
        <v>1396</v>
      </c>
      <c r="E4" s="10"/>
      <c r="F4" s="354">
        <v>74</v>
      </c>
      <c r="G4" s="15" t="s">
        <v>73</v>
      </c>
      <c r="H4" s="174" t="s">
        <v>1571</v>
      </c>
      <c r="I4" s="32">
        <v>515</v>
      </c>
      <c r="J4" s="159">
        <v>13</v>
      </c>
      <c r="K4" s="159">
        <v>132</v>
      </c>
      <c r="L4" s="159">
        <v>125</v>
      </c>
      <c r="M4" s="159">
        <v>2</v>
      </c>
      <c r="N4" s="159">
        <v>9</v>
      </c>
      <c r="O4" s="159">
        <v>1</v>
      </c>
      <c r="P4" s="159">
        <v>1</v>
      </c>
      <c r="Q4" s="159">
        <v>1</v>
      </c>
      <c r="R4" s="159">
        <v>1</v>
      </c>
      <c r="S4" s="159">
        <v>107</v>
      </c>
      <c r="T4" s="159">
        <v>0</v>
      </c>
      <c r="U4" s="159">
        <v>4</v>
      </c>
      <c r="V4" s="159">
        <v>1</v>
      </c>
      <c r="W4" s="159">
        <v>0</v>
      </c>
      <c r="X4" s="159">
        <v>10</v>
      </c>
      <c r="Y4" s="159">
        <f t="shared" ref="Y4:Y67" si="0">SUM(J4:X4)</f>
        <v>407</v>
      </c>
    </row>
    <row r="5" spans="1:25" x14ac:dyDescent="0.3">
      <c r="A5" s="14">
        <v>4</v>
      </c>
      <c r="B5" s="15">
        <v>3</v>
      </c>
      <c r="C5" s="158" t="s">
        <v>1395</v>
      </c>
      <c r="D5" s="8" t="s">
        <v>1396</v>
      </c>
      <c r="E5" s="10"/>
      <c r="F5" s="354">
        <v>75</v>
      </c>
      <c r="G5" s="15" t="s">
        <v>73</v>
      </c>
      <c r="H5" s="174" t="s">
        <v>42</v>
      </c>
      <c r="I5" s="32">
        <v>674</v>
      </c>
      <c r="J5" s="159">
        <v>9</v>
      </c>
      <c r="K5" s="159">
        <v>184</v>
      </c>
      <c r="L5" s="159">
        <v>165</v>
      </c>
      <c r="M5" s="159">
        <v>3</v>
      </c>
      <c r="N5" s="159">
        <v>11</v>
      </c>
      <c r="O5" s="159">
        <v>0</v>
      </c>
      <c r="P5" s="159">
        <v>9</v>
      </c>
      <c r="Q5" s="159">
        <v>2</v>
      </c>
      <c r="R5" s="159">
        <v>2</v>
      </c>
      <c r="S5" s="159">
        <v>119</v>
      </c>
      <c r="T5" s="159">
        <v>0</v>
      </c>
      <c r="U5" s="159">
        <v>5</v>
      </c>
      <c r="V5" s="159">
        <v>4</v>
      </c>
      <c r="W5" s="159">
        <v>0</v>
      </c>
      <c r="X5" s="159">
        <v>11</v>
      </c>
      <c r="Y5" s="159">
        <f t="shared" si="0"/>
        <v>524</v>
      </c>
    </row>
    <row r="6" spans="1:25" x14ac:dyDescent="0.3">
      <c r="A6" s="14">
        <v>5</v>
      </c>
      <c r="B6" s="15">
        <v>3</v>
      </c>
      <c r="C6" s="158" t="s">
        <v>1395</v>
      </c>
      <c r="D6" s="8" t="s">
        <v>1396</v>
      </c>
      <c r="E6" s="10"/>
      <c r="F6" s="354">
        <v>75</v>
      </c>
      <c r="G6" s="15" t="s">
        <v>73</v>
      </c>
      <c r="H6" s="174" t="s">
        <v>1569</v>
      </c>
      <c r="I6" s="32">
        <v>673</v>
      </c>
      <c r="J6" s="159">
        <v>9</v>
      </c>
      <c r="K6" s="159">
        <v>176</v>
      </c>
      <c r="L6" s="159">
        <v>185</v>
      </c>
      <c r="M6" s="159">
        <v>1</v>
      </c>
      <c r="N6" s="159">
        <v>12</v>
      </c>
      <c r="O6" s="159">
        <v>0</v>
      </c>
      <c r="P6" s="159">
        <v>6</v>
      </c>
      <c r="Q6" s="159">
        <v>3</v>
      </c>
      <c r="R6" s="159">
        <v>1</v>
      </c>
      <c r="S6" s="159">
        <v>108</v>
      </c>
      <c r="T6" s="159">
        <v>0</v>
      </c>
      <c r="U6" s="159">
        <v>6</v>
      </c>
      <c r="V6" s="159">
        <v>3</v>
      </c>
      <c r="W6" s="159">
        <v>0</v>
      </c>
      <c r="X6" s="159">
        <v>26</v>
      </c>
      <c r="Y6" s="159">
        <f t="shared" si="0"/>
        <v>536</v>
      </c>
    </row>
    <row r="7" spans="1:25" x14ac:dyDescent="0.3">
      <c r="A7" s="14">
        <v>6</v>
      </c>
      <c r="B7" s="15">
        <v>3</v>
      </c>
      <c r="C7" s="158" t="s">
        <v>1395</v>
      </c>
      <c r="D7" s="8" t="s">
        <v>1396</v>
      </c>
      <c r="E7" s="10"/>
      <c r="F7" s="354">
        <v>75</v>
      </c>
      <c r="G7" s="15" t="s">
        <v>73</v>
      </c>
      <c r="H7" s="174" t="s">
        <v>1573</v>
      </c>
      <c r="I7" s="32">
        <v>314</v>
      </c>
      <c r="J7" s="159">
        <v>5</v>
      </c>
      <c r="K7" s="159">
        <v>66</v>
      </c>
      <c r="L7" s="159">
        <v>68</v>
      </c>
      <c r="M7" s="159">
        <v>2</v>
      </c>
      <c r="N7" s="159">
        <v>8</v>
      </c>
      <c r="O7" s="159">
        <v>1</v>
      </c>
      <c r="P7" s="159">
        <v>1</v>
      </c>
      <c r="Q7" s="159">
        <v>1</v>
      </c>
      <c r="R7" s="159">
        <v>2</v>
      </c>
      <c r="S7" s="159">
        <v>62</v>
      </c>
      <c r="T7" s="159">
        <v>0</v>
      </c>
      <c r="U7" s="159">
        <v>2</v>
      </c>
      <c r="V7" s="159">
        <v>1</v>
      </c>
      <c r="W7" s="159">
        <v>0</v>
      </c>
      <c r="X7" s="159">
        <v>20</v>
      </c>
      <c r="Y7" s="159">
        <f t="shared" si="0"/>
        <v>239</v>
      </c>
    </row>
    <row r="8" spans="1:25" x14ac:dyDescent="0.3">
      <c r="A8" s="14">
        <v>7</v>
      </c>
      <c r="B8" s="15">
        <v>3</v>
      </c>
      <c r="C8" s="158" t="s">
        <v>1395</v>
      </c>
      <c r="D8" s="8" t="s">
        <v>1396</v>
      </c>
      <c r="E8" s="10"/>
      <c r="F8" s="354">
        <v>75</v>
      </c>
      <c r="G8" s="15" t="s">
        <v>73</v>
      </c>
      <c r="H8" s="174" t="s">
        <v>1575</v>
      </c>
      <c r="I8" s="32">
        <v>275</v>
      </c>
      <c r="J8" s="159">
        <v>4</v>
      </c>
      <c r="K8" s="159">
        <v>95</v>
      </c>
      <c r="L8" s="159">
        <v>21</v>
      </c>
      <c r="M8" s="159">
        <v>1</v>
      </c>
      <c r="N8" s="159">
        <v>3</v>
      </c>
      <c r="O8" s="159">
        <v>6</v>
      </c>
      <c r="P8" s="159">
        <v>1</v>
      </c>
      <c r="Q8" s="159">
        <v>0</v>
      </c>
      <c r="R8" s="159">
        <v>2</v>
      </c>
      <c r="S8" s="159">
        <v>79</v>
      </c>
      <c r="T8" s="159">
        <v>0</v>
      </c>
      <c r="U8" s="159">
        <v>0</v>
      </c>
      <c r="V8" s="159">
        <v>1</v>
      </c>
      <c r="W8" s="159">
        <v>0</v>
      </c>
      <c r="X8" s="159">
        <v>13</v>
      </c>
      <c r="Y8" s="159">
        <f t="shared" si="0"/>
        <v>226</v>
      </c>
    </row>
    <row r="9" spans="1:25" x14ac:dyDescent="0.3">
      <c r="A9" s="14">
        <v>8</v>
      </c>
      <c r="B9" s="15">
        <v>3</v>
      </c>
      <c r="C9" s="158" t="s">
        <v>1395</v>
      </c>
      <c r="D9" s="8" t="s">
        <v>1396</v>
      </c>
      <c r="E9" s="10"/>
      <c r="F9" s="354">
        <v>75</v>
      </c>
      <c r="G9" s="15" t="s">
        <v>73</v>
      </c>
      <c r="H9" s="174" t="s">
        <v>1585</v>
      </c>
      <c r="I9" s="32">
        <v>263</v>
      </c>
      <c r="J9" s="159">
        <v>12</v>
      </c>
      <c r="K9" s="159">
        <v>26</v>
      </c>
      <c r="L9" s="159">
        <v>54</v>
      </c>
      <c r="M9" s="159">
        <v>0</v>
      </c>
      <c r="N9" s="159">
        <v>8</v>
      </c>
      <c r="O9" s="159">
        <v>1</v>
      </c>
      <c r="P9" s="159">
        <v>3</v>
      </c>
      <c r="Q9" s="159">
        <v>0</v>
      </c>
      <c r="R9" s="159">
        <v>0</v>
      </c>
      <c r="S9" s="159">
        <v>77</v>
      </c>
      <c r="T9" s="159">
        <v>0</v>
      </c>
      <c r="U9" s="159">
        <v>10</v>
      </c>
      <c r="V9" s="159">
        <v>0</v>
      </c>
      <c r="W9" s="159">
        <v>0</v>
      </c>
      <c r="X9" s="159">
        <v>23</v>
      </c>
      <c r="Y9" s="159">
        <f t="shared" si="0"/>
        <v>214</v>
      </c>
    </row>
    <row r="10" spans="1:25" x14ac:dyDescent="0.3">
      <c r="A10" s="14">
        <v>9</v>
      </c>
      <c r="B10" s="15">
        <v>3</v>
      </c>
      <c r="C10" s="158" t="s">
        <v>1395</v>
      </c>
      <c r="D10" s="8" t="s">
        <v>1396</v>
      </c>
      <c r="E10" s="10"/>
      <c r="F10" s="354">
        <v>76</v>
      </c>
      <c r="G10" s="15" t="s">
        <v>73</v>
      </c>
      <c r="H10" s="174" t="s">
        <v>42</v>
      </c>
      <c r="I10" s="32">
        <v>521</v>
      </c>
      <c r="J10" s="159">
        <v>31</v>
      </c>
      <c r="K10" s="159">
        <v>239</v>
      </c>
      <c r="L10" s="159">
        <v>95</v>
      </c>
      <c r="M10" s="159">
        <v>1</v>
      </c>
      <c r="N10" s="159">
        <v>1</v>
      </c>
      <c r="O10" s="159">
        <v>0</v>
      </c>
      <c r="P10" s="159">
        <v>16</v>
      </c>
      <c r="Q10" s="159">
        <v>0</v>
      </c>
      <c r="R10" s="159">
        <v>1</v>
      </c>
      <c r="S10" s="159">
        <v>28</v>
      </c>
      <c r="T10" s="159">
        <v>0</v>
      </c>
      <c r="U10" s="159">
        <v>3</v>
      </c>
      <c r="V10" s="159">
        <v>5</v>
      </c>
      <c r="W10" s="159">
        <v>0</v>
      </c>
      <c r="X10" s="159">
        <v>2</v>
      </c>
      <c r="Y10" s="159">
        <f t="shared" si="0"/>
        <v>422</v>
      </c>
    </row>
    <row r="11" spans="1:25" x14ac:dyDescent="0.3">
      <c r="A11" s="14">
        <v>10</v>
      </c>
      <c r="B11" s="15">
        <v>3</v>
      </c>
      <c r="C11" s="158" t="s">
        <v>1395</v>
      </c>
      <c r="D11" s="8" t="s">
        <v>1396</v>
      </c>
      <c r="E11" s="10"/>
      <c r="F11" s="354">
        <v>76</v>
      </c>
      <c r="G11" s="15" t="s">
        <v>73</v>
      </c>
      <c r="H11" s="174" t="s">
        <v>1569</v>
      </c>
      <c r="I11" s="32">
        <v>521</v>
      </c>
      <c r="J11" s="159">
        <v>24</v>
      </c>
      <c r="K11" s="159">
        <v>258</v>
      </c>
      <c r="L11" s="159">
        <v>71</v>
      </c>
      <c r="M11" s="159">
        <v>6</v>
      </c>
      <c r="N11" s="159">
        <v>4</v>
      </c>
      <c r="O11" s="159">
        <v>0</v>
      </c>
      <c r="P11" s="159">
        <v>12</v>
      </c>
      <c r="Q11" s="159">
        <v>1</v>
      </c>
      <c r="R11" s="159">
        <v>0</v>
      </c>
      <c r="S11" s="159">
        <v>27</v>
      </c>
      <c r="T11" s="159">
        <v>0</v>
      </c>
      <c r="U11" s="159">
        <v>1</v>
      </c>
      <c r="V11" s="159">
        <v>3</v>
      </c>
      <c r="W11" s="159">
        <v>0</v>
      </c>
      <c r="X11" s="159">
        <v>5</v>
      </c>
      <c r="Y11" s="159">
        <f t="shared" si="0"/>
        <v>412</v>
      </c>
    </row>
    <row r="12" spans="1:25" x14ac:dyDescent="0.3">
      <c r="A12" s="14">
        <v>11</v>
      </c>
      <c r="B12" s="15">
        <v>3</v>
      </c>
      <c r="C12" s="158" t="s">
        <v>1397</v>
      </c>
      <c r="D12" s="8" t="s">
        <v>1398</v>
      </c>
      <c r="E12" s="10"/>
      <c r="F12" s="354">
        <v>333</v>
      </c>
      <c r="G12" s="15" t="s">
        <v>73</v>
      </c>
      <c r="H12" s="174" t="s">
        <v>42</v>
      </c>
      <c r="I12" s="32">
        <v>500</v>
      </c>
      <c r="J12" s="159">
        <v>5</v>
      </c>
      <c r="K12" s="159">
        <v>48</v>
      </c>
      <c r="L12" s="159">
        <v>134</v>
      </c>
      <c r="M12" s="159">
        <v>4</v>
      </c>
      <c r="N12" s="159">
        <v>17</v>
      </c>
      <c r="O12" s="159">
        <v>106</v>
      </c>
      <c r="P12" s="159">
        <v>8</v>
      </c>
      <c r="Q12" s="159">
        <v>4</v>
      </c>
      <c r="R12" s="159">
        <v>3</v>
      </c>
      <c r="S12" s="159">
        <v>21</v>
      </c>
      <c r="T12" s="159">
        <v>2</v>
      </c>
      <c r="U12" s="159">
        <v>0</v>
      </c>
      <c r="V12" s="159">
        <v>2</v>
      </c>
      <c r="W12" s="159">
        <v>0</v>
      </c>
      <c r="X12" s="159">
        <v>9</v>
      </c>
      <c r="Y12" s="159">
        <f t="shared" si="0"/>
        <v>363</v>
      </c>
    </row>
    <row r="13" spans="1:25" x14ac:dyDescent="0.3">
      <c r="A13" s="14">
        <v>12</v>
      </c>
      <c r="B13" s="15">
        <v>3</v>
      </c>
      <c r="C13" s="158" t="s">
        <v>1397</v>
      </c>
      <c r="D13" s="8" t="s">
        <v>1398</v>
      </c>
      <c r="E13" s="10"/>
      <c r="F13" s="354">
        <v>333</v>
      </c>
      <c r="G13" s="15" t="s">
        <v>73</v>
      </c>
      <c r="H13" s="174" t="s">
        <v>1569</v>
      </c>
      <c r="I13" s="32">
        <v>499</v>
      </c>
      <c r="J13" s="159">
        <v>5</v>
      </c>
      <c r="K13" s="159">
        <v>62</v>
      </c>
      <c r="L13" s="159">
        <v>131</v>
      </c>
      <c r="M13" s="159">
        <v>10</v>
      </c>
      <c r="N13" s="159">
        <v>9</v>
      </c>
      <c r="O13" s="159">
        <v>89</v>
      </c>
      <c r="P13" s="159">
        <v>3</v>
      </c>
      <c r="Q13" s="159">
        <v>11</v>
      </c>
      <c r="R13" s="159">
        <v>4</v>
      </c>
      <c r="S13" s="159">
        <v>23</v>
      </c>
      <c r="T13" s="159">
        <v>0</v>
      </c>
      <c r="U13" s="159">
        <v>2</v>
      </c>
      <c r="V13" s="159">
        <v>4</v>
      </c>
      <c r="W13" s="159">
        <v>0</v>
      </c>
      <c r="X13" s="159">
        <v>10</v>
      </c>
      <c r="Y13" s="159">
        <f t="shared" si="0"/>
        <v>363</v>
      </c>
    </row>
    <row r="14" spans="1:25" x14ac:dyDescent="0.3">
      <c r="A14" s="14">
        <v>13</v>
      </c>
      <c r="B14" s="15">
        <v>3</v>
      </c>
      <c r="C14" s="158" t="s">
        <v>1397</v>
      </c>
      <c r="D14" s="8" t="s">
        <v>1398</v>
      </c>
      <c r="E14" s="10"/>
      <c r="F14" s="354">
        <v>334</v>
      </c>
      <c r="G14" s="15" t="s">
        <v>73</v>
      </c>
      <c r="H14" s="174" t="s">
        <v>42</v>
      </c>
      <c r="I14" s="32">
        <v>448</v>
      </c>
      <c r="J14" s="159">
        <v>3</v>
      </c>
      <c r="K14" s="159">
        <v>60</v>
      </c>
      <c r="L14" s="159">
        <v>92</v>
      </c>
      <c r="M14" s="159">
        <v>4</v>
      </c>
      <c r="N14" s="159">
        <v>21</v>
      </c>
      <c r="O14" s="159">
        <v>57</v>
      </c>
      <c r="P14" s="159">
        <v>11</v>
      </c>
      <c r="Q14" s="159">
        <v>12</v>
      </c>
      <c r="R14" s="159">
        <v>0</v>
      </c>
      <c r="S14" s="159">
        <v>36</v>
      </c>
      <c r="T14" s="159">
        <v>3</v>
      </c>
      <c r="U14" s="159">
        <v>1</v>
      </c>
      <c r="V14" s="159">
        <v>2</v>
      </c>
      <c r="W14" s="159">
        <v>0</v>
      </c>
      <c r="X14" s="159">
        <v>15</v>
      </c>
      <c r="Y14" s="159">
        <f t="shared" si="0"/>
        <v>317</v>
      </c>
    </row>
    <row r="15" spans="1:25" x14ac:dyDescent="0.3">
      <c r="A15" s="14">
        <v>14</v>
      </c>
      <c r="B15" s="15">
        <v>3</v>
      </c>
      <c r="C15" s="158" t="s">
        <v>1397</v>
      </c>
      <c r="D15" s="8" t="s">
        <v>1398</v>
      </c>
      <c r="E15" s="10"/>
      <c r="F15" s="354">
        <v>334</v>
      </c>
      <c r="G15" s="15" t="s">
        <v>73</v>
      </c>
      <c r="H15" s="174" t="s">
        <v>1569</v>
      </c>
      <c r="I15" s="32">
        <v>447</v>
      </c>
      <c r="J15" s="159">
        <v>5</v>
      </c>
      <c r="K15" s="159">
        <v>47</v>
      </c>
      <c r="L15" s="159">
        <v>93</v>
      </c>
      <c r="M15" s="159">
        <v>6</v>
      </c>
      <c r="N15" s="159">
        <v>19</v>
      </c>
      <c r="O15" s="159">
        <v>64</v>
      </c>
      <c r="P15" s="159">
        <v>6</v>
      </c>
      <c r="Q15" s="159">
        <v>5</v>
      </c>
      <c r="R15" s="159">
        <v>3</v>
      </c>
      <c r="S15" s="159">
        <v>25</v>
      </c>
      <c r="T15" s="159">
        <v>1</v>
      </c>
      <c r="U15" s="159">
        <v>1</v>
      </c>
      <c r="V15" s="159">
        <v>1</v>
      </c>
      <c r="W15" s="159">
        <v>0</v>
      </c>
      <c r="X15" s="159">
        <v>15</v>
      </c>
      <c r="Y15" s="159">
        <f t="shared" si="0"/>
        <v>291</v>
      </c>
    </row>
    <row r="16" spans="1:25" x14ac:dyDescent="0.3">
      <c r="A16" s="14">
        <v>15</v>
      </c>
      <c r="B16" s="15">
        <v>3</v>
      </c>
      <c r="C16" s="158" t="s">
        <v>1397</v>
      </c>
      <c r="D16" s="8" t="s">
        <v>1398</v>
      </c>
      <c r="E16" s="10"/>
      <c r="F16" s="354">
        <v>335</v>
      </c>
      <c r="G16" s="15" t="s">
        <v>73</v>
      </c>
      <c r="H16" s="174" t="s">
        <v>42</v>
      </c>
      <c r="I16" s="32">
        <v>525</v>
      </c>
      <c r="J16" s="159">
        <v>3</v>
      </c>
      <c r="K16" s="159">
        <v>73</v>
      </c>
      <c r="L16" s="159">
        <v>99</v>
      </c>
      <c r="M16" s="159">
        <v>7</v>
      </c>
      <c r="N16" s="159">
        <v>23</v>
      </c>
      <c r="O16" s="159">
        <v>89</v>
      </c>
      <c r="P16" s="159">
        <v>4</v>
      </c>
      <c r="Q16" s="159">
        <v>8</v>
      </c>
      <c r="R16" s="159">
        <v>1</v>
      </c>
      <c r="S16" s="159">
        <v>22</v>
      </c>
      <c r="T16" s="159">
        <v>0</v>
      </c>
      <c r="U16" s="159">
        <v>1</v>
      </c>
      <c r="V16" s="159">
        <v>3</v>
      </c>
      <c r="W16" s="159">
        <v>0</v>
      </c>
      <c r="X16" s="159">
        <v>11</v>
      </c>
      <c r="Y16" s="159">
        <f t="shared" si="0"/>
        <v>344</v>
      </c>
    </row>
    <row r="17" spans="1:25" x14ac:dyDescent="0.3">
      <c r="A17" s="14">
        <v>16</v>
      </c>
      <c r="B17" s="15">
        <v>3</v>
      </c>
      <c r="C17" s="158" t="s">
        <v>1397</v>
      </c>
      <c r="D17" s="8" t="s">
        <v>1398</v>
      </c>
      <c r="E17" s="10"/>
      <c r="F17" s="354">
        <v>335</v>
      </c>
      <c r="G17" s="15" t="s">
        <v>73</v>
      </c>
      <c r="H17" s="174" t="s">
        <v>1569</v>
      </c>
      <c r="I17" s="32">
        <v>524</v>
      </c>
      <c r="J17" s="159">
        <v>3</v>
      </c>
      <c r="K17" s="159">
        <v>48</v>
      </c>
      <c r="L17" s="159">
        <v>103</v>
      </c>
      <c r="M17" s="159">
        <v>5</v>
      </c>
      <c r="N17" s="159">
        <v>20</v>
      </c>
      <c r="O17" s="159">
        <v>76</v>
      </c>
      <c r="P17" s="159">
        <v>1</v>
      </c>
      <c r="Q17" s="159">
        <v>8</v>
      </c>
      <c r="R17" s="159">
        <v>0</v>
      </c>
      <c r="S17" s="159">
        <v>28</v>
      </c>
      <c r="T17" s="159">
        <v>0</v>
      </c>
      <c r="U17" s="159">
        <v>3</v>
      </c>
      <c r="V17" s="159">
        <v>4</v>
      </c>
      <c r="W17" s="159">
        <v>0</v>
      </c>
      <c r="X17" s="159">
        <v>19</v>
      </c>
      <c r="Y17" s="159">
        <f t="shared" si="0"/>
        <v>318</v>
      </c>
    </row>
    <row r="18" spans="1:25" x14ac:dyDescent="0.3">
      <c r="A18" s="14">
        <v>17</v>
      </c>
      <c r="B18" s="15">
        <v>3</v>
      </c>
      <c r="C18" s="158" t="s">
        <v>1397</v>
      </c>
      <c r="D18" s="8" t="s">
        <v>1398</v>
      </c>
      <c r="E18" s="10"/>
      <c r="F18" s="354">
        <v>336</v>
      </c>
      <c r="G18" s="15" t="s">
        <v>73</v>
      </c>
      <c r="H18" s="174" t="s">
        <v>42</v>
      </c>
      <c r="I18" s="32">
        <v>412</v>
      </c>
      <c r="J18" s="159">
        <v>2</v>
      </c>
      <c r="K18" s="159">
        <v>48</v>
      </c>
      <c r="L18" s="159">
        <v>94</v>
      </c>
      <c r="M18" s="159">
        <v>4</v>
      </c>
      <c r="N18" s="159">
        <v>22</v>
      </c>
      <c r="O18" s="159">
        <v>74</v>
      </c>
      <c r="P18" s="159">
        <v>4</v>
      </c>
      <c r="Q18" s="159">
        <v>4</v>
      </c>
      <c r="R18" s="159">
        <v>2</v>
      </c>
      <c r="S18" s="159">
        <v>29</v>
      </c>
      <c r="T18" s="159">
        <v>0</v>
      </c>
      <c r="U18" s="159">
        <v>1</v>
      </c>
      <c r="V18" s="159">
        <v>0</v>
      </c>
      <c r="W18" s="159">
        <v>0</v>
      </c>
      <c r="X18" s="159">
        <v>8</v>
      </c>
      <c r="Y18" s="159">
        <f t="shared" si="0"/>
        <v>292</v>
      </c>
    </row>
    <row r="19" spans="1:25" x14ac:dyDescent="0.3">
      <c r="A19" s="14">
        <v>18</v>
      </c>
      <c r="B19" s="15">
        <v>3</v>
      </c>
      <c r="C19" s="158" t="s">
        <v>1397</v>
      </c>
      <c r="D19" s="8" t="s">
        <v>1398</v>
      </c>
      <c r="E19" s="10"/>
      <c r="F19" s="354">
        <v>336</v>
      </c>
      <c r="G19" s="15" t="s">
        <v>73</v>
      </c>
      <c r="H19" s="174" t="s">
        <v>1569</v>
      </c>
      <c r="I19" s="32">
        <v>411</v>
      </c>
      <c r="J19" s="159">
        <v>3</v>
      </c>
      <c r="K19" s="159">
        <v>48</v>
      </c>
      <c r="L19" s="159">
        <v>87</v>
      </c>
      <c r="M19" s="159">
        <v>2</v>
      </c>
      <c r="N19" s="159">
        <v>28</v>
      </c>
      <c r="O19" s="159">
        <v>46</v>
      </c>
      <c r="P19" s="159">
        <v>8</v>
      </c>
      <c r="Q19" s="159">
        <v>7</v>
      </c>
      <c r="R19" s="159">
        <v>0</v>
      </c>
      <c r="S19" s="159">
        <v>26</v>
      </c>
      <c r="T19" s="159">
        <v>2</v>
      </c>
      <c r="U19" s="159">
        <v>3</v>
      </c>
      <c r="V19" s="159">
        <v>2</v>
      </c>
      <c r="W19" s="159">
        <v>0</v>
      </c>
      <c r="X19" s="159">
        <v>5</v>
      </c>
      <c r="Y19" s="159">
        <f t="shared" si="0"/>
        <v>267</v>
      </c>
    </row>
    <row r="20" spans="1:25" ht="16.5" customHeight="1" x14ac:dyDescent="0.3">
      <c r="A20" s="14">
        <v>19</v>
      </c>
      <c r="B20" s="15">
        <v>3</v>
      </c>
      <c r="C20" s="158" t="s">
        <v>1397</v>
      </c>
      <c r="D20" s="8" t="s">
        <v>1398</v>
      </c>
      <c r="E20" s="10"/>
      <c r="F20" s="354">
        <v>337</v>
      </c>
      <c r="G20" s="15" t="s">
        <v>73</v>
      </c>
      <c r="H20" s="174" t="s">
        <v>42</v>
      </c>
      <c r="I20" s="32">
        <v>413</v>
      </c>
      <c r="J20" s="159">
        <v>2</v>
      </c>
      <c r="K20" s="159">
        <v>60</v>
      </c>
      <c r="L20" s="159">
        <v>61</v>
      </c>
      <c r="M20" s="159">
        <v>6</v>
      </c>
      <c r="N20" s="159">
        <v>3</v>
      </c>
      <c r="O20" s="159">
        <v>81</v>
      </c>
      <c r="P20" s="159">
        <v>10</v>
      </c>
      <c r="Q20" s="159">
        <v>6</v>
      </c>
      <c r="R20" s="159">
        <v>2</v>
      </c>
      <c r="S20" s="159">
        <v>29</v>
      </c>
      <c r="T20" s="159">
        <v>1</v>
      </c>
      <c r="U20" s="159">
        <v>1</v>
      </c>
      <c r="V20" s="159">
        <v>2</v>
      </c>
      <c r="W20" s="159">
        <v>0</v>
      </c>
      <c r="X20" s="159">
        <v>10</v>
      </c>
      <c r="Y20" s="159">
        <f t="shared" si="0"/>
        <v>274</v>
      </c>
    </row>
    <row r="21" spans="1:25" x14ac:dyDescent="0.3">
      <c r="A21" s="14">
        <v>20</v>
      </c>
      <c r="B21" s="15">
        <v>3</v>
      </c>
      <c r="C21" s="158" t="s">
        <v>1397</v>
      </c>
      <c r="D21" s="8" t="s">
        <v>1398</v>
      </c>
      <c r="E21" s="10"/>
      <c r="F21" s="354">
        <v>337</v>
      </c>
      <c r="G21" s="15" t="s">
        <v>73</v>
      </c>
      <c r="H21" s="174" t="s">
        <v>1569</v>
      </c>
      <c r="I21" s="32">
        <v>413</v>
      </c>
      <c r="J21" s="159">
        <v>2</v>
      </c>
      <c r="K21" s="159">
        <v>79</v>
      </c>
      <c r="L21" s="159">
        <v>51</v>
      </c>
      <c r="M21" s="159">
        <v>4</v>
      </c>
      <c r="N21" s="159">
        <v>9</v>
      </c>
      <c r="O21" s="159">
        <v>77</v>
      </c>
      <c r="P21" s="159">
        <v>9</v>
      </c>
      <c r="Q21" s="159">
        <v>18</v>
      </c>
      <c r="R21" s="159">
        <v>0</v>
      </c>
      <c r="S21" s="159">
        <v>19</v>
      </c>
      <c r="T21" s="159">
        <v>0</v>
      </c>
      <c r="U21" s="159">
        <v>1</v>
      </c>
      <c r="V21" s="159">
        <v>1</v>
      </c>
      <c r="W21" s="159">
        <v>0</v>
      </c>
      <c r="X21" s="159">
        <v>8</v>
      </c>
      <c r="Y21" s="159">
        <f t="shared" si="0"/>
        <v>278</v>
      </c>
    </row>
    <row r="22" spans="1:25" ht="18" customHeight="1" x14ac:dyDescent="0.3">
      <c r="A22" s="14">
        <v>21</v>
      </c>
      <c r="B22" s="15">
        <v>3</v>
      </c>
      <c r="C22" s="158" t="s">
        <v>1397</v>
      </c>
      <c r="D22" s="8" t="s">
        <v>1398</v>
      </c>
      <c r="E22" s="10"/>
      <c r="F22" s="354">
        <v>338</v>
      </c>
      <c r="G22" s="15" t="s">
        <v>73</v>
      </c>
      <c r="H22" s="174" t="s">
        <v>42</v>
      </c>
      <c r="I22" s="32">
        <v>474</v>
      </c>
      <c r="J22" s="159">
        <v>5</v>
      </c>
      <c r="K22" s="159">
        <v>59</v>
      </c>
      <c r="L22" s="159">
        <v>69</v>
      </c>
      <c r="M22" s="159">
        <v>5</v>
      </c>
      <c r="N22" s="159">
        <v>10</v>
      </c>
      <c r="O22" s="159">
        <v>109</v>
      </c>
      <c r="P22" s="159">
        <v>14</v>
      </c>
      <c r="Q22" s="159">
        <v>6</v>
      </c>
      <c r="R22" s="159">
        <v>3</v>
      </c>
      <c r="S22" s="159">
        <v>37</v>
      </c>
      <c r="T22" s="159">
        <v>1</v>
      </c>
      <c r="U22" s="159">
        <v>0</v>
      </c>
      <c r="V22" s="159">
        <v>2</v>
      </c>
      <c r="W22" s="159">
        <v>0</v>
      </c>
      <c r="X22" s="159">
        <v>8</v>
      </c>
      <c r="Y22" s="159">
        <f t="shared" si="0"/>
        <v>328</v>
      </c>
    </row>
    <row r="23" spans="1:25" x14ac:dyDescent="0.3">
      <c r="A23" s="14">
        <v>22</v>
      </c>
      <c r="B23" s="15">
        <v>3</v>
      </c>
      <c r="C23" s="158" t="s">
        <v>1397</v>
      </c>
      <c r="D23" s="8" t="s">
        <v>1398</v>
      </c>
      <c r="E23" s="10"/>
      <c r="F23" s="354">
        <v>338</v>
      </c>
      <c r="G23" s="15" t="s">
        <v>73</v>
      </c>
      <c r="H23" s="174" t="s">
        <v>1569</v>
      </c>
      <c r="I23" s="32">
        <v>473</v>
      </c>
      <c r="J23" s="159">
        <v>5</v>
      </c>
      <c r="K23" s="159">
        <v>66</v>
      </c>
      <c r="L23" s="159">
        <v>76</v>
      </c>
      <c r="M23" s="159">
        <v>8</v>
      </c>
      <c r="N23" s="159">
        <v>2</v>
      </c>
      <c r="O23" s="159">
        <v>92</v>
      </c>
      <c r="P23" s="159">
        <v>14</v>
      </c>
      <c r="Q23" s="159">
        <v>11</v>
      </c>
      <c r="R23" s="159">
        <v>0</v>
      </c>
      <c r="S23" s="159">
        <v>33</v>
      </c>
      <c r="T23" s="159">
        <v>3</v>
      </c>
      <c r="U23" s="159">
        <v>2</v>
      </c>
      <c r="V23" s="159">
        <v>0</v>
      </c>
      <c r="W23" s="159">
        <v>0</v>
      </c>
      <c r="X23" s="159">
        <v>12</v>
      </c>
      <c r="Y23" s="159">
        <f t="shared" si="0"/>
        <v>324</v>
      </c>
    </row>
    <row r="24" spans="1:25" x14ac:dyDescent="0.3">
      <c r="A24" s="14">
        <v>23</v>
      </c>
      <c r="B24" s="15">
        <v>3</v>
      </c>
      <c r="C24" s="158" t="s">
        <v>1397</v>
      </c>
      <c r="D24" s="8" t="s">
        <v>1398</v>
      </c>
      <c r="E24" s="10"/>
      <c r="F24" s="354">
        <v>339</v>
      </c>
      <c r="G24" s="15" t="s">
        <v>73</v>
      </c>
      <c r="H24" s="174" t="s">
        <v>42</v>
      </c>
      <c r="I24" s="32">
        <v>478</v>
      </c>
      <c r="J24" s="159">
        <v>4</v>
      </c>
      <c r="K24" s="159">
        <v>49</v>
      </c>
      <c r="L24" s="159">
        <v>97</v>
      </c>
      <c r="M24" s="159">
        <v>14</v>
      </c>
      <c r="N24" s="159">
        <v>6</v>
      </c>
      <c r="O24" s="159">
        <v>95</v>
      </c>
      <c r="P24" s="159">
        <v>5</v>
      </c>
      <c r="Q24" s="159">
        <v>13</v>
      </c>
      <c r="R24" s="159">
        <v>1</v>
      </c>
      <c r="S24" s="159">
        <v>41</v>
      </c>
      <c r="T24" s="159">
        <v>1</v>
      </c>
      <c r="U24" s="159">
        <v>0</v>
      </c>
      <c r="V24" s="159">
        <v>3</v>
      </c>
      <c r="W24" s="159">
        <v>0</v>
      </c>
      <c r="X24" s="159">
        <v>7</v>
      </c>
      <c r="Y24" s="159">
        <f t="shared" si="0"/>
        <v>336</v>
      </c>
    </row>
    <row r="25" spans="1:25" x14ac:dyDescent="0.3">
      <c r="A25" s="14">
        <v>24</v>
      </c>
      <c r="B25" s="15">
        <v>3</v>
      </c>
      <c r="C25" s="158" t="s">
        <v>1397</v>
      </c>
      <c r="D25" s="8" t="s">
        <v>1398</v>
      </c>
      <c r="E25" s="10"/>
      <c r="F25" s="354">
        <v>339</v>
      </c>
      <c r="G25" s="15" t="s">
        <v>73</v>
      </c>
      <c r="H25" s="174" t="s">
        <v>1569</v>
      </c>
      <c r="I25" s="32">
        <v>477</v>
      </c>
      <c r="J25" s="159">
        <v>2</v>
      </c>
      <c r="K25" s="159">
        <v>63</v>
      </c>
      <c r="L25" s="159">
        <v>76</v>
      </c>
      <c r="M25" s="159">
        <v>11</v>
      </c>
      <c r="N25" s="159">
        <v>8</v>
      </c>
      <c r="O25" s="159">
        <v>103</v>
      </c>
      <c r="P25" s="159">
        <v>4</v>
      </c>
      <c r="Q25" s="159">
        <v>6</v>
      </c>
      <c r="R25" s="159">
        <v>1</v>
      </c>
      <c r="S25" s="159">
        <v>32</v>
      </c>
      <c r="T25" s="159">
        <v>1</v>
      </c>
      <c r="U25" s="159">
        <v>1</v>
      </c>
      <c r="V25" s="159">
        <v>0</v>
      </c>
      <c r="W25" s="159">
        <v>0</v>
      </c>
      <c r="X25" s="159">
        <v>21</v>
      </c>
      <c r="Y25" s="159">
        <f t="shared" si="0"/>
        <v>329</v>
      </c>
    </row>
    <row r="26" spans="1:25" x14ac:dyDescent="0.3">
      <c r="A26" s="14">
        <v>25</v>
      </c>
      <c r="B26" s="15">
        <v>3</v>
      </c>
      <c r="C26" s="158" t="s">
        <v>1397</v>
      </c>
      <c r="D26" s="8" t="s">
        <v>1398</v>
      </c>
      <c r="E26" s="10"/>
      <c r="F26" s="354">
        <v>340</v>
      </c>
      <c r="G26" s="15" t="s">
        <v>73</v>
      </c>
      <c r="H26" s="174" t="s">
        <v>42</v>
      </c>
      <c r="I26" s="32">
        <v>380</v>
      </c>
      <c r="J26" s="159">
        <v>3</v>
      </c>
      <c r="K26" s="159">
        <v>37</v>
      </c>
      <c r="L26" s="159">
        <v>71</v>
      </c>
      <c r="M26" s="159">
        <v>7</v>
      </c>
      <c r="N26" s="159">
        <v>15</v>
      </c>
      <c r="O26" s="159">
        <v>62</v>
      </c>
      <c r="P26" s="159">
        <v>8</v>
      </c>
      <c r="Q26" s="159">
        <v>8</v>
      </c>
      <c r="R26" s="159">
        <v>1</v>
      </c>
      <c r="S26" s="159">
        <v>46</v>
      </c>
      <c r="T26" s="159">
        <v>2</v>
      </c>
      <c r="U26" s="159">
        <v>1</v>
      </c>
      <c r="V26" s="159">
        <v>1</v>
      </c>
      <c r="W26" s="159">
        <v>0</v>
      </c>
      <c r="X26" s="159">
        <v>12</v>
      </c>
      <c r="Y26" s="159">
        <f t="shared" si="0"/>
        <v>274</v>
      </c>
    </row>
    <row r="27" spans="1:25" x14ac:dyDescent="0.3">
      <c r="A27" s="14">
        <v>26</v>
      </c>
      <c r="B27" s="15">
        <v>3</v>
      </c>
      <c r="C27" s="158" t="s">
        <v>1397</v>
      </c>
      <c r="D27" s="8" t="s">
        <v>1398</v>
      </c>
      <c r="E27" s="10"/>
      <c r="F27" s="354">
        <v>340</v>
      </c>
      <c r="G27" s="15" t="s">
        <v>73</v>
      </c>
      <c r="H27" s="174" t="s">
        <v>1569</v>
      </c>
      <c r="I27" s="32">
        <v>380</v>
      </c>
      <c r="J27" s="159">
        <v>4</v>
      </c>
      <c r="K27" s="159">
        <v>39</v>
      </c>
      <c r="L27" s="159">
        <v>66</v>
      </c>
      <c r="M27" s="159">
        <v>7</v>
      </c>
      <c r="N27" s="159">
        <v>11</v>
      </c>
      <c r="O27" s="159">
        <v>74</v>
      </c>
      <c r="P27" s="159">
        <v>4</v>
      </c>
      <c r="Q27" s="159">
        <v>6</v>
      </c>
      <c r="R27" s="159">
        <v>2</v>
      </c>
      <c r="S27" s="159">
        <v>38</v>
      </c>
      <c r="T27" s="159">
        <v>2</v>
      </c>
      <c r="U27" s="159">
        <v>2</v>
      </c>
      <c r="V27" s="159">
        <v>1</v>
      </c>
      <c r="W27" s="159">
        <v>0</v>
      </c>
      <c r="X27" s="159">
        <v>13</v>
      </c>
      <c r="Y27" s="159">
        <f t="shared" si="0"/>
        <v>269</v>
      </c>
    </row>
    <row r="28" spans="1:25" x14ac:dyDescent="0.3">
      <c r="A28" s="14">
        <v>27</v>
      </c>
      <c r="B28" s="15">
        <v>3</v>
      </c>
      <c r="C28" s="158" t="s">
        <v>1397</v>
      </c>
      <c r="D28" s="8" t="s">
        <v>1398</v>
      </c>
      <c r="E28" s="10"/>
      <c r="F28" s="354">
        <v>341</v>
      </c>
      <c r="G28" s="15" t="s">
        <v>73</v>
      </c>
      <c r="H28" s="174" t="s">
        <v>42</v>
      </c>
      <c r="I28" s="32">
        <v>558</v>
      </c>
      <c r="J28" s="39">
        <v>6</v>
      </c>
      <c r="K28" s="39">
        <v>45</v>
      </c>
      <c r="L28" s="39">
        <v>92</v>
      </c>
      <c r="M28" s="39">
        <v>11</v>
      </c>
      <c r="N28" s="39">
        <v>18</v>
      </c>
      <c r="O28" s="39">
        <v>91</v>
      </c>
      <c r="P28" s="39">
        <v>7</v>
      </c>
      <c r="Q28" s="39">
        <v>15</v>
      </c>
      <c r="R28" s="39">
        <v>0</v>
      </c>
      <c r="S28" s="39">
        <v>73</v>
      </c>
      <c r="T28" s="39">
        <v>4</v>
      </c>
      <c r="U28" s="39">
        <v>2</v>
      </c>
      <c r="V28" s="39">
        <v>0</v>
      </c>
      <c r="W28" s="39">
        <v>0</v>
      </c>
      <c r="X28" s="39">
        <v>10</v>
      </c>
      <c r="Y28" s="159">
        <f t="shared" si="0"/>
        <v>374</v>
      </c>
    </row>
    <row r="29" spans="1:25" x14ac:dyDescent="0.3">
      <c r="A29" s="14">
        <v>28</v>
      </c>
      <c r="B29" s="15">
        <v>3</v>
      </c>
      <c r="C29" s="158" t="s">
        <v>1397</v>
      </c>
      <c r="D29" s="8" t="s">
        <v>1398</v>
      </c>
      <c r="E29" s="10"/>
      <c r="F29" s="354">
        <v>341</v>
      </c>
      <c r="G29" s="15" t="s">
        <v>73</v>
      </c>
      <c r="H29" s="174" t="s">
        <v>1569</v>
      </c>
      <c r="I29" s="32">
        <v>557</v>
      </c>
      <c r="J29" s="39">
        <v>3</v>
      </c>
      <c r="K29" s="39">
        <v>63</v>
      </c>
      <c r="L29" s="39">
        <v>100</v>
      </c>
      <c r="M29" s="39">
        <v>6</v>
      </c>
      <c r="N29" s="39">
        <v>15</v>
      </c>
      <c r="O29" s="39">
        <v>66</v>
      </c>
      <c r="P29" s="39">
        <v>6</v>
      </c>
      <c r="Q29" s="39">
        <v>10</v>
      </c>
      <c r="R29" s="39">
        <v>2</v>
      </c>
      <c r="S29" s="39">
        <v>49</v>
      </c>
      <c r="T29" s="39">
        <v>0</v>
      </c>
      <c r="U29" s="39">
        <v>2</v>
      </c>
      <c r="V29" s="39">
        <v>3</v>
      </c>
      <c r="W29" s="39">
        <v>0</v>
      </c>
      <c r="X29" s="39">
        <v>16</v>
      </c>
      <c r="Y29" s="159">
        <f t="shared" si="0"/>
        <v>341</v>
      </c>
    </row>
    <row r="30" spans="1:25" ht="16.5" customHeight="1" x14ac:dyDescent="0.3">
      <c r="A30" s="14">
        <v>29</v>
      </c>
      <c r="B30" s="15">
        <v>3</v>
      </c>
      <c r="C30" s="158" t="s">
        <v>1397</v>
      </c>
      <c r="D30" s="8" t="s">
        <v>1398</v>
      </c>
      <c r="E30" s="10"/>
      <c r="F30" s="354">
        <v>341</v>
      </c>
      <c r="G30" s="15" t="s">
        <v>73</v>
      </c>
      <c r="H30" s="174" t="s">
        <v>1571</v>
      </c>
      <c r="I30" s="32">
        <v>557</v>
      </c>
      <c r="J30" s="39">
        <v>5</v>
      </c>
      <c r="K30" s="39">
        <v>39</v>
      </c>
      <c r="L30" s="39">
        <v>139</v>
      </c>
      <c r="M30" s="39">
        <v>5</v>
      </c>
      <c r="N30" s="39">
        <v>21</v>
      </c>
      <c r="O30" s="39">
        <v>78</v>
      </c>
      <c r="P30" s="39">
        <v>9</v>
      </c>
      <c r="Q30" s="39">
        <v>11</v>
      </c>
      <c r="R30" s="39">
        <v>3</v>
      </c>
      <c r="S30" s="39">
        <v>43</v>
      </c>
      <c r="T30" s="39">
        <v>1</v>
      </c>
      <c r="U30" s="39">
        <v>0</v>
      </c>
      <c r="V30" s="39">
        <v>1</v>
      </c>
      <c r="W30" s="39">
        <v>0</v>
      </c>
      <c r="X30" s="39">
        <v>21</v>
      </c>
      <c r="Y30" s="159">
        <f t="shared" si="0"/>
        <v>376</v>
      </c>
    </row>
    <row r="31" spans="1:25" x14ac:dyDescent="0.3">
      <c r="A31" s="14">
        <v>30</v>
      </c>
      <c r="B31" s="15">
        <v>3</v>
      </c>
      <c r="C31" s="158" t="s">
        <v>1397</v>
      </c>
      <c r="D31" s="8" t="s">
        <v>1398</v>
      </c>
      <c r="E31" s="10"/>
      <c r="F31" s="354">
        <v>342</v>
      </c>
      <c r="G31" s="15" t="s">
        <v>73</v>
      </c>
      <c r="H31" s="174" t="s">
        <v>42</v>
      </c>
      <c r="I31" s="32">
        <v>482</v>
      </c>
      <c r="J31" s="159">
        <v>6</v>
      </c>
      <c r="K31" s="159">
        <v>46</v>
      </c>
      <c r="L31" s="159">
        <v>68</v>
      </c>
      <c r="M31" s="159">
        <v>4</v>
      </c>
      <c r="N31" s="159">
        <v>14</v>
      </c>
      <c r="O31" s="159">
        <v>79</v>
      </c>
      <c r="P31" s="159">
        <v>12</v>
      </c>
      <c r="Q31" s="159">
        <v>7</v>
      </c>
      <c r="R31" s="159">
        <v>1</v>
      </c>
      <c r="S31" s="159">
        <v>48</v>
      </c>
      <c r="T31" s="159">
        <v>1</v>
      </c>
      <c r="U31" s="159">
        <v>1</v>
      </c>
      <c r="V31" s="159">
        <v>4</v>
      </c>
      <c r="W31" s="159">
        <v>0</v>
      </c>
      <c r="X31" s="159">
        <v>14</v>
      </c>
      <c r="Y31" s="159">
        <f t="shared" si="0"/>
        <v>305</v>
      </c>
    </row>
    <row r="32" spans="1:25" x14ac:dyDescent="0.3">
      <c r="A32" s="14">
        <v>31</v>
      </c>
      <c r="B32" s="15">
        <v>3</v>
      </c>
      <c r="C32" s="158" t="s">
        <v>1399</v>
      </c>
      <c r="D32" s="8" t="s">
        <v>1398</v>
      </c>
      <c r="E32" s="10"/>
      <c r="F32" s="354">
        <v>342</v>
      </c>
      <c r="G32" s="15" t="s">
        <v>73</v>
      </c>
      <c r="H32" s="174" t="s">
        <v>1569</v>
      </c>
      <c r="I32" s="10">
        <v>481</v>
      </c>
      <c r="J32" s="159">
        <v>8</v>
      </c>
      <c r="K32" s="159">
        <v>66</v>
      </c>
      <c r="L32" s="159">
        <v>57</v>
      </c>
      <c r="M32" s="159">
        <v>4</v>
      </c>
      <c r="N32" s="159">
        <v>13</v>
      </c>
      <c r="O32" s="159">
        <v>90</v>
      </c>
      <c r="P32" s="159">
        <v>3</v>
      </c>
      <c r="Q32" s="159">
        <v>9</v>
      </c>
      <c r="R32" s="159">
        <v>4</v>
      </c>
      <c r="S32" s="159">
        <v>42</v>
      </c>
      <c r="T32" s="159">
        <v>2</v>
      </c>
      <c r="U32" s="159">
        <v>2</v>
      </c>
      <c r="V32" s="159">
        <v>3</v>
      </c>
      <c r="W32" s="159">
        <v>0</v>
      </c>
      <c r="X32" s="159">
        <v>8</v>
      </c>
      <c r="Y32" s="159">
        <f t="shared" si="0"/>
        <v>311</v>
      </c>
    </row>
    <row r="33" spans="1:25" x14ac:dyDescent="0.3">
      <c r="A33" s="14">
        <v>32</v>
      </c>
      <c r="B33" s="15">
        <v>3</v>
      </c>
      <c r="C33" s="158" t="s">
        <v>1397</v>
      </c>
      <c r="D33" s="8" t="s">
        <v>1398</v>
      </c>
      <c r="E33" s="10"/>
      <c r="F33" s="354">
        <v>343</v>
      </c>
      <c r="G33" s="15" t="s">
        <v>73</v>
      </c>
      <c r="H33" s="174" t="s">
        <v>42</v>
      </c>
      <c r="I33" s="10">
        <v>380</v>
      </c>
      <c r="J33" s="159">
        <v>7</v>
      </c>
      <c r="K33" s="159">
        <v>67</v>
      </c>
      <c r="L33" s="159">
        <v>50</v>
      </c>
      <c r="M33" s="159">
        <v>11</v>
      </c>
      <c r="N33" s="159">
        <v>4</v>
      </c>
      <c r="O33" s="159">
        <v>67</v>
      </c>
      <c r="P33" s="159">
        <v>3</v>
      </c>
      <c r="Q33" s="159">
        <v>11</v>
      </c>
      <c r="R33" s="159">
        <v>2</v>
      </c>
      <c r="S33" s="159">
        <v>32</v>
      </c>
      <c r="T33" s="159">
        <v>0</v>
      </c>
      <c r="U33" s="159">
        <v>0</v>
      </c>
      <c r="V33" s="159">
        <v>2</v>
      </c>
      <c r="W33" s="159">
        <v>0</v>
      </c>
      <c r="X33" s="159">
        <v>4</v>
      </c>
      <c r="Y33" s="159">
        <f t="shared" si="0"/>
        <v>260</v>
      </c>
    </row>
    <row r="34" spans="1:25" x14ac:dyDescent="0.3">
      <c r="A34" s="14">
        <v>33</v>
      </c>
      <c r="B34" s="15">
        <v>3</v>
      </c>
      <c r="C34" s="158" t="s">
        <v>1397</v>
      </c>
      <c r="D34" s="8" t="s">
        <v>1398</v>
      </c>
      <c r="E34" s="10"/>
      <c r="F34" s="354">
        <v>343</v>
      </c>
      <c r="G34" s="15" t="s">
        <v>73</v>
      </c>
      <c r="H34" s="174" t="s">
        <v>1569</v>
      </c>
      <c r="I34" s="10">
        <v>379</v>
      </c>
      <c r="J34" s="159">
        <v>5</v>
      </c>
      <c r="K34" s="159">
        <v>63</v>
      </c>
      <c r="L34" s="159">
        <v>53</v>
      </c>
      <c r="M34" s="159">
        <v>9</v>
      </c>
      <c r="N34" s="159">
        <v>4</v>
      </c>
      <c r="O34" s="159">
        <v>59</v>
      </c>
      <c r="P34" s="159">
        <v>5</v>
      </c>
      <c r="Q34" s="159">
        <v>16</v>
      </c>
      <c r="R34" s="159">
        <v>2</v>
      </c>
      <c r="S34" s="159">
        <v>26</v>
      </c>
      <c r="T34" s="159">
        <v>1</v>
      </c>
      <c r="U34" s="159">
        <v>1</v>
      </c>
      <c r="V34" s="159">
        <v>1</v>
      </c>
      <c r="W34" s="159">
        <v>0</v>
      </c>
      <c r="X34" s="159">
        <v>6</v>
      </c>
      <c r="Y34" s="159">
        <f t="shared" si="0"/>
        <v>251</v>
      </c>
    </row>
    <row r="35" spans="1:25" x14ac:dyDescent="0.3">
      <c r="A35" s="14">
        <v>34</v>
      </c>
      <c r="B35" s="15">
        <v>3</v>
      </c>
      <c r="C35" s="158" t="s">
        <v>1397</v>
      </c>
      <c r="D35" s="8" t="s">
        <v>1398</v>
      </c>
      <c r="E35" s="10"/>
      <c r="F35" s="354">
        <v>344</v>
      </c>
      <c r="G35" s="15" t="s">
        <v>73</v>
      </c>
      <c r="H35" s="174" t="s">
        <v>42</v>
      </c>
      <c r="I35" s="10">
        <v>651</v>
      </c>
      <c r="J35" s="159">
        <v>8</v>
      </c>
      <c r="K35" s="159">
        <v>90</v>
      </c>
      <c r="L35" s="159">
        <v>91</v>
      </c>
      <c r="M35" s="159">
        <v>15</v>
      </c>
      <c r="N35" s="159">
        <v>8</v>
      </c>
      <c r="O35" s="159">
        <v>117</v>
      </c>
      <c r="P35" s="159">
        <v>9</v>
      </c>
      <c r="Q35" s="159">
        <v>37</v>
      </c>
      <c r="R35" s="159">
        <v>2</v>
      </c>
      <c r="S35" s="159">
        <v>40</v>
      </c>
      <c r="T35" s="159">
        <v>2</v>
      </c>
      <c r="U35" s="159">
        <v>2</v>
      </c>
      <c r="V35" s="159">
        <v>3</v>
      </c>
      <c r="W35" s="159">
        <v>0</v>
      </c>
      <c r="X35" s="159">
        <v>13</v>
      </c>
      <c r="Y35" s="159">
        <f t="shared" si="0"/>
        <v>437</v>
      </c>
    </row>
    <row r="36" spans="1:25" x14ac:dyDescent="0.3">
      <c r="A36" s="14">
        <v>35</v>
      </c>
      <c r="B36" s="15">
        <v>3</v>
      </c>
      <c r="C36" s="158" t="s">
        <v>1397</v>
      </c>
      <c r="D36" s="8" t="s">
        <v>1398</v>
      </c>
      <c r="E36" s="10"/>
      <c r="F36" s="354">
        <v>344</v>
      </c>
      <c r="G36" s="15" t="s">
        <v>73</v>
      </c>
      <c r="H36" s="174" t="s">
        <v>1572</v>
      </c>
      <c r="I36" s="10"/>
      <c r="J36" s="159">
        <v>5</v>
      </c>
      <c r="K36" s="159">
        <v>37</v>
      </c>
      <c r="L36" s="159">
        <v>34</v>
      </c>
      <c r="M36" s="159">
        <v>4</v>
      </c>
      <c r="N36" s="159">
        <v>13</v>
      </c>
      <c r="O36" s="159">
        <v>36</v>
      </c>
      <c r="P36" s="159">
        <v>2</v>
      </c>
      <c r="Q36" s="159">
        <v>8</v>
      </c>
      <c r="R36" s="159">
        <v>1</v>
      </c>
      <c r="S36" s="159">
        <v>53</v>
      </c>
      <c r="T36" s="159">
        <v>3</v>
      </c>
      <c r="U36" s="159">
        <v>1</v>
      </c>
      <c r="V36" s="159">
        <v>0</v>
      </c>
      <c r="W36" s="159">
        <v>1</v>
      </c>
      <c r="X36" s="159">
        <v>6</v>
      </c>
      <c r="Y36" s="159">
        <f t="shared" si="0"/>
        <v>204</v>
      </c>
    </row>
    <row r="37" spans="1:25" x14ac:dyDescent="0.3">
      <c r="A37" s="14">
        <v>36</v>
      </c>
      <c r="B37" s="15">
        <v>3</v>
      </c>
      <c r="C37" s="158" t="s">
        <v>1397</v>
      </c>
      <c r="D37" s="8" t="s">
        <v>1398</v>
      </c>
      <c r="E37" s="10"/>
      <c r="F37" s="354">
        <v>345</v>
      </c>
      <c r="G37" s="15" t="s">
        <v>73</v>
      </c>
      <c r="H37" s="174" t="s">
        <v>42</v>
      </c>
      <c r="I37" s="10">
        <v>492</v>
      </c>
      <c r="J37" s="159">
        <v>5</v>
      </c>
      <c r="K37" s="159">
        <v>42</v>
      </c>
      <c r="L37" s="159">
        <v>96</v>
      </c>
      <c r="M37" s="159">
        <v>9</v>
      </c>
      <c r="N37" s="159">
        <v>8</v>
      </c>
      <c r="O37" s="159">
        <v>100</v>
      </c>
      <c r="P37" s="159">
        <v>9</v>
      </c>
      <c r="Q37" s="159">
        <v>4</v>
      </c>
      <c r="R37" s="159">
        <v>1</v>
      </c>
      <c r="S37" s="159">
        <v>35</v>
      </c>
      <c r="T37" s="159">
        <v>2</v>
      </c>
      <c r="U37" s="159">
        <v>0</v>
      </c>
      <c r="V37" s="159">
        <v>1</v>
      </c>
      <c r="W37" s="159">
        <v>0</v>
      </c>
      <c r="X37" s="159">
        <v>6</v>
      </c>
      <c r="Y37" s="159">
        <f t="shared" si="0"/>
        <v>318</v>
      </c>
    </row>
    <row r="38" spans="1:25" x14ac:dyDescent="0.3">
      <c r="A38" s="14">
        <v>37</v>
      </c>
      <c r="B38" s="15">
        <v>3</v>
      </c>
      <c r="C38" s="158" t="s">
        <v>1397</v>
      </c>
      <c r="D38" s="8" t="s">
        <v>1398</v>
      </c>
      <c r="E38" s="10"/>
      <c r="F38" s="354">
        <v>345</v>
      </c>
      <c r="G38" s="15" t="s">
        <v>73</v>
      </c>
      <c r="H38" s="174" t="s">
        <v>1569</v>
      </c>
      <c r="I38" s="10">
        <v>492</v>
      </c>
      <c r="J38" s="159">
        <v>6</v>
      </c>
      <c r="K38" s="159">
        <v>60</v>
      </c>
      <c r="L38" s="159">
        <v>108</v>
      </c>
      <c r="M38" s="159">
        <v>7</v>
      </c>
      <c r="N38" s="159">
        <v>11</v>
      </c>
      <c r="O38" s="159">
        <v>82</v>
      </c>
      <c r="P38" s="159">
        <v>4</v>
      </c>
      <c r="Q38" s="159">
        <v>9</v>
      </c>
      <c r="R38" s="159">
        <v>0</v>
      </c>
      <c r="S38" s="159">
        <v>27</v>
      </c>
      <c r="T38" s="159">
        <v>0</v>
      </c>
      <c r="U38" s="159">
        <v>0</v>
      </c>
      <c r="V38" s="159">
        <v>0</v>
      </c>
      <c r="W38" s="159">
        <v>0</v>
      </c>
      <c r="X38" s="159">
        <v>10</v>
      </c>
      <c r="Y38" s="159">
        <f t="shared" si="0"/>
        <v>324</v>
      </c>
    </row>
    <row r="39" spans="1:25" x14ac:dyDescent="0.3">
      <c r="A39" s="14">
        <v>38</v>
      </c>
      <c r="B39" s="15">
        <v>3</v>
      </c>
      <c r="C39" s="158" t="s">
        <v>1397</v>
      </c>
      <c r="D39" s="8" t="s">
        <v>1398</v>
      </c>
      <c r="E39" s="10"/>
      <c r="F39" s="354">
        <v>346</v>
      </c>
      <c r="G39" s="15" t="s">
        <v>73</v>
      </c>
      <c r="H39" s="174" t="s">
        <v>42</v>
      </c>
      <c r="I39" s="10">
        <v>560</v>
      </c>
      <c r="J39" s="159">
        <v>8</v>
      </c>
      <c r="K39" s="159">
        <v>72</v>
      </c>
      <c r="L39" s="159">
        <v>120</v>
      </c>
      <c r="M39" s="159">
        <v>7</v>
      </c>
      <c r="N39" s="159">
        <v>8</v>
      </c>
      <c r="O39" s="159">
        <v>117</v>
      </c>
      <c r="P39" s="159">
        <v>4</v>
      </c>
      <c r="Q39" s="159">
        <v>7</v>
      </c>
      <c r="R39" s="159">
        <v>1</v>
      </c>
      <c r="S39" s="159">
        <v>39</v>
      </c>
      <c r="T39" s="159">
        <v>1</v>
      </c>
      <c r="U39" s="159">
        <v>0</v>
      </c>
      <c r="V39" s="159">
        <v>2</v>
      </c>
      <c r="W39" s="159">
        <v>0</v>
      </c>
      <c r="X39" s="159">
        <v>9</v>
      </c>
      <c r="Y39" s="159">
        <f t="shared" si="0"/>
        <v>395</v>
      </c>
    </row>
    <row r="40" spans="1:25" x14ac:dyDescent="0.3">
      <c r="A40" s="14">
        <v>39</v>
      </c>
      <c r="B40" s="15">
        <v>3</v>
      </c>
      <c r="C40" s="158" t="s">
        <v>1397</v>
      </c>
      <c r="D40" s="8" t="s">
        <v>1398</v>
      </c>
      <c r="E40" s="10"/>
      <c r="F40" s="354">
        <v>347</v>
      </c>
      <c r="G40" s="15" t="s">
        <v>73</v>
      </c>
      <c r="H40" s="174" t="s">
        <v>42</v>
      </c>
      <c r="I40" s="10">
        <v>624</v>
      </c>
      <c r="J40" s="159">
        <v>4</v>
      </c>
      <c r="K40" s="159">
        <v>49</v>
      </c>
      <c r="L40" s="159">
        <v>130</v>
      </c>
      <c r="M40" s="159">
        <v>4</v>
      </c>
      <c r="N40" s="159">
        <v>10</v>
      </c>
      <c r="O40" s="159">
        <v>124</v>
      </c>
      <c r="P40" s="159">
        <v>2</v>
      </c>
      <c r="Q40" s="159">
        <v>15</v>
      </c>
      <c r="R40" s="159">
        <v>2</v>
      </c>
      <c r="S40" s="159">
        <v>35</v>
      </c>
      <c r="T40" s="159">
        <v>0</v>
      </c>
      <c r="U40" s="159">
        <v>1</v>
      </c>
      <c r="V40" s="159">
        <v>0</v>
      </c>
      <c r="W40" s="159">
        <v>0</v>
      </c>
      <c r="X40" s="159">
        <v>21</v>
      </c>
      <c r="Y40" s="159">
        <f t="shared" si="0"/>
        <v>397</v>
      </c>
    </row>
    <row r="41" spans="1:25" x14ac:dyDescent="0.3">
      <c r="A41" s="14">
        <v>40</v>
      </c>
      <c r="B41" s="15">
        <v>3</v>
      </c>
      <c r="C41" s="158" t="s">
        <v>1397</v>
      </c>
      <c r="D41" s="8" t="s">
        <v>1398</v>
      </c>
      <c r="E41" s="10"/>
      <c r="F41" s="354">
        <v>347</v>
      </c>
      <c r="G41" s="15" t="s">
        <v>73</v>
      </c>
      <c r="H41" s="174" t="s">
        <v>1569</v>
      </c>
      <c r="I41" s="10">
        <v>624</v>
      </c>
      <c r="J41" s="159">
        <v>10</v>
      </c>
      <c r="K41" s="159">
        <v>57</v>
      </c>
      <c r="L41" s="159">
        <v>119</v>
      </c>
      <c r="M41" s="159">
        <v>5</v>
      </c>
      <c r="N41" s="159">
        <v>16</v>
      </c>
      <c r="O41" s="159">
        <v>128</v>
      </c>
      <c r="P41" s="159">
        <v>6</v>
      </c>
      <c r="Q41" s="159">
        <v>4</v>
      </c>
      <c r="R41" s="159">
        <v>2</v>
      </c>
      <c r="S41" s="159">
        <v>34</v>
      </c>
      <c r="T41" s="159">
        <v>2</v>
      </c>
      <c r="U41" s="159">
        <v>2</v>
      </c>
      <c r="V41" s="159">
        <v>1</v>
      </c>
      <c r="W41" s="159">
        <v>0</v>
      </c>
      <c r="X41" s="159">
        <v>12</v>
      </c>
      <c r="Y41" s="159">
        <f t="shared" si="0"/>
        <v>398</v>
      </c>
    </row>
    <row r="42" spans="1:25" x14ac:dyDescent="0.3">
      <c r="A42" s="14">
        <v>41</v>
      </c>
      <c r="B42" s="15">
        <v>3</v>
      </c>
      <c r="C42" s="158">
        <v>44</v>
      </c>
      <c r="D42" s="8" t="s">
        <v>1398</v>
      </c>
      <c r="E42" s="10"/>
      <c r="F42" s="354">
        <v>348</v>
      </c>
      <c r="G42" s="15" t="s">
        <v>73</v>
      </c>
      <c r="H42" s="174" t="s">
        <v>42</v>
      </c>
      <c r="I42" s="10">
        <v>477</v>
      </c>
      <c r="J42" s="159">
        <v>5</v>
      </c>
      <c r="K42" s="159">
        <v>56</v>
      </c>
      <c r="L42" s="159">
        <v>67</v>
      </c>
      <c r="M42" s="159">
        <v>1</v>
      </c>
      <c r="N42" s="159">
        <v>13</v>
      </c>
      <c r="O42" s="159">
        <v>82</v>
      </c>
      <c r="P42" s="159">
        <v>1</v>
      </c>
      <c r="Q42" s="159">
        <v>8</v>
      </c>
      <c r="R42" s="159">
        <v>1</v>
      </c>
      <c r="S42" s="159">
        <v>35</v>
      </c>
      <c r="T42" s="159">
        <v>1</v>
      </c>
      <c r="U42" s="159">
        <v>3</v>
      </c>
      <c r="V42" s="159">
        <v>5</v>
      </c>
      <c r="W42" s="159">
        <v>0</v>
      </c>
      <c r="X42" s="159">
        <v>15</v>
      </c>
      <c r="Y42" s="159">
        <f t="shared" si="0"/>
        <v>293</v>
      </c>
    </row>
    <row r="43" spans="1:25" x14ac:dyDescent="0.3">
      <c r="A43" s="14">
        <v>42</v>
      </c>
      <c r="B43" s="15">
        <v>3</v>
      </c>
      <c r="C43" s="158">
        <v>44</v>
      </c>
      <c r="D43" s="8" t="s">
        <v>1398</v>
      </c>
      <c r="E43" s="10"/>
      <c r="F43" s="354">
        <v>348</v>
      </c>
      <c r="G43" s="15" t="s">
        <v>73</v>
      </c>
      <c r="H43" s="174" t="s">
        <v>1569</v>
      </c>
      <c r="I43" s="10">
        <v>477</v>
      </c>
      <c r="J43" s="159">
        <v>8</v>
      </c>
      <c r="K43" s="159">
        <v>73</v>
      </c>
      <c r="L43" s="159">
        <v>70</v>
      </c>
      <c r="M43" s="159">
        <v>8</v>
      </c>
      <c r="N43" s="159">
        <v>13</v>
      </c>
      <c r="O43" s="159">
        <v>83</v>
      </c>
      <c r="P43" s="159">
        <v>5</v>
      </c>
      <c r="Q43" s="159">
        <v>10</v>
      </c>
      <c r="R43" s="159">
        <v>4</v>
      </c>
      <c r="S43" s="159">
        <v>26</v>
      </c>
      <c r="T43" s="159">
        <v>0</v>
      </c>
      <c r="U43" s="159">
        <v>1</v>
      </c>
      <c r="V43" s="159">
        <v>3</v>
      </c>
      <c r="W43" s="159">
        <v>0</v>
      </c>
      <c r="X43" s="159">
        <v>10</v>
      </c>
      <c r="Y43" s="159">
        <f t="shared" si="0"/>
        <v>314</v>
      </c>
    </row>
    <row r="44" spans="1:25" x14ac:dyDescent="0.3">
      <c r="A44" s="14">
        <v>43</v>
      </c>
      <c r="B44" s="15">
        <v>3</v>
      </c>
      <c r="C44" s="158">
        <v>44</v>
      </c>
      <c r="D44" s="8" t="s">
        <v>1398</v>
      </c>
      <c r="E44" s="10"/>
      <c r="F44" s="354">
        <v>349</v>
      </c>
      <c r="G44" s="15" t="s">
        <v>73</v>
      </c>
      <c r="H44" s="174" t="s">
        <v>42</v>
      </c>
      <c r="I44" s="10">
        <v>447</v>
      </c>
      <c r="J44" s="159">
        <v>5</v>
      </c>
      <c r="K44" s="159">
        <v>57</v>
      </c>
      <c r="L44" s="159">
        <v>35</v>
      </c>
      <c r="M44" s="159">
        <v>7</v>
      </c>
      <c r="N44" s="159">
        <v>6</v>
      </c>
      <c r="O44" s="159">
        <v>101</v>
      </c>
      <c r="P44" s="159">
        <v>3</v>
      </c>
      <c r="Q44" s="159">
        <v>15</v>
      </c>
      <c r="R44" s="159">
        <v>1</v>
      </c>
      <c r="S44" s="159">
        <v>44</v>
      </c>
      <c r="T44" s="159">
        <v>7</v>
      </c>
      <c r="U44" s="159">
        <v>0</v>
      </c>
      <c r="V44" s="159">
        <v>0</v>
      </c>
      <c r="W44" s="159">
        <v>0</v>
      </c>
      <c r="X44" s="159">
        <v>10</v>
      </c>
      <c r="Y44" s="159">
        <f t="shared" si="0"/>
        <v>291</v>
      </c>
    </row>
    <row r="45" spans="1:25" x14ac:dyDescent="0.3">
      <c r="A45" s="14">
        <v>44</v>
      </c>
      <c r="B45" s="15">
        <v>3</v>
      </c>
      <c r="C45" s="158">
        <v>44</v>
      </c>
      <c r="D45" s="8" t="s">
        <v>1398</v>
      </c>
      <c r="E45" s="10"/>
      <c r="F45" s="354">
        <v>350</v>
      </c>
      <c r="G45" s="15" t="s">
        <v>73</v>
      </c>
      <c r="H45" s="174" t="s">
        <v>42</v>
      </c>
      <c r="I45" s="10">
        <v>581</v>
      </c>
      <c r="J45" s="159">
        <v>4</v>
      </c>
      <c r="K45" s="159">
        <v>51</v>
      </c>
      <c r="L45" s="159">
        <v>119</v>
      </c>
      <c r="M45" s="159">
        <v>4</v>
      </c>
      <c r="N45" s="159">
        <v>21</v>
      </c>
      <c r="O45" s="159">
        <v>93</v>
      </c>
      <c r="P45" s="159">
        <v>5</v>
      </c>
      <c r="Q45" s="159">
        <v>14</v>
      </c>
      <c r="R45" s="159">
        <v>2</v>
      </c>
      <c r="S45" s="159">
        <v>57</v>
      </c>
      <c r="T45" s="159">
        <v>2</v>
      </c>
      <c r="U45" s="159">
        <v>1</v>
      </c>
      <c r="V45" s="159">
        <v>2</v>
      </c>
      <c r="W45" s="159">
        <v>0</v>
      </c>
      <c r="X45" s="159">
        <v>11</v>
      </c>
      <c r="Y45" s="159">
        <f t="shared" si="0"/>
        <v>386</v>
      </c>
    </row>
    <row r="46" spans="1:25" x14ac:dyDescent="0.3">
      <c r="A46" s="14">
        <v>45</v>
      </c>
      <c r="B46" s="15">
        <v>3</v>
      </c>
      <c r="C46" s="158">
        <v>44</v>
      </c>
      <c r="D46" s="8" t="s">
        <v>1398</v>
      </c>
      <c r="E46" s="10"/>
      <c r="F46" s="354">
        <v>350</v>
      </c>
      <c r="G46" s="15" t="s">
        <v>73</v>
      </c>
      <c r="H46" s="174" t="s">
        <v>1569</v>
      </c>
      <c r="I46" s="10">
        <v>580</v>
      </c>
      <c r="J46" s="159">
        <v>5</v>
      </c>
      <c r="K46" s="159">
        <v>46</v>
      </c>
      <c r="L46" s="159">
        <v>135</v>
      </c>
      <c r="M46" s="159">
        <v>8</v>
      </c>
      <c r="N46" s="159">
        <v>25</v>
      </c>
      <c r="O46" s="159">
        <v>83</v>
      </c>
      <c r="P46" s="159">
        <v>2</v>
      </c>
      <c r="Q46" s="159">
        <v>6</v>
      </c>
      <c r="R46" s="159">
        <v>2</v>
      </c>
      <c r="S46" s="159">
        <v>45</v>
      </c>
      <c r="T46" s="159">
        <v>6</v>
      </c>
      <c r="U46" s="159">
        <v>4</v>
      </c>
      <c r="V46" s="159">
        <v>3</v>
      </c>
      <c r="W46" s="159">
        <v>0</v>
      </c>
      <c r="X46" s="159">
        <v>13</v>
      </c>
      <c r="Y46" s="159">
        <f t="shared" si="0"/>
        <v>383</v>
      </c>
    </row>
    <row r="47" spans="1:25" x14ac:dyDescent="0.3">
      <c r="A47" s="14">
        <v>46</v>
      </c>
      <c r="B47" s="15">
        <v>3</v>
      </c>
      <c r="C47" s="158">
        <v>44</v>
      </c>
      <c r="D47" s="8" t="s">
        <v>1398</v>
      </c>
      <c r="E47" s="10"/>
      <c r="F47" s="354">
        <v>351</v>
      </c>
      <c r="G47" s="15" t="s">
        <v>73</v>
      </c>
      <c r="H47" s="174" t="s">
        <v>42</v>
      </c>
      <c r="I47" s="10">
        <v>611</v>
      </c>
      <c r="J47" s="159">
        <v>6</v>
      </c>
      <c r="K47" s="159">
        <v>50</v>
      </c>
      <c r="L47" s="159">
        <v>81</v>
      </c>
      <c r="M47" s="159">
        <v>8</v>
      </c>
      <c r="N47" s="159">
        <v>16</v>
      </c>
      <c r="O47" s="159">
        <v>121</v>
      </c>
      <c r="P47" s="159">
        <v>9</v>
      </c>
      <c r="Q47" s="159">
        <v>12</v>
      </c>
      <c r="R47" s="159">
        <v>1</v>
      </c>
      <c r="S47" s="159">
        <v>74</v>
      </c>
      <c r="T47" s="159">
        <v>1</v>
      </c>
      <c r="U47" s="159">
        <v>1</v>
      </c>
      <c r="V47" s="159">
        <v>1</v>
      </c>
      <c r="W47" s="159">
        <v>0</v>
      </c>
      <c r="X47" s="159">
        <v>13</v>
      </c>
      <c r="Y47" s="159">
        <f t="shared" si="0"/>
        <v>394</v>
      </c>
    </row>
    <row r="48" spans="1:25" x14ac:dyDescent="0.3">
      <c r="A48" s="14">
        <v>47</v>
      </c>
      <c r="B48" s="15">
        <v>3</v>
      </c>
      <c r="C48" s="158">
        <v>44</v>
      </c>
      <c r="D48" s="8" t="s">
        <v>1398</v>
      </c>
      <c r="E48" s="10"/>
      <c r="F48" s="354">
        <v>351</v>
      </c>
      <c r="G48" s="15" t="s">
        <v>73</v>
      </c>
      <c r="H48" s="174" t="s">
        <v>1569</v>
      </c>
      <c r="I48" s="10">
        <v>610</v>
      </c>
      <c r="J48" s="159">
        <v>7</v>
      </c>
      <c r="K48" s="159">
        <v>75</v>
      </c>
      <c r="L48" s="159">
        <v>85</v>
      </c>
      <c r="M48" s="159">
        <v>8</v>
      </c>
      <c r="N48" s="159">
        <v>20</v>
      </c>
      <c r="O48" s="159">
        <v>91</v>
      </c>
      <c r="P48" s="159">
        <v>7</v>
      </c>
      <c r="Q48" s="159">
        <v>10</v>
      </c>
      <c r="R48" s="159">
        <v>2</v>
      </c>
      <c r="S48" s="159">
        <v>68</v>
      </c>
      <c r="T48" s="159">
        <v>1</v>
      </c>
      <c r="U48" s="159">
        <v>0</v>
      </c>
      <c r="V48" s="159">
        <v>3</v>
      </c>
      <c r="W48" s="159">
        <v>0</v>
      </c>
      <c r="X48" s="159">
        <v>10</v>
      </c>
      <c r="Y48" s="159">
        <f t="shared" si="0"/>
        <v>387</v>
      </c>
    </row>
    <row r="49" spans="1:25" x14ac:dyDescent="0.3">
      <c r="A49" s="14">
        <v>48</v>
      </c>
      <c r="B49" s="15">
        <v>3</v>
      </c>
      <c r="C49" s="158">
        <v>44</v>
      </c>
      <c r="D49" s="8" t="s">
        <v>1398</v>
      </c>
      <c r="E49" s="10"/>
      <c r="F49" s="354">
        <v>352</v>
      </c>
      <c r="G49" s="15" t="s">
        <v>73</v>
      </c>
      <c r="H49" s="174" t="s">
        <v>42</v>
      </c>
      <c r="I49" s="10">
        <v>486</v>
      </c>
      <c r="J49" s="159">
        <v>9</v>
      </c>
      <c r="K49" s="159">
        <v>44</v>
      </c>
      <c r="L49" s="159">
        <v>78</v>
      </c>
      <c r="M49" s="159">
        <v>6</v>
      </c>
      <c r="N49" s="159">
        <v>6</v>
      </c>
      <c r="O49" s="159">
        <v>116</v>
      </c>
      <c r="P49" s="159">
        <v>1</v>
      </c>
      <c r="Q49" s="159">
        <v>12</v>
      </c>
      <c r="R49" s="159">
        <v>1</v>
      </c>
      <c r="S49" s="159">
        <v>44</v>
      </c>
      <c r="T49" s="159">
        <v>3</v>
      </c>
      <c r="U49" s="159">
        <v>0</v>
      </c>
      <c r="V49" s="159">
        <v>0</v>
      </c>
      <c r="W49" s="159">
        <v>0</v>
      </c>
      <c r="X49" s="159">
        <v>5</v>
      </c>
      <c r="Y49" s="159">
        <f t="shared" si="0"/>
        <v>325</v>
      </c>
    </row>
    <row r="50" spans="1:25" x14ac:dyDescent="0.3">
      <c r="A50" s="14">
        <v>49</v>
      </c>
      <c r="B50" s="15">
        <v>3</v>
      </c>
      <c r="C50" s="158">
        <v>44</v>
      </c>
      <c r="D50" s="8" t="s">
        <v>1398</v>
      </c>
      <c r="E50" s="10"/>
      <c r="F50" s="354">
        <v>352</v>
      </c>
      <c r="G50" s="15" t="s">
        <v>73</v>
      </c>
      <c r="H50" s="174" t="s">
        <v>1569</v>
      </c>
      <c r="I50" s="10">
        <v>485</v>
      </c>
      <c r="J50" s="159">
        <v>5</v>
      </c>
      <c r="K50" s="159">
        <v>38</v>
      </c>
      <c r="L50" s="159">
        <v>84</v>
      </c>
      <c r="M50" s="159">
        <v>7</v>
      </c>
      <c r="N50" s="159">
        <v>9</v>
      </c>
      <c r="O50" s="159">
        <v>117</v>
      </c>
      <c r="P50" s="159">
        <v>12</v>
      </c>
      <c r="Q50" s="159">
        <v>5</v>
      </c>
      <c r="R50" s="159">
        <v>0</v>
      </c>
      <c r="S50" s="159">
        <v>43</v>
      </c>
      <c r="T50" s="159">
        <v>1</v>
      </c>
      <c r="U50" s="159">
        <v>0</v>
      </c>
      <c r="V50" s="159">
        <v>2</v>
      </c>
      <c r="W50" s="159">
        <v>0</v>
      </c>
      <c r="X50" s="159">
        <v>11</v>
      </c>
      <c r="Y50" s="159">
        <f t="shared" si="0"/>
        <v>334</v>
      </c>
    </row>
    <row r="51" spans="1:25" x14ac:dyDescent="0.3">
      <c r="A51" s="14">
        <v>50</v>
      </c>
      <c r="B51" s="15">
        <v>3</v>
      </c>
      <c r="C51" s="158">
        <v>44</v>
      </c>
      <c r="D51" s="8" t="s">
        <v>1398</v>
      </c>
      <c r="E51" s="10"/>
      <c r="F51" s="354">
        <v>353</v>
      </c>
      <c r="G51" s="15" t="s">
        <v>73</v>
      </c>
      <c r="H51" s="174" t="s">
        <v>42</v>
      </c>
      <c r="I51" s="10">
        <v>714</v>
      </c>
      <c r="J51" s="159">
        <v>7</v>
      </c>
      <c r="K51" s="159">
        <v>52</v>
      </c>
      <c r="L51" s="159">
        <v>173</v>
      </c>
      <c r="M51" s="159">
        <v>4</v>
      </c>
      <c r="N51" s="159">
        <v>14</v>
      </c>
      <c r="O51" s="159">
        <v>97</v>
      </c>
      <c r="P51" s="159">
        <v>4</v>
      </c>
      <c r="Q51" s="159">
        <v>11</v>
      </c>
      <c r="R51" s="159">
        <v>2</v>
      </c>
      <c r="S51" s="159">
        <v>60</v>
      </c>
      <c r="T51" s="159">
        <v>0</v>
      </c>
      <c r="U51" s="159">
        <v>4</v>
      </c>
      <c r="V51" s="159">
        <v>2</v>
      </c>
      <c r="W51" s="159">
        <v>0</v>
      </c>
      <c r="X51" s="159">
        <v>22</v>
      </c>
      <c r="Y51" s="159">
        <f t="shared" si="0"/>
        <v>452</v>
      </c>
    </row>
    <row r="52" spans="1:25" x14ac:dyDescent="0.3">
      <c r="A52" s="14">
        <v>51</v>
      </c>
      <c r="B52" s="15">
        <v>3</v>
      </c>
      <c r="C52" s="158">
        <v>44</v>
      </c>
      <c r="D52" s="8" t="s">
        <v>1398</v>
      </c>
      <c r="E52" s="10"/>
      <c r="F52" s="354">
        <v>354</v>
      </c>
      <c r="G52" s="15" t="s">
        <v>73</v>
      </c>
      <c r="H52" s="174" t="s">
        <v>42</v>
      </c>
      <c r="I52" s="10">
        <v>520</v>
      </c>
      <c r="J52" s="159">
        <v>8</v>
      </c>
      <c r="K52" s="159">
        <v>41</v>
      </c>
      <c r="L52" s="159">
        <v>70</v>
      </c>
      <c r="M52" s="159">
        <v>15</v>
      </c>
      <c r="N52" s="159">
        <v>16</v>
      </c>
      <c r="O52" s="159">
        <v>100</v>
      </c>
      <c r="P52" s="159">
        <v>5</v>
      </c>
      <c r="Q52" s="159">
        <v>11</v>
      </c>
      <c r="R52" s="159">
        <v>0</v>
      </c>
      <c r="S52" s="159">
        <v>60</v>
      </c>
      <c r="T52" s="159">
        <v>2</v>
      </c>
      <c r="U52" s="159">
        <v>4</v>
      </c>
      <c r="V52" s="159">
        <v>0</v>
      </c>
      <c r="W52" s="159">
        <v>0</v>
      </c>
      <c r="X52" s="159">
        <v>7</v>
      </c>
      <c r="Y52" s="159">
        <f t="shared" si="0"/>
        <v>339</v>
      </c>
    </row>
    <row r="53" spans="1:25" x14ac:dyDescent="0.3">
      <c r="A53" s="14">
        <v>52</v>
      </c>
      <c r="B53" s="15">
        <v>3</v>
      </c>
      <c r="C53" s="158">
        <v>44</v>
      </c>
      <c r="D53" s="8" t="s">
        <v>1398</v>
      </c>
      <c r="E53" s="10"/>
      <c r="F53" s="354">
        <v>354</v>
      </c>
      <c r="G53" s="15" t="s">
        <v>73</v>
      </c>
      <c r="H53" s="174" t="s">
        <v>1569</v>
      </c>
      <c r="I53" s="10">
        <v>520</v>
      </c>
      <c r="J53" s="159">
        <v>3</v>
      </c>
      <c r="K53" s="159">
        <v>41</v>
      </c>
      <c r="L53" s="159">
        <v>85</v>
      </c>
      <c r="M53" s="159">
        <v>7</v>
      </c>
      <c r="N53" s="159">
        <v>20</v>
      </c>
      <c r="O53" s="159">
        <v>87</v>
      </c>
      <c r="P53" s="159">
        <v>5</v>
      </c>
      <c r="Q53" s="159">
        <v>14</v>
      </c>
      <c r="R53" s="159">
        <v>1</v>
      </c>
      <c r="S53" s="159">
        <v>74</v>
      </c>
      <c r="T53" s="159">
        <v>5</v>
      </c>
      <c r="U53" s="159">
        <v>0</v>
      </c>
      <c r="V53" s="159">
        <v>0</v>
      </c>
      <c r="W53" s="159">
        <v>0</v>
      </c>
      <c r="X53" s="159">
        <v>10</v>
      </c>
      <c r="Y53" s="159">
        <f t="shared" si="0"/>
        <v>352</v>
      </c>
    </row>
    <row r="54" spans="1:25" x14ac:dyDescent="0.3">
      <c r="A54" s="14">
        <v>53</v>
      </c>
      <c r="B54" s="15">
        <v>3</v>
      </c>
      <c r="C54" s="158">
        <v>44</v>
      </c>
      <c r="D54" s="8" t="s">
        <v>1398</v>
      </c>
      <c r="E54" s="10"/>
      <c r="F54" s="354">
        <v>355</v>
      </c>
      <c r="G54" s="15" t="s">
        <v>73</v>
      </c>
      <c r="H54" s="174" t="s">
        <v>42</v>
      </c>
      <c r="I54" s="10">
        <v>405</v>
      </c>
      <c r="J54" s="159">
        <v>4</v>
      </c>
      <c r="K54" s="159">
        <v>37</v>
      </c>
      <c r="L54" s="159">
        <v>98</v>
      </c>
      <c r="M54" s="159">
        <v>5</v>
      </c>
      <c r="N54" s="159">
        <v>12</v>
      </c>
      <c r="O54" s="159">
        <v>62</v>
      </c>
      <c r="P54" s="159">
        <v>9</v>
      </c>
      <c r="Q54" s="159">
        <v>5</v>
      </c>
      <c r="R54" s="159">
        <v>3</v>
      </c>
      <c r="S54" s="159">
        <v>39</v>
      </c>
      <c r="T54" s="159">
        <v>1</v>
      </c>
      <c r="U54" s="159">
        <v>0</v>
      </c>
      <c r="V54" s="159">
        <v>0</v>
      </c>
      <c r="W54" s="159">
        <v>0</v>
      </c>
      <c r="X54" s="159">
        <v>13</v>
      </c>
      <c r="Y54" s="159">
        <f t="shared" si="0"/>
        <v>288</v>
      </c>
    </row>
    <row r="55" spans="1:25" x14ac:dyDescent="0.3">
      <c r="A55" s="14">
        <v>54</v>
      </c>
      <c r="B55" s="15">
        <v>3</v>
      </c>
      <c r="C55" s="158">
        <v>44</v>
      </c>
      <c r="D55" s="8" t="s">
        <v>1398</v>
      </c>
      <c r="E55" s="10"/>
      <c r="F55" s="354">
        <v>355</v>
      </c>
      <c r="G55" s="15" t="s">
        <v>73</v>
      </c>
      <c r="H55" s="174" t="s">
        <v>1569</v>
      </c>
      <c r="I55" s="10">
        <v>404</v>
      </c>
      <c r="J55" s="159">
        <v>4</v>
      </c>
      <c r="K55" s="159">
        <v>35</v>
      </c>
      <c r="L55" s="159">
        <v>75</v>
      </c>
      <c r="M55" s="159">
        <v>4</v>
      </c>
      <c r="N55" s="159">
        <v>8</v>
      </c>
      <c r="O55" s="159">
        <v>57</v>
      </c>
      <c r="P55" s="159">
        <v>5</v>
      </c>
      <c r="Q55" s="159">
        <v>6</v>
      </c>
      <c r="R55" s="159">
        <v>1</v>
      </c>
      <c r="S55" s="159">
        <v>46</v>
      </c>
      <c r="T55" s="159">
        <v>0</v>
      </c>
      <c r="U55" s="159">
        <v>0</v>
      </c>
      <c r="V55" s="159">
        <v>3</v>
      </c>
      <c r="W55" s="159">
        <v>0</v>
      </c>
      <c r="X55" s="159">
        <v>10</v>
      </c>
      <c r="Y55" s="159">
        <f t="shared" si="0"/>
        <v>254</v>
      </c>
    </row>
    <row r="56" spans="1:25" x14ac:dyDescent="0.3">
      <c r="A56" s="14">
        <v>55</v>
      </c>
      <c r="B56" s="15">
        <v>3</v>
      </c>
      <c r="C56" s="158">
        <v>44</v>
      </c>
      <c r="D56" s="8" t="s">
        <v>1398</v>
      </c>
      <c r="E56" s="10"/>
      <c r="F56" s="354">
        <v>356</v>
      </c>
      <c r="G56" s="15" t="s">
        <v>73</v>
      </c>
      <c r="H56" s="174" t="s">
        <v>42</v>
      </c>
      <c r="I56" s="10">
        <v>412</v>
      </c>
      <c r="J56" s="159">
        <v>5</v>
      </c>
      <c r="K56" s="159">
        <v>39</v>
      </c>
      <c r="L56" s="159">
        <v>85</v>
      </c>
      <c r="M56" s="159">
        <v>4</v>
      </c>
      <c r="N56" s="159">
        <v>6</v>
      </c>
      <c r="O56" s="159">
        <v>48</v>
      </c>
      <c r="P56" s="159">
        <v>2</v>
      </c>
      <c r="Q56" s="159">
        <v>8</v>
      </c>
      <c r="R56" s="159">
        <v>1</v>
      </c>
      <c r="S56" s="159">
        <v>32</v>
      </c>
      <c r="T56" s="159">
        <v>1</v>
      </c>
      <c r="U56" s="159">
        <v>3</v>
      </c>
      <c r="V56" s="159">
        <v>2</v>
      </c>
      <c r="W56" s="159">
        <v>0</v>
      </c>
      <c r="X56" s="159">
        <v>18</v>
      </c>
      <c r="Y56" s="159">
        <f t="shared" si="0"/>
        <v>254</v>
      </c>
    </row>
    <row r="57" spans="1:25" x14ac:dyDescent="0.3">
      <c r="A57" s="14">
        <v>56</v>
      </c>
      <c r="B57" s="15">
        <v>3</v>
      </c>
      <c r="C57" s="158">
        <v>44</v>
      </c>
      <c r="D57" s="8" t="s">
        <v>1398</v>
      </c>
      <c r="E57" s="10"/>
      <c r="F57" s="354">
        <v>356</v>
      </c>
      <c r="G57" s="15" t="s">
        <v>73</v>
      </c>
      <c r="H57" s="174" t="s">
        <v>1569</v>
      </c>
      <c r="I57" s="10">
        <v>411</v>
      </c>
      <c r="J57" s="159">
        <v>6</v>
      </c>
      <c r="K57" s="159">
        <v>43</v>
      </c>
      <c r="L57" s="159">
        <v>105</v>
      </c>
      <c r="M57" s="159">
        <v>8</v>
      </c>
      <c r="N57" s="159">
        <v>9</v>
      </c>
      <c r="O57" s="159">
        <v>65</v>
      </c>
      <c r="P57" s="159">
        <v>2</v>
      </c>
      <c r="Q57" s="159">
        <v>4</v>
      </c>
      <c r="R57" s="159">
        <v>1</v>
      </c>
      <c r="S57" s="159">
        <v>29</v>
      </c>
      <c r="T57" s="159">
        <v>0</v>
      </c>
      <c r="U57" s="159">
        <v>1</v>
      </c>
      <c r="V57" s="159">
        <v>2</v>
      </c>
      <c r="W57" s="159">
        <v>0</v>
      </c>
      <c r="X57" s="159">
        <v>8</v>
      </c>
      <c r="Y57" s="159">
        <f t="shared" si="0"/>
        <v>283</v>
      </c>
    </row>
    <row r="58" spans="1:25" x14ac:dyDescent="0.3">
      <c r="A58" s="14">
        <v>57</v>
      </c>
      <c r="B58" s="15">
        <v>3</v>
      </c>
      <c r="C58" s="158">
        <v>44</v>
      </c>
      <c r="D58" s="8" t="s">
        <v>1398</v>
      </c>
      <c r="E58" s="10"/>
      <c r="F58" s="354">
        <v>357</v>
      </c>
      <c r="G58" s="15" t="s">
        <v>73</v>
      </c>
      <c r="H58" s="174" t="s">
        <v>42</v>
      </c>
      <c r="I58" s="10">
        <v>529</v>
      </c>
      <c r="J58" s="159">
        <v>1</v>
      </c>
      <c r="K58" s="159">
        <v>35</v>
      </c>
      <c r="L58" s="159">
        <v>64</v>
      </c>
      <c r="M58" s="159">
        <v>4</v>
      </c>
      <c r="N58" s="159">
        <v>75</v>
      </c>
      <c r="O58" s="159">
        <v>54</v>
      </c>
      <c r="P58" s="159">
        <v>11</v>
      </c>
      <c r="Q58" s="159">
        <v>6</v>
      </c>
      <c r="R58" s="159">
        <v>0</v>
      </c>
      <c r="S58" s="159">
        <v>54</v>
      </c>
      <c r="T58" s="159">
        <v>1</v>
      </c>
      <c r="U58" s="159">
        <v>1</v>
      </c>
      <c r="V58" s="159">
        <v>2</v>
      </c>
      <c r="W58" s="159">
        <v>0</v>
      </c>
      <c r="X58" s="159">
        <v>16</v>
      </c>
      <c r="Y58" s="159">
        <f t="shared" si="0"/>
        <v>324</v>
      </c>
    </row>
    <row r="59" spans="1:25" x14ac:dyDescent="0.3">
      <c r="A59" s="14">
        <v>58</v>
      </c>
      <c r="B59" s="15">
        <v>3</v>
      </c>
      <c r="C59" s="158">
        <v>44</v>
      </c>
      <c r="D59" s="8" t="s">
        <v>1398</v>
      </c>
      <c r="E59" s="10"/>
      <c r="F59" s="354">
        <v>357</v>
      </c>
      <c r="G59" s="15" t="s">
        <v>73</v>
      </c>
      <c r="H59" s="174" t="s">
        <v>1569</v>
      </c>
      <c r="I59" s="10">
        <v>528</v>
      </c>
      <c r="J59" s="159">
        <v>3</v>
      </c>
      <c r="K59" s="159">
        <v>58</v>
      </c>
      <c r="L59" s="159">
        <v>43</v>
      </c>
      <c r="M59" s="159">
        <v>3</v>
      </c>
      <c r="N59" s="159">
        <v>86</v>
      </c>
      <c r="O59" s="159">
        <v>53</v>
      </c>
      <c r="P59" s="159">
        <v>4</v>
      </c>
      <c r="Q59" s="159">
        <v>1</v>
      </c>
      <c r="R59" s="159">
        <v>0</v>
      </c>
      <c r="S59" s="159">
        <v>55</v>
      </c>
      <c r="T59" s="159">
        <v>1</v>
      </c>
      <c r="U59" s="159">
        <v>0</v>
      </c>
      <c r="V59" s="159">
        <v>1</v>
      </c>
      <c r="W59" s="159">
        <v>0</v>
      </c>
      <c r="X59" s="159">
        <v>12</v>
      </c>
      <c r="Y59" s="159">
        <f t="shared" si="0"/>
        <v>320</v>
      </c>
    </row>
    <row r="60" spans="1:25" x14ac:dyDescent="0.3">
      <c r="A60" s="14">
        <v>59</v>
      </c>
      <c r="B60" s="15">
        <v>3</v>
      </c>
      <c r="C60" s="158">
        <v>44</v>
      </c>
      <c r="D60" s="8" t="s">
        <v>1398</v>
      </c>
      <c r="E60" s="10"/>
      <c r="F60" s="354">
        <v>358</v>
      </c>
      <c r="G60" s="15" t="s">
        <v>73</v>
      </c>
      <c r="H60" s="174" t="s">
        <v>42</v>
      </c>
      <c r="I60" s="10">
        <v>472</v>
      </c>
      <c r="J60" s="159">
        <v>4</v>
      </c>
      <c r="K60" s="159">
        <v>81</v>
      </c>
      <c r="L60" s="159">
        <v>123</v>
      </c>
      <c r="M60" s="159">
        <v>5</v>
      </c>
      <c r="N60" s="159">
        <v>16</v>
      </c>
      <c r="O60" s="159">
        <v>37</v>
      </c>
      <c r="P60" s="159">
        <v>3</v>
      </c>
      <c r="Q60" s="159">
        <v>6</v>
      </c>
      <c r="R60" s="159">
        <v>0</v>
      </c>
      <c r="S60" s="159">
        <v>34</v>
      </c>
      <c r="T60" s="159">
        <v>1</v>
      </c>
      <c r="U60" s="159">
        <v>0</v>
      </c>
      <c r="V60" s="159">
        <v>0</v>
      </c>
      <c r="W60" s="159">
        <v>0</v>
      </c>
      <c r="X60" s="159">
        <v>11</v>
      </c>
      <c r="Y60" s="159">
        <f t="shared" si="0"/>
        <v>321</v>
      </c>
    </row>
    <row r="61" spans="1:25" x14ac:dyDescent="0.3">
      <c r="A61" s="14">
        <v>60</v>
      </c>
      <c r="B61" s="15">
        <v>3</v>
      </c>
      <c r="C61" s="158">
        <v>44</v>
      </c>
      <c r="D61" s="8" t="s">
        <v>1398</v>
      </c>
      <c r="E61" s="10"/>
      <c r="F61" s="354">
        <v>359</v>
      </c>
      <c r="G61" s="15" t="s">
        <v>73</v>
      </c>
      <c r="H61" s="174" t="s">
        <v>42</v>
      </c>
      <c r="I61" s="32">
        <v>402</v>
      </c>
      <c r="J61" s="159">
        <v>1</v>
      </c>
      <c r="K61" s="159">
        <v>38</v>
      </c>
      <c r="L61" s="159">
        <v>118</v>
      </c>
      <c r="M61" s="159">
        <v>2</v>
      </c>
      <c r="N61" s="159">
        <v>42</v>
      </c>
      <c r="O61" s="159">
        <v>52</v>
      </c>
      <c r="P61" s="159">
        <v>1</v>
      </c>
      <c r="Q61" s="159">
        <v>5</v>
      </c>
      <c r="R61" s="159">
        <v>1</v>
      </c>
      <c r="S61" s="159">
        <v>18</v>
      </c>
      <c r="T61" s="159">
        <v>0</v>
      </c>
      <c r="U61" s="159">
        <v>3</v>
      </c>
      <c r="V61" s="159">
        <v>0</v>
      </c>
      <c r="W61" s="159">
        <v>0</v>
      </c>
      <c r="X61" s="159">
        <v>18</v>
      </c>
      <c r="Y61" s="159">
        <f t="shared" si="0"/>
        <v>299</v>
      </c>
    </row>
    <row r="62" spans="1:25" x14ac:dyDescent="0.3">
      <c r="A62" s="14">
        <v>61</v>
      </c>
      <c r="B62" s="15">
        <v>3</v>
      </c>
      <c r="C62" s="158">
        <v>44</v>
      </c>
      <c r="D62" s="8" t="s">
        <v>1398</v>
      </c>
      <c r="E62" s="10"/>
      <c r="F62" s="354">
        <v>359</v>
      </c>
      <c r="G62" s="15" t="s">
        <v>73</v>
      </c>
      <c r="H62" s="174" t="s">
        <v>1569</v>
      </c>
      <c r="I62" s="32">
        <v>401</v>
      </c>
      <c r="J62" s="159">
        <v>2</v>
      </c>
      <c r="K62" s="159">
        <v>38</v>
      </c>
      <c r="L62" s="159">
        <v>112</v>
      </c>
      <c r="M62" s="159">
        <v>2</v>
      </c>
      <c r="N62" s="159">
        <v>33</v>
      </c>
      <c r="O62" s="159">
        <v>64</v>
      </c>
      <c r="P62" s="159">
        <v>1</v>
      </c>
      <c r="Q62" s="159">
        <v>12</v>
      </c>
      <c r="R62" s="159">
        <v>0</v>
      </c>
      <c r="S62" s="159">
        <v>32</v>
      </c>
      <c r="T62" s="159">
        <v>0</v>
      </c>
      <c r="U62" s="159">
        <v>0</v>
      </c>
      <c r="V62" s="159">
        <v>0</v>
      </c>
      <c r="W62" s="159">
        <v>0</v>
      </c>
      <c r="X62" s="159">
        <v>9</v>
      </c>
      <c r="Y62" s="159">
        <f t="shared" si="0"/>
        <v>305</v>
      </c>
    </row>
    <row r="63" spans="1:25" x14ac:dyDescent="0.3">
      <c r="A63" s="14">
        <v>62</v>
      </c>
      <c r="B63" s="15">
        <v>3</v>
      </c>
      <c r="C63" s="158">
        <v>44</v>
      </c>
      <c r="D63" s="8" t="s">
        <v>1398</v>
      </c>
      <c r="E63" s="10"/>
      <c r="F63" s="354">
        <v>360</v>
      </c>
      <c r="G63" s="15" t="s">
        <v>73</v>
      </c>
      <c r="H63" s="174" t="s">
        <v>42</v>
      </c>
      <c r="I63" s="32">
        <v>695</v>
      </c>
      <c r="J63" s="159">
        <v>8</v>
      </c>
      <c r="K63" s="159">
        <v>80</v>
      </c>
      <c r="L63" s="159">
        <v>120</v>
      </c>
      <c r="M63" s="159">
        <v>7</v>
      </c>
      <c r="N63" s="159">
        <v>49</v>
      </c>
      <c r="O63" s="159">
        <v>93</v>
      </c>
      <c r="P63" s="159">
        <v>6</v>
      </c>
      <c r="Q63" s="159">
        <v>14</v>
      </c>
      <c r="R63" s="159">
        <v>1</v>
      </c>
      <c r="S63" s="159">
        <v>119</v>
      </c>
      <c r="T63" s="159">
        <v>1</v>
      </c>
      <c r="U63" s="159">
        <v>2</v>
      </c>
      <c r="V63" s="159">
        <v>0</v>
      </c>
      <c r="W63" s="159">
        <v>0</v>
      </c>
      <c r="X63" s="159">
        <v>20</v>
      </c>
      <c r="Y63" s="159">
        <f t="shared" si="0"/>
        <v>520</v>
      </c>
    </row>
    <row r="64" spans="1:25" x14ac:dyDescent="0.3">
      <c r="A64" s="14">
        <v>63</v>
      </c>
      <c r="B64" s="15">
        <v>3</v>
      </c>
      <c r="C64" s="158">
        <v>44</v>
      </c>
      <c r="D64" s="8" t="s">
        <v>1398</v>
      </c>
      <c r="E64" s="10"/>
      <c r="F64" s="354">
        <v>360</v>
      </c>
      <c r="G64" s="15" t="s">
        <v>73</v>
      </c>
      <c r="H64" s="174" t="s">
        <v>1569</v>
      </c>
      <c r="I64" s="32">
        <v>694</v>
      </c>
      <c r="J64" s="159">
        <v>7</v>
      </c>
      <c r="K64" s="159">
        <v>81</v>
      </c>
      <c r="L64" s="159">
        <v>134</v>
      </c>
      <c r="M64" s="159">
        <v>18</v>
      </c>
      <c r="N64" s="159">
        <v>43</v>
      </c>
      <c r="O64" s="159">
        <v>85</v>
      </c>
      <c r="P64" s="159">
        <v>9</v>
      </c>
      <c r="Q64" s="159">
        <v>4</v>
      </c>
      <c r="R64" s="159">
        <v>0</v>
      </c>
      <c r="S64" s="159">
        <v>100</v>
      </c>
      <c r="T64" s="159">
        <v>0</v>
      </c>
      <c r="U64" s="159">
        <v>0</v>
      </c>
      <c r="V64" s="159">
        <v>2</v>
      </c>
      <c r="W64" s="159">
        <v>0</v>
      </c>
      <c r="X64" s="159">
        <v>18</v>
      </c>
      <c r="Y64" s="159">
        <f t="shared" si="0"/>
        <v>501</v>
      </c>
    </row>
    <row r="65" spans="1:26" x14ac:dyDescent="0.3">
      <c r="A65" s="14">
        <v>64</v>
      </c>
      <c r="B65" s="15">
        <v>3</v>
      </c>
      <c r="C65" s="158">
        <v>44</v>
      </c>
      <c r="D65" s="8" t="s">
        <v>1398</v>
      </c>
      <c r="E65" s="10"/>
      <c r="F65" s="354">
        <v>361</v>
      </c>
      <c r="G65" s="15" t="s">
        <v>73</v>
      </c>
      <c r="H65" s="174" t="s">
        <v>42</v>
      </c>
      <c r="I65" s="32">
        <v>418</v>
      </c>
      <c r="J65" s="159">
        <v>3</v>
      </c>
      <c r="K65" s="159">
        <v>30</v>
      </c>
      <c r="L65" s="159">
        <v>54</v>
      </c>
      <c r="M65" s="159">
        <v>5</v>
      </c>
      <c r="N65" s="159">
        <v>30</v>
      </c>
      <c r="O65" s="159">
        <v>56</v>
      </c>
      <c r="P65" s="159">
        <v>2</v>
      </c>
      <c r="Q65" s="159">
        <v>8</v>
      </c>
      <c r="R65" s="159">
        <v>2</v>
      </c>
      <c r="S65" s="159">
        <v>55</v>
      </c>
      <c r="T65" s="159">
        <v>4</v>
      </c>
      <c r="U65" s="159">
        <v>0</v>
      </c>
      <c r="V65" s="159">
        <v>2</v>
      </c>
      <c r="W65" s="159">
        <v>0</v>
      </c>
      <c r="X65" s="159">
        <v>17</v>
      </c>
      <c r="Y65" s="159">
        <f t="shared" si="0"/>
        <v>268</v>
      </c>
    </row>
    <row r="66" spans="1:26" x14ac:dyDescent="0.3">
      <c r="A66" s="14">
        <v>65</v>
      </c>
      <c r="B66" s="15">
        <v>3</v>
      </c>
      <c r="C66" s="158">
        <v>44</v>
      </c>
      <c r="D66" s="8" t="s">
        <v>1398</v>
      </c>
      <c r="E66" s="10"/>
      <c r="F66" s="354">
        <v>361</v>
      </c>
      <c r="G66" s="15" t="s">
        <v>73</v>
      </c>
      <c r="H66" s="174" t="s">
        <v>1573</v>
      </c>
      <c r="I66" s="32">
        <v>369</v>
      </c>
      <c r="J66" s="159">
        <v>5</v>
      </c>
      <c r="K66" s="159">
        <v>48</v>
      </c>
      <c r="L66" s="159">
        <v>77</v>
      </c>
      <c r="M66" s="159">
        <v>6</v>
      </c>
      <c r="N66" s="159">
        <v>15</v>
      </c>
      <c r="O66" s="159">
        <v>49</v>
      </c>
      <c r="P66" s="159">
        <v>2</v>
      </c>
      <c r="Q66" s="159">
        <v>0</v>
      </c>
      <c r="R66" s="159">
        <v>3</v>
      </c>
      <c r="S66" s="159">
        <v>18</v>
      </c>
      <c r="T66" s="159">
        <v>0</v>
      </c>
      <c r="U66" s="159">
        <v>0</v>
      </c>
      <c r="V66" s="159">
        <v>2</v>
      </c>
      <c r="W66" s="159">
        <v>0</v>
      </c>
      <c r="X66" s="159">
        <v>8</v>
      </c>
      <c r="Y66" s="159">
        <f t="shared" si="0"/>
        <v>233</v>
      </c>
    </row>
    <row r="67" spans="1:26" x14ac:dyDescent="0.3">
      <c r="A67" s="14">
        <v>66</v>
      </c>
      <c r="B67" s="15">
        <v>3</v>
      </c>
      <c r="C67" s="158">
        <v>44</v>
      </c>
      <c r="D67" s="8" t="s">
        <v>1398</v>
      </c>
      <c r="E67" s="10"/>
      <c r="F67" s="354">
        <v>362</v>
      </c>
      <c r="G67" s="15" t="s">
        <v>73</v>
      </c>
      <c r="H67" s="174" t="s">
        <v>42</v>
      </c>
      <c r="I67" s="32">
        <v>571</v>
      </c>
      <c r="J67" s="159">
        <v>10</v>
      </c>
      <c r="K67" s="159">
        <v>129</v>
      </c>
      <c r="L67" s="159">
        <v>98</v>
      </c>
      <c r="M67" s="159">
        <v>12</v>
      </c>
      <c r="N67" s="159">
        <v>3</v>
      </c>
      <c r="O67" s="159">
        <v>64</v>
      </c>
      <c r="P67" s="159">
        <v>0</v>
      </c>
      <c r="Q67" s="159">
        <v>5</v>
      </c>
      <c r="R67" s="159">
        <v>4</v>
      </c>
      <c r="S67" s="159">
        <v>60</v>
      </c>
      <c r="T67" s="159">
        <v>0</v>
      </c>
      <c r="U67" s="159">
        <v>4</v>
      </c>
      <c r="V67" s="159">
        <v>4</v>
      </c>
      <c r="W67" s="159">
        <v>0</v>
      </c>
      <c r="X67" s="159">
        <v>12</v>
      </c>
      <c r="Y67" s="159">
        <f t="shared" si="0"/>
        <v>405</v>
      </c>
    </row>
    <row r="68" spans="1:26" x14ac:dyDescent="0.3">
      <c r="A68" s="14">
        <v>67</v>
      </c>
      <c r="B68" s="15">
        <v>3</v>
      </c>
      <c r="C68" s="158">
        <v>44</v>
      </c>
      <c r="D68" s="8" t="s">
        <v>1398</v>
      </c>
      <c r="E68" s="10"/>
      <c r="F68" s="354">
        <v>362</v>
      </c>
      <c r="G68" s="15" t="s">
        <v>73</v>
      </c>
      <c r="H68" s="174" t="s">
        <v>1573</v>
      </c>
      <c r="I68" s="32">
        <v>318</v>
      </c>
      <c r="J68" s="159">
        <v>4</v>
      </c>
      <c r="K68" s="159">
        <v>54</v>
      </c>
      <c r="L68" s="159">
        <v>64</v>
      </c>
      <c r="M68" s="159">
        <v>1</v>
      </c>
      <c r="N68" s="159">
        <v>12</v>
      </c>
      <c r="O68" s="159">
        <v>9</v>
      </c>
      <c r="P68" s="159">
        <v>1</v>
      </c>
      <c r="Q68" s="159">
        <v>3</v>
      </c>
      <c r="R68" s="159">
        <v>4</v>
      </c>
      <c r="S68" s="159">
        <v>40</v>
      </c>
      <c r="T68" s="159">
        <v>0</v>
      </c>
      <c r="U68" s="159">
        <v>1</v>
      </c>
      <c r="V68" s="159">
        <v>0</v>
      </c>
      <c r="W68" s="159">
        <v>0</v>
      </c>
      <c r="X68" s="159">
        <v>9</v>
      </c>
      <c r="Y68" s="159">
        <f t="shared" ref="Y68:Y131" si="1">SUM(J68:X68)</f>
        <v>202</v>
      </c>
    </row>
    <row r="69" spans="1:26" x14ac:dyDescent="0.3">
      <c r="A69" s="14">
        <v>68</v>
      </c>
      <c r="B69" s="15">
        <v>3</v>
      </c>
      <c r="C69" s="158">
        <v>44</v>
      </c>
      <c r="D69" s="8" t="s">
        <v>1398</v>
      </c>
      <c r="E69" s="10"/>
      <c r="F69" s="354">
        <v>363</v>
      </c>
      <c r="G69" s="15" t="s">
        <v>73</v>
      </c>
      <c r="H69" s="174" t="s">
        <v>42</v>
      </c>
      <c r="I69" s="32">
        <v>580</v>
      </c>
      <c r="J69" s="159">
        <v>3</v>
      </c>
      <c r="K69" s="159">
        <v>111</v>
      </c>
      <c r="L69" s="159">
        <v>172</v>
      </c>
      <c r="M69" s="159">
        <v>5</v>
      </c>
      <c r="N69" s="159">
        <v>4</v>
      </c>
      <c r="O69" s="159">
        <v>84</v>
      </c>
      <c r="P69" s="159">
        <v>1</v>
      </c>
      <c r="Q69" s="159">
        <v>2</v>
      </c>
      <c r="R69" s="159">
        <v>2</v>
      </c>
      <c r="S69" s="159">
        <v>22</v>
      </c>
      <c r="T69" s="159">
        <v>1</v>
      </c>
      <c r="U69" s="159">
        <v>2</v>
      </c>
      <c r="V69" s="159">
        <v>1</v>
      </c>
      <c r="W69" s="159">
        <v>0</v>
      </c>
      <c r="X69" s="159">
        <v>11</v>
      </c>
      <c r="Y69" s="159">
        <f t="shared" si="1"/>
        <v>421</v>
      </c>
    </row>
    <row r="70" spans="1:26" x14ac:dyDescent="0.3">
      <c r="A70" s="14">
        <v>69</v>
      </c>
      <c r="B70" s="15">
        <v>3</v>
      </c>
      <c r="C70" s="158">
        <v>44</v>
      </c>
      <c r="D70" s="8" t="s">
        <v>1398</v>
      </c>
      <c r="E70" s="10"/>
      <c r="F70" s="354">
        <v>364</v>
      </c>
      <c r="G70" s="15" t="s">
        <v>73</v>
      </c>
      <c r="H70" s="174" t="s">
        <v>42</v>
      </c>
      <c r="I70" s="32">
        <v>348</v>
      </c>
      <c r="J70" s="159">
        <v>3</v>
      </c>
      <c r="K70" s="159">
        <v>34</v>
      </c>
      <c r="L70" s="159">
        <v>72</v>
      </c>
      <c r="M70" s="159">
        <v>5</v>
      </c>
      <c r="N70" s="159">
        <v>16</v>
      </c>
      <c r="O70" s="159">
        <v>63</v>
      </c>
      <c r="P70" s="159">
        <v>4</v>
      </c>
      <c r="Q70" s="159">
        <v>8</v>
      </c>
      <c r="R70" s="159">
        <v>4</v>
      </c>
      <c r="S70" s="159">
        <v>12</v>
      </c>
      <c r="T70" s="159">
        <v>2</v>
      </c>
      <c r="U70" s="159">
        <v>2</v>
      </c>
      <c r="V70" s="159">
        <v>0</v>
      </c>
      <c r="W70" s="159">
        <v>0</v>
      </c>
      <c r="X70" s="159">
        <v>10</v>
      </c>
      <c r="Y70" s="159">
        <f t="shared" si="1"/>
        <v>235</v>
      </c>
    </row>
    <row r="71" spans="1:26" x14ac:dyDescent="0.3">
      <c r="A71" s="14">
        <v>70</v>
      </c>
      <c r="B71" s="15">
        <v>3</v>
      </c>
      <c r="C71" s="30">
        <v>131</v>
      </c>
      <c r="D71" s="8" t="s">
        <v>1400</v>
      </c>
      <c r="E71" s="10"/>
      <c r="F71" s="354">
        <v>851</v>
      </c>
      <c r="G71" s="15" t="s">
        <v>73</v>
      </c>
      <c r="H71" s="174" t="s">
        <v>42</v>
      </c>
      <c r="I71" s="32">
        <v>728</v>
      </c>
      <c r="J71" s="159">
        <v>5</v>
      </c>
      <c r="K71" s="159">
        <v>222</v>
      </c>
      <c r="L71" s="159">
        <v>115</v>
      </c>
      <c r="M71" s="159">
        <v>1</v>
      </c>
      <c r="N71" s="159">
        <v>8</v>
      </c>
      <c r="O71" s="159">
        <v>5</v>
      </c>
      <c r="P71" s="159">
        <v>8</v>
      </c>
      <c r="Q71" s="159">
        <v>2</v>
      </c>
      <c r="R71" s="159">
        <v>9</v>
      </c>
      <c r="S71" s="159">
        <v>246</v>
      </c>
      <c r="T71" s="159">
        <v>3</v>
      </c>
      <c r="U71" s="159">
        <v>0</v>
      </c>
      <c r="V71" s="159">
        <v>2</v>
      </c>
      <c r="W71" s="159">
        <v>0</v>
      </c>
      <c r="X71" s="159">
        <v>4</v>
      </c>
      <c r="Y71" s="159">
        <f t="shared" si="1"/>
        <v>630</v>
      </c>
    </row>
    <row r="72" spans="1:26" x14ac:dyDescent="0.3">
      <c r="A72" s="14">
        <v>71</v>
      </c>
      <c r="B72" s="15">
        <v>3</v>
      </c>
      <c r="C72" s="30">
        <v>131</v>
      </c>
      <c r="D72" s="8" t="s">
        <v>1400</v>
      </c>
      <c r="E72" s="10"/>
      <c r="F72" s="354">
        <v>851</v>
      </c>
      <c r="G72" s="15" t="s">
        <v>73</v>
      </c>
      <c r="H72" s="174" t="s">
        <v>1569</v>
      </c>
      <c r="I72" s="32">
        <v>727</v>
      </c>
      <c r="J72" s="159">
        <v>2</v>
      </c>
      <c r="K72" s="159">
        <v>211</v>
      </c>
      <c r="L72" s="159">
        <v>134</v>
      </c>
      <c r="M72" s="159">
        <v>2</v>
      </c>
      <c r="N72" s="159">
        <v>7</v>
      </c>
      <c r="O72" s="159">
        <v>0</v>
      </c>
      <c r="P72" s="159">
        <v>4</v>
      </c>
      <c r="Q72" s="159">
        <v>2</v>
      </c>
      <c r="R72" s="159">
        <v>3</v>
      </c>
      <c r="S72" s="159">
        <v>252</v>
      </c>
      <c r="T72" s="159">
        <v>2</v>
      </c>
      <c r="U72" s="159">
        <v>1</v>
      </c>
      <c r="V72" s="159">
        <v>0</v>
      </c>
      <c r="W72" s="159">
        <v>0</v>
      </c>
      <c r="X72" s="159">
        <v>12</v>
      </c>
      <c r="Y72" s="159">
        <f t="shared" si="1"/>
        <v>632</v>
      </c>
    </row>
    <row r="73" spans="1:26" x14ac:dyDescent="0.3">
      <c r="A73" s="14">
        <v>72</v>
      </c>
      <c r="B73" s="15">
        <v>3</v>
      </c>
      <c r="C73" s="30">
        <v>131</v>
      </c>
      <c r="D73" s="8" t="s">
        <v>1400</v>
      </c>
      <c r="E73" s="10"/>
      <c r="F73" s="354">
        <v>852</v>
      </c>
      <c r="G73" s="15" t="s">
        <v>73</v>
      </c>
      <c r="H73" s="174" t="s">
        <v>42</v>
      </c>
      <c r="I73" s="32">
        <v>657</v>
      </c>
      <c r="J73" s="159">
        <v>1</v>
      </c>
      <c r="K73" s="159">
        <v>187</v>
      </c>
      <c r="L73" s="159">
        <v>65</v>
      </c>
      <c r="M73" s="159">
        <v>2</v>
      </c>
      <c r="N73" s="159">
        <v>4</v>
      </c>
      <c r="O73" s="159">
        <v>7</v>
      </c>
      <c r="P73" s="159">
        <v>17</v>
      </c>
      <c r="Q73" s="159">
        <v>3</v>
      </c>
      <c r="R73" s="159">
        <v>3</v>
      </c>
      <c r="S73" s="159">
        <v>252</v>
      </c>
      <c r="T73" s="159">
        <v>1</v>
      </c>
      <c r="U73" s="159">
        <v>0</v>
      </c>
      <c r="V73" s="159">
        <v>0</v>
      </c>
      <c r="W73" s="159">
        <v>0</v>
      </c>
      <c r="X73" s="159">
        <v>8</v>
      </c>
      <c r="Y73" s="159">
        <f t="shared" si="1"/>
        <v>550</v>
      </c>
    </row>
    <row r="74" spans="1:26" x14ac:dyDescent="0.3">
      <c r="A74" s="14">
        <v>73</v>
      </c>
      <c r="B74" s="15">
        <v>3</v>
      </c>
      <c r="C74" s="30">
        <v>131</v>
      </c>
      <c r="D74" s="8" t="s">
        <v>1400</v>
      </c>
      <c r="E74" s="10"/>
      <c r="F74" s="354">
        <v>852</v>
      </c>
      <c r="G74" s="15" t="s">
        <v>73</v>
      </c>
      <c r="H74" s="174" t="s">
        <v>1569</v>
      </c>
      <c r="I74" s="32">
        <v>657</v>
      </c>
      <c r="J74" s="159">
        <v>1</v>
      </c>
      <c r="K74" s="159">
        <v>194</v>
      </c>
      <c r="L74" s="159">
        <v>84</v>
      </c>
      <c r="M74" s="159">
        <v>3</v>
      </c>
      <c r="N74" s="159">
        <v>11</v>
      </c>
      <c r="O74" s="159">
        <v>2</v>
      </c>
      <c r="P74" s="159">
        <v>4</v>
      </c>
      <c r="Q74" s="159">
        <v>6</v>
      </c>
      <c r="R74" s="159">
        <v>1</v>
      </c>
      <c r="S74" s="159">
        <v>232</v>
      </c>
      <c r="T74" s="159">
        <v>1</v>
      </c>
      <c r="U74" s="159">
        <v>1</v>
      </c>
      <c r="V74" s="159">
        <v>4</v>
      </c>
      <c r="W74" s="159">
        <v>0</v>
      </c>
      <c r="X74" s="159">
        <v>6</v>
      </c>
      <c r="Y74" s="159">
        <f t="shared" si="1"/>
        <v>550</v>
      </c>
    </row>
    <row r="75" spans="1:26" x14ac:dyDescent="0.3">
      <c r="A75" s="14">
        <v>74</v>
      </c>
      <c r="B75" s="15">
        <v>3</v>
      </c>
      <c r="C75" s="30">
        <v>131</v>
      </c>
      <c r="D75" s="8" t="s">
        <v>1400</v>
      </c>
      <c r="E75" s="10"/>
      <c r="F75" s="354">
        <v>853</v>
      </c>
      <c r="G75" s="15" t="s">
        <v>73</v>
      </c>
      <c r="H75" s="174" t="s">
        <v>42</v>
      </c>
      <c r="I75" s="32">
        <v>583</v>
      </c>
      <c r="J75" s="159">
        <v>1</v>
      </c>
      <c r="K75" s="159">
        <v>149</v>
      </c>
      <c r="L75" s="159">
        <v>75</v>
      </c>
      <c r="M75" s="159">
        <v>0</v>
      </c>
      <c r="N75" s="159">
        <v>1</v>
      </c>
      <c r="O75" s="159">
        <v>31</v>
      </c>
      <c r="P75" s="159">
        <v>12</v>
      </c>
      <c r="Q75" s="159">
        <v>7</v>
      </c>
      <c r="R75" s="159">
        <v>2</v>
      </c>
      <c r="S75" s="159">
        <v>190</v>
      </c>
      <c r="T75" s="159">
        <v>2</v>
      </c>
      <c r="U75" s="159">
        <v>1</v>
      </c>
      <c r="V75" s="159">
        <v>2</v>
      </c>
      <c r="W75" s="159">
        <v>0</v>
      </c>
      <c r="X75" s="159">
        <v>17</v>
      </c>
      <c r="Y75" s="159">
        <f t="shared" si="1"/>
        <v>490</v>
      </c>
    </row>
    <row r="76" spans="1:26" x14ac:dyDescent="0.3">
      <c r="A76" s="14">
        <v>75</v>
      </c>
      <c r="B76" s="15">
        <v>3</v>
      </c>
      <c r="C76" s="30">
        <v>131</v>
      </c>
      <c r="D76" s="8" t="s">
        <v>1400</v>
      </c>
      <c r="E76" s="10"/>
      <c r="F76" s="354">
        <v>853</v>
      </c>
      <c r="G76" s="15" t="s">
        <v>73</v>
      </c>
      <c r="H76" s="174" t="s">
        <v>1569</v>
      </c>
      <c r="I76" s="32">
        <v>583</v>
      </c>
      <c r="J76" s="159">
        <v>2</v>
      </c>
      <c r="K76" s="159">
        <v>169</v>
      </c>
      <c r="L76" s="159">
        <v>93</v>
      </c>
      <c r="M76" s="159">
        <v>1</v>
      </c>
      <c r="N76" s="159">
        <v>4</v>
      </c>
      <c r="O76" s="159">
        <v>13</v>
      </c>
      <c r="P76" s="159">
        <v>7</v>
      </c>
      <c r="Q76" s="159">
        <v>1</v>
      </c>
      <c r="R76" s="159">
        <v>3</v>
      </c>
      <c r="S76" s="159">
        <v>203</v>
      </c>
      <c r="T76" s="159">
        <v>2</v>
      </c>
      <c r="U76" s="159">
        <v>0</v>
      </c>
      <c r="V76" s="159">
        <v>2</v>
      </c>
      <c r="W76" s="159">
        <v>0</v>
      </c>
      <c r="X76" s="159">
        <v>3</v>
      </c>
      <c r="Y76" s="159">
        <f t="shared" si="1"/>
        <v>503</v>
      </c>
    </row>
    <row r="77" spans="1:26" x14ac:dyDescent="0.3">
      <c r="A77" s="14">
        <v>76</v>
      </c>
      <c r="B77" s="15">
        <v>3</v>
      </c>
      <c r="C77" s="30">
        <v>131</v>
      </c>
      <c r="D77" s="8" t="s">
        <v>1400</v>
      </c>
      <c r="E77" s="10"/>
      <c r="F77" s="354">
        <v>853</v>
      </c>
      <c r="G77" s="15" t="s">
        <v>73</v>
      </c>
      <c r="H77" s="174" t="s">
        <v>1573</v>
      </c>
      <c r="I77" s="32">
        <v>686</v>
      </c>
      <c r="J77" s="159">
        <v>3</v>
      </c>
      <c r="K77" s="159">
        <v>197</v>
      </c>
      <c r="L77" s="159">
        <v>39</v>
      </c>
      <c r="M77" s="159">
        <v>2</v>
      </c>
      <c r="N77" s="159">
        <v>4</v>
      </c>
      <c r="O77" s="159">
        <v>4</v>
      </c>
      <c r="P77" s="159">
        <v>11</v>
      </c>
      <c r="Q77" s="159">
        <v>5</v>
      </c>
      <c r="R77" s="159">
        <v>3</v>
      </c>
      <c r="S77" s="159">
        <v>312</v>
      </c>
      <c r="T77" s="159">
        <v>2</v>
      </c>
      <c r="U77" s="159">
        <v>4</v>
      </c>
      <c r="V77" s="159">
        <v>1</v>
      </c>
      <c r="W77" s="159">
        <v>0</v>
      </c>
      <c r="X77" s="159">
        <v>5</v>
      </c>
      <c r="Y77" s="159">
        <f t="shared" si="1"/>
        <v>592</v>
      </c>
    </row>
    <row r="78" spans="1:26" x14ac:dyDescent="0.3">
      <c r="A78" s="14">
        <v>77</v>
      </c>
      <c r="B78" s="15">
        <v>3</v>
      </c>
      <c r="C78" s="30">
        <v>131</v>
      </c>
      <c r="D78" s="8" t="s">
        <v>1400</v>
      </c>
      <c r="E78" s="10"/>
      <c r="F78" s="354">
        <v>854</v>
      </c>
      <c r="G78" s="15" t="s">
        <v>73</v>
      </c>
      <c r="H78" s="174" t="s">
        <v>42</v>
      </c>
      <c r="I78" s="32">
        <v>651</v>
      </c>
      <c r="J78" s="159">
        <v>3</v>
      </c>
      <c r="K78" s="159">
        <v>195</v>
      </c>
      <c r="L78" s="159">
        <v>49</v>
      </c>
      <c r="M78" s="159">
        <v>3</v>
      </c>
      <c r="N78" s="159">
        <v>7</v>
      </c>
      <c r="O78" s="159">
        <v>6</v>
      </c>
      <c r="P78" s="159">
        <v>3</v>
      </c>
      <c r="Q78" s="159">
        <v>2</v>
      </c>
      <c r="R78" s="159">
        <v>8</v>
      </c>
      <c r="S78" s="159">
        <v>242</v>
      </c>
      <c r="T78" s="159">
        <v>1</v>
      </c>
      <c r="U78" s="159">
        <v>3</v>
      </c>
      <c r="V78" s="159">
        <v>5</v>
      </c>
      <c r="W78" s="159">
        <v>0</v>
      </c>
      <c r="X78" s="159">
        <v>11</v>
      </c>
      <c r="Y78" s="159">
        <f t="shared" si="1"/>
        <v>538</v>
      </c>
    </row>
    <row r="79" spans="1:26" x14ac:dyDescent="0.3">
      <c r="A79" s="14">
        <v>78</v>
      </c>
      <c r="B79" s="15">
        <v>3</v>
      </c>
      <c r="C79" s="30">
        <v>131</v>
      </c>
      <c r="D79" s="8" t="s">
        <v>1400</v>
      </c>
      <c r="E79" s="10"/>
      <c r="F79" s="354">
        <v>854</v>
      </c>
      <c r="G79" s="15" t="s">
        <v>73</v>
      </c>
      <c r="H79" s="174" t="s">
        <v>1569</v>
      </c>
      <c r="I79" s="32">
        <v>650</v>
      </c>
      <c r="J79" s="159">
        <v>3</v>
      </c>
      <c r="K79" s="159">
        <v>174</v>
      </c>
      <c r="L79" s="159">
        <v>62</v>
      </c>
      <c r="M79" s="159">
        <v>2</v>
      </c>
      <c r="N79" s="159">
        <v>9</v>
      </c>
      <c r="O79" s="159">
        <v>5</v>
      </c>
      <c r="P79" s="159">
        <v>2</v>
      </c>
      <c r="Q79" s="159">
        <v>5</v>
      </c>
      <c r="R79" s="159">
        <v>3</v>
      </c>
      <c r="S79" s="159">
        <v>247</v>
      </c>
      <c r="T79" s="159">
        <v>5</v>
      </c>
      <c r="U79" s="159">
        <v>0</v>
      </c>
      <c r="V79" s="159">
        <v>0</v>
      </c>
      <c r="W79" s="159">
        <v>0</v>
      </c>
      <c r="X79" s="159">
        <v>9</v>
      </c>
      <c r="Y79" s="159">
        <f t="shared" si="1"/>
        <v>526</v>
      </c>
      <c r="Z79" s="161"/>
    </row>
    <row r="80" spans="1:26" x14ac:dyDescent="0.3">
      <c r="A80" s="14">
        <v>79</v>
      </c>
      <c r="B80" s="15">
        <v>3</v>
      </c>
      <c r="C80" s="30">
        <v>131</v>
      </c>
      <c r="D80" s="8" t="s">
        <v>1400</v>
      </c>
      <c r="E80" s="10"/>
      <c r="F80" s="354">
        <v>854</v>
      </c>
      <c r="G80" s="15" t="s">
        <v>73</v>
      </c>
      <c r="H80" s="174" t="s">
        <v>1571</v>
      </c>
      <c r="I80" s="32">
        <v>650</v>
      </c>
      <c r="J80" s="159">
        <v>10</v>
      </c>
      <c r="K80" s="159">
        <v>211</v>
      </c>
      <c r="L80" s="159">
        <v>75</v>
      </c>
      <c r="M80" s="159">
        <v>0</v>
      </c>
      <c r="N80" s="159">
        <v>12</v>
      </c>
      <c r="O80" s="159">
        <v>2</v>
      </c>
      <c r="P80" s="159">
        <v>4</v>
      </c>
      <c r="Q80" s="159">
        <v>3</v>
      </c>
      <c r="R80" s="159">
        <v>1</v>
      </c>
      <c r="S80" s="159">
        <v>192</v>
      </c>
      <c r="T80" s="159">
        <v>0</v>
      </c>
      <c r="U80" s="159">
        <v>5</v>
      </c>
      <c r="V80" s="159">
        <v>2</v>
      </c>
      <c r="W80" s="159">
        <v>0</v>
      </c>
      <c r="X80" s="159">
        <v>11</v>
      </c>
      <c r="Y80" s="159">
        <f t="shared" si="1"/>
        <v>528</v>
      </c>
    </row>
    <row r="81" spans="1:26" x14ac:dyDescent="0.3">
      <c r="A81" s="14">
        <v>80</v>
      </c>
      <c r="B81" s="15">
        <v>3</v>
      </c>
      <c r="C81" s="30">
        <v>131</v>
      </c>
      <c r="D81" s="8" t="s">
        <v>1400</v>
      </c>
      <c r="E81" s="10"/>
      <c r="F81" s="354">
        <v>854</v>
      </c>
      <c r="G81" s="15" t="s">
        <v>73</v>
      </c>
      <c r="H81" s="174" t="s">
        <v>1573</v>
      </c>
      <c r="I81" s="32">
        <v>324</v>
      </c>
      <c r="J81" s="159">
        <v>0</v>
      </c>
      <c r="K81" s="159">
        <v>135</v>
      </c>
      <c r="L81" s="159">
        <v>21</v>
      </c>
      <c r="M81" s="159">
        <v>1</v>
      </c>
      <c r="N81" s="159">
        <v>4</v>
      </c>
      <c r="O81" s="159">
        <v>0</v>
      </c>
      <c r="P81" s="159">
        <v>2</v>
      </c>
      <c r="Q81" s="159">
        <v>1</v>
      </c>
      <c r="R81" s="159">
        <v>1</v>
      </c>
      <c r="S81" s="159">
        <v>116</v>
      </c>
      <c r="T81" s="159">
        <v>0</v>
      </c>
      <c r="U81" s="159">
        <v>0</v>
      </c>
      <c r="V81" s="159">
        <v>4</v>
      </c>
      <c r="W81" s="159">
        <v>0</v>
      </c>
      <c r="X81" s="159">
        <v>5</v>
      </c>
      <c r="Y81" s="159">
        <f t="shared" si="1"/>
        <v>290</v>
      </c>
    </row>
    <row r="82" spans="1:26" x14ac:dyDescent="0.3">
      <c r="A82" s="14">
        <v>81</v>
      </c>
      <c r="B82" s="15">
        <v>3</v>
      </c>
      <c r="C82" s="30">
        <v>131</v>
      </c>
      <c r="D82" s="8" t="s">
        <v>1400</v>
      </c>
      <c r="E82" s="10"/>
      <c r="F82" s="354">
        <v>855</v>
      </c>
      <c r="G82" s="15" t="s">
        <v>73</v>
      </c>
      <c r="H82" s="174" t="s">
        <v>42</v>
      </c>
      <c r="I82" s="32">
        <v>452</v>
      </c>
      <c r="J82" s="159">
        <v>0</v>
      </c>
      <c r="K82" s="159">
        <v>170</v>
      </c>
      <c r="L82" s="159">
        <v>91</v>
      </c>
      <c r="M82" s="159">
        <v>0</v>
      </c>
      <c r="N82" s="159">
        <v>0</v>
      </c>
      <c r="O82" s="159">
        <v>0</v>
      </c>
      <c r="P82" s="159">
        <v>5</v>
      </c>
      <c r="Q82" s="159">
        <v>0</v>
      </c>
      <c r="R82" s="159">
        <v>3</v>
      </c>
      <c r="S82" s="159">
        <v>111</v>
      </c>
      <c r="T82" s="159">
        <v>0</v>
      </c>
      <c r="U82" s="159">
        <v>0</v>
      </c>
      <c r="V82" s="159">
        <v>1</v>
      </c>
      <c r="W82" s="159">
        <v>0</v>
      </c>
      <c r="X82" s="159">
        <v>2</v>
      </c>
      <c r="Y82" s="159">
        <f t="shared" si="1"/>
        <v>383</v>
      </c>
      <c r="Z82" s="161"/>
    </row>
    <row r="83" spans="1:26" x14ac:dyDescent="0.3">
      <c r="A83" s="14">
        <v>82</v>
      </c>
      <c r="B83" s="15">
        <v>3</v>
      </c>
      <c r="C83" s="30">
        <v>131</v>
      </c>
      <c r="D83" s="8" t="s">
        <v>1400</v>
      </c>
      <c r="E83" s="10"/>
      <c r="F83" s="354">
        <v>855</v>
      </c>
      <c r="G83" s="15" t="s">
        <v>73</v>
      </c>
      <c r="H83" s="174" t="s">
        <v>1569</v>
      </c>
      <c r="I83" s="32">
        <v>451</v>
      </c>
      <c r="J83" s="159">
        <v>0</v>
      </c>
      <c r="K83" s="159">
        <v>174</v>
      </c>
      <c r="L83" s="159">
        <v>87</v>
      </c>
      <c r="M83" s="159">
        <v>1</v>
      </c>
      <c r="N83" s="159">
        <v>2</v>
      </c>
      <c r="O83" s="159">
        <v>0</v>
      </c>
      <c r="P83" s="159">
        <v>9</v>
      </c>
      <c r="Q83" s="159">
        <v>0</v>
      </c>
      <c r="R83" s="159">
        <v>0</v>
      </c>
      <c r="S83" s="159">
        <v>127</v>
      </c>
      <c r="T83" s="159">
        <v>0</v>
      </c>
      <c r="U83" s="159">
        <v>0</v>
      </c>
      <c r="V83" s="159">
        <v>0</v>
      </c>
      <c r="W83" s="159">
        <v>0</v>
      </c>
      <c r="X83" s="159">
        <v>4</v>
      </c>
      <c r="Y83" s="159">
        <f t="shared" si="1"/>
        <v>404</v>
      </c>
    </row>
    <row r="84" spans="1:26" x14ac:dyDescent="0.3">
      <c r="A84" s="14">
        <v>83</v>
      </c>
      <c r="B84" s="15">
        <v>3</v>
      </c>
      <c r="C84" s="30">
        <v>131</v>
      </c>
      <c r="D84" s="8" t="s">
        <v>1400</v>
      </c>
      <c r="E84" s="10"/>
      <c r="F84" s="354">
        <v>856</v>
      </c>
      <c r="G84" s="15" t="s">
        <v>73</v>
      </c>
      <c r="H84" s="174" t="s">
        <v>42</v>
      </c>
      <c r="I84" s="32">
        <v>644</v>
      </c>
      <c r="J84" s="159">
        <v>2</v>
      </c>
      <c r="K84" s="159">
        <v>181</v>
      </c>
      <c r="L84" s="159">
        <v>84</v>
      </c>
      <c r="M84" s="159">
        <v>4</v>
      </c>
      <c r="N84" s="159">
        <v>5</v>
      </c>
      <c r="O84" s="159">
        <v>2</v>
      </c>
      <c r="P84" s="159">
        <v>17</v>
      </c>
      <c r="Q84" s="159">
        <v>2</v>
      </c>
      <c r="R84" s="159">
        <v>5</v>
      </c>
      <c r="S84" s="159">
        <v>267</v>
      </c>
      <c r="T84" s="159">
        <v>1</v>
      </c>
      <c r="U84" s="159">
        <v>0</v>
      </c>
      <c r="V84" s="159">
        <v>1</v>
      </c>
      <c r="W84" s="159">
        <v>0</v>
      </c>
      <c r="X84" s="159">
        <v>5</v>
      </c>
      <c r="Y84" s="159">
        <f t="shared" si="1"/>
        <v>576</v>
      </c>
    </row>
    <row r="85" spans="1:26" x14ac:dyDescent="0.3">
      <c r="A85" s="14">
        <v>84</v>
      </c>
      <c r="B85" s="15">
        <v>3</v>
      </c>
      <c r="C85" s="30">
        <v>131</v>
      </c>
      <c r="D85" s="8" t="s">
        <v>1400</v>
      </c>
      <c r="E85" s="10"/>
      <c r="F85" s="354">
        <v>856</v>
      </c>
      <c r="G85" s="15" t="s">
        <v>73</v>
      </c>
      <c r="H85" s="174" t="s">
        <v>1569</v>
      </c>
      <c r="I85" s="32">
        <v>644</v>
      </c>
      <c r="J85" s="159">
        <v>3</v>
      </c>
      <c r="K85" s="159">
        <v>183</v>
      </c>
      <c r="L85" s="159">
        <v>83</v>
      </c>
      <c r="M85" s="159">
        <v>3</v>
      </c>
      <c r="N85" s="159">
        <v>9</v>
      </c>
      <c r="O85" s="159">
        <v>6</v>
      </c>
      <c r="P85" s="159">
        <v>27</v>
      </c>
      <c r="Q85" s="159">
        <v>0</v>
      </c>
      <c r="R85" s="159">
        <v>5</v>
      </c>
      <c r="S85" s="159">
        <v>243</v>
      </c>
      <c r="T85" s="159">
        <v>2</v>
      </c>
      <c r="U85" s="159">
        <v>2</v>
      </c>
      <c r="V85" s="159">
        <v>0</v>
      </c>
      <c r="W85" s="159">
        <v>0</v>
      </c>
      <c r="X85" s="159">
        <v>7</v>
      </c>
      <c r="Y85" s="159">
        <f t="shared" si="1"/>
        <v>573</v>
      </c>
      <c r="Z85" s="161"/>
    </row>
    <row r="86" spans="1:26" x14ac:dyDescent="0.3">
      <c r="A86" s="14">
        <v>85</v>
      </c>
      <c r="B86" s="15">
        <v>3</v>
      </c>
      <c r="C86" s="30">
        <v>131</v>
      </c>
      <c r="D86" s="8" t="s">
        <v>1400</v>
      </c>
      <c r="E86" s="10"/>
      <c r="F86" s="354">
        <v>856</v>
      </c>
      <c r="G86" s="15" t="s">
        <v>73</v>
      </c>
      <c r="H86" s="174" t="s">
        <v>1573</v>
      </c>
      <c r="I86" s="32">
        <v>597</v>
      </c>
      <c r="J86" s="159">
        <v>1</v>
      </c>
      <c r="K86" s="159">
        <v>240</v>
      </c>
      <c r="L86" s="159">
        <v>48</v>
      </c>
      <c r="M86" s="159">
        <v>7</v>
      </c>
      <c r="N86" s="159">
        <v>1</v>
      </c>
      <c r="O86" s="159">
        <v>0</v>
      </c>
      <c r="P86" s="159">
        <v>0</v>
      </c>
      <c r="Q86" s="159">
        <v>1</v>
      </c>
      <c r="R86" s="159">
        <v>3</v>
      </c>
      <c r="S86" s="159">
        <v>223</v>
      </c>
      <c r="T86" s="159">
        <v>2</v>
      </c>
      <c r="U86" s="159">
        <v>0</v>
      </c>
      <c r="V86" s="159">
        <v>0</v>
      </c>
      <c r="W86" s="159">
        <v>0</v>
      </c>
      <c r="X86" s="159">
        <v>1</v>
      </c>
      <c r="Y86" s="159">
        <f t="shared" si="1"/>
        <v>527</v>
      </c>
      <c r="Z86" s="161"/>
    </row>
    <row r="87" spans="1:26" x14ac:dyDescent="0.3">
      <c r="A87" s="14">
        <v>86</v>
      </c>
      <c r="B87" s="15">
        <v>3</v>
      </c>
      <c r="C87" s="30">
        <v>131</v>
      </c>
      <c r="D87" s="8" t="s">
        <v>1400</v>
      </c>
      <c r="E87" s="10"/>
      <c r="F87" s="354">
        <v>856</v>
      </c>
      <c r="G87" s="15" t="s">
        <v>73</v>
      </c>
      <c r="H87" s="174" t="s">
        <v>1575</v>
      </c>
      <c r="I87" s="32">
        <v>552</v>
      </c>
      <c r="J87" s="159">
        <v>1</v>
      </c>
      <c r="K87" s="159">
        <v>244</v>
      </c>
      <c r="L87" s="159">
        <v>34</v>
      </c>
      <c r="M87" s="159">
        <v>1</v>
      </c>
      <c r="N87" s="159">
        <v>3</v>
      </c>
      <c r="O87" s="159">
        <v>0</v>
      </c>
      <c r="P87" s="159">
        <v>0</v>
      </c>
      <c r="Q87" s="159">
        <v>2</v>
      </c>
      <c r="R87" s="159">
        <v>1</v>
      </c>
      <c r="S87" s="159">
        <v>197</v>
      </c>
      <c r="T87" s="159">
        <v>2</v>
      </c>
      <c r="U87" s="159">
        <v>0</v>
      </c>
      <c r="V87" s="159">
        <v>2</v>
      </c>
      <c r="W87" s="159">
        <v>0</v>
      </c>
      <c r="X87" s="159">
        <v>6</v>
      </c>
      <c r="Y87" s="159">
        <f t="shared" si="1"/>
        <v>493</v>
      </c>
    </row>
    <row r="88" spans="1:26" x14ac:dyDescent="0.3">
      <c r="A88" s="14">
        <v>87</v>
      </c>
      <c r="B88" s="15">
        <v>3</v>
      </c>
      <c r="C88" s="30">
        <v>131</v>
      </c>
      <c r="D88" s="8" t="s">
        <v>1400</v>
      </c>
      <c r="E88" s="10"/>
      <c r="F88" s="354">
        <v>857</v>
      </c>
      <c r="G88" s="15" t="s">
        <v>73</v>
      </c>
      <c r="H88" s="174" t="s">
        <v>42</v>
      </c>
      <c r="I88" s="32">
        <v>505</v>
      </c>
      <c r="J88" s="159">
        <v>1</v>
      </c>
      <c r="K88" s="159">
        <v>200</v>
      </c>
      <c r="L88" s="159">
        <v>86</v>
      </c>
      <c r="M88" s="159">
        <v>5</v>
      </c>
      <c r="N88" s="159">
        <v>3</v>
      </c>
      <c r="O88" s="159">
        <v>1</v>
      </c>
      <c r="P88" s="159">
        <v>14</v>
      </c>
      <c r="Q88" s="159">
        <v>5</v>
      </c>
      <c r="R88" s="159">
        <v>0</v>
      </c>
      <c r="S88" s="159">
        <v>112</v>
      </c>
      <c r="T88" s="159">
        <v>1</v>
      </c>
      <c r="U88" s="159">
        <v>2</v>
      </c>
      <c r="V88" s="159">
        <v>1</v>
      </c>
      <c r="W88" s="159">
        <v>0</v>
      </c>
      <c r="X88" s="159">
        <v>4</v>
      </c>
      <c r="Y88" s="159">
        <f t="shared" si="1"/>
        <v>435</v>
      </c>
    </row>
    <row r="89" spans="1:26" x14ac:dyDescent="0.3">
      <c r="A89" s="14">
        <v>88</v>
      </c>
      <c r="B89" s="15">
        <v>3</v>
      </c>
      <c r="C89" s="30">
        <v>131</v>
      </c>
      <c r="D89" s="8" t="s">
        <v>1400</v>
      </c>
      <c r="E89" s="10"/>
      <c r="F89" s="354">
        <v>857</v>
      </c>
      <c r="G89" s="15" t="s">
        <v>73</v>
      </c>
      <c r="H89" s="174" t="s">
        <v>1569</v>
      </c>
      <c r="I89" s="32">
        <v>505</v>
      </c>
      <c r="J89" s="159">
        <v>3</v>
      </c>
      <c r="K89" s="159">
        <v>171</v>
      </c>
      <c r="L89" s="159">
        <v>82</v>
      </c>
      <c r="M89" s="159">
        <v>2</v>
      </c>
      <c r="N89" s="159">
        <v>3</v>
      </c>
      <c r="O89" s="159">
        <v>2</v>
      </c>
      <c r="P89" s="159">
        <v>16</v>
      </c>
      <c r="Q89" s="159">
        <v>8</v>
      </c>
      <c r="R89" s="159">
        <v>4</v>
      </c>
      <c r="S89" s="159">
        <v>118</v>
      </c>
      <c r="T89" s="159">
        <v>2</v>
      </c>
      <c r="U89" s="159">
        <v>1</v>
      </c>
      <c r="V89" s="159">
        <v>0</v>
      </c>
      <c r="W89" s="159">
        <v>0</v>
      </c>
      <c r="X89" s="159">
        <v>6</v>
      </c>
      <c r="Y89" s="159">
        <f t="shared" si="1"/>
        <v>418</v>
      </c>
    </row>
    <row r="90" spans="1:26" x14ac:dyDescent="0.3">
      <c r="A90" s="14">
        <v>89</v>
      </c>
      <c r="B90" s="15">
        <v>3</v>
      </c>
      <c r="C90" s="30">
        <v>131</v>
      </c>
      <c r="D90" s="8" t="s">
        <v>1400</v>
      </c>
      <c r="E90" s="10"/>
      <c r="F90" s="354">
        <v>857</v>
      </c>
      <c r="G90" s="15" t="s">
        <v>73</v>
      </c>
      <c r="H90" s="174" t="s">
        <v>1573</v>
      </c>
      <c r="I90" s="32">
        <v>491</v>
      </c>
      <c r="J90" s="159">
        <v>2</v>
      </c>
      <c r="K90" s="159">
        <v>168</v>
      </c>
      <c r="L90" s="159">
        <v>96</v>
      </c>
      <c r="M90" s="159">
        <v>1</v>
      </c>
      <c r="N90" s="159">
        <v>3</v>
      </c>
      <c r="O90" s="159">
        <v>0</v>
      </c>
      <c r="P90" s="159">
        <v>15</v>
      </c>
      <c r="Q90" s="159">
        <v>1</v>
      </c>
      <c r="R90" s="159">
        <v>3</v>
      </c>
      <c r="S90" s="159">
        <v>127</v>
      </c>
      <c r="T90" s="159">
        <v>1</v>
      </c>
      <c r="U90" s="159">
        <v>1</v>
      </c>
      <c r="V90" s="159">
        <v>1</v>
      </c>
      <c r="W90" s="159">
        <v>0</v>
      </c>
      <c r="X90" s="159">
        <v>10</v>
      </c>
      <c r="Y90" s="159">
        <f t="shared" si="1"/>
        <v>429</v>
      </c>
    </row>
    <row r="91" spans="1:26" x14ac:dyDescent="0.3">
      <c r="A91" s="14">
        <v>90</v>
      </c>
      <c r="B91" s="15">
        <v>3</v>
      </c>
      <c r="C91" s="30">
        <v>131</v>
      </c>
      <c r="D91" s="8" t="s">
        <v>1400</v>
      </c>
      <c r="E91" s="10"/>
      <c r="F91" s="354">
        <v>857</v>
      </c>
      <c r="G91" s="15" t="s">
        <v>73</v>
      </c>
      <c r="H91" s="174" t="s">
        <v>1575</v>
      </c>
      <c r="I91" s="32">
        <v>343</v>
      </c>
      <c r="J91" s="159">
        <v>0</v>
      </c>
      <c r="K91" s="159">
        <v>118</v>
      </c>
      <c r="L91" s="159">
        <v>79</v>
      </c>
      <c r="M91" s="159">
        <v>1</v>
      </c>
      <c r="N91" s="159">
        <v>3</v>
      </c>
      <c r="O91" s="159">
        <v>0</v>
      </c>
      <c r="P91" s="159">
        <v>5</v>
      </c>
      <c r="Q91" s="159">
        <v>0</v>
      </c>
      <c r="R91" s="159">
        <v>1</v>
      </c>
      <c r="S91" s="159">
        <v>109</v>
      </c>
      <c r="T91" s="159">
        <v>0</v>
      </c>
      <c r="U91" s="159">
        <v>2</v>
      </c>
      <c r="V91" s="159">
        <v>0</v>
      </c>
      <c r="W91" s="159">
        <v>0</v>
      </c>
      <c r="X91" s="159">
        <v>7</v>
      </c>
      <c r="Y91" s="159">
        <f t="shared" si="1"/>
        <v>325</v>
      </c>
    </row>
    <row r="92" spans="1:26" x14ac:dyDescent="0.3">
      <c r="A92" s="14">
        <v>91</v>
      </c>
      <c r="B92" s="15">
        <v>3</v>
      </c>
      <c r="C92" s="30">
        <v>131</v>
      </c>
      <c r="D92" s="8" t="s">
        <v>1400</v>
      </c>
      <c r="E92" s="10"/>
      <c r="F92" s="354">
        <v>857</v>
      </c>
      <c r="G92" s="15" t="s">
        <v>73</v>
      </c>
      <c r="H92" s="174" t="s">
        <v>1585</v>
      </c>
      <c r="I92" s="32">
        <v>442</v>
      </c>
      <c r="J92" s="159">
        <v>3</v>
      </c>
      <c r="K92" s="159">
        <v>92</v>
      </c>
      <c r="L92" s="159">
        <v>66</v>
      </c>
      <c r="M92" s="159">
        <v>1</v>
      </c>
      <c r="N92" s="159">
        <v>3</v>
      </c>
      <c r="O92" s="159">
        <v>9</v>
      </c>
      <c r="P92" s="159">
        <v>0</v>
      </c>
      <c r="Q92" s="159">
        <v>3</v>
      </c>
      <c r="R92" s="159">
        <v>3</v>
      </c>
      <c r="S92" s="159">
        <v>189</v>
      </c>
      <c r="T92" s="159">
        <v>0</v>
      </c>
      <c r="U92" s="159">
        <v>1</v>
      </c>
      <c r="V92" s="159">
        <v>2</v>
      </c>
      <c r="W92" s="159">
        <v>0</v>
      </c>
      <c r="X92" s="159">
        <v>10</v>
      </c>
      <c r="Y92" s="159">
        <f t="shared" si="1"/>
        <v>382</v>
      </c>
    </row>
    <row r="93" spans="1:26" x14ac:dyDescent="0.3">
      <c r="A93" s="14">
        <v>92</v>
      </c>
      <c r="B93" s="15">
        <v>3</v>
      </c>
      <c r="C93" s="30">
        <v>131</v>
      </c>
      <c r="D93" s="8" t="s">
        <v>1400</v>
      </c>
      <c r="E93" s="10"/>
      <c r="F93" s="354">
        <v>858</v>
      </c>
      <c r="G93" s="15" t="s">
        <v>73</v>
      </c>
      <c r="H93" s="174" t="s">
        <v>42</v>
      </c>
      <c r="I93" s="32">
        <v>490</v>
      </c>
      <c r="J93" s="159">
        <v>3</v>
      </c>
      <c r="K93" s="159">
        <v>191</v>
      </c>
      <c r="L93" s="159">
        <v>38</v>
      </c>
      <c r="M93" s="159">
        <v>3</v>
      </c>
      <c r="N93" s="159">
        <v>5</v>
      </c>
      <c r="O93" s="159">
        <v>12</v>
      </c>
      <c r="P93" s="159">
        <v>1</v>
      </c>
      <c r="Q93" s="159">
        <v>1</v>
      </c>
      <c r="R93" s="159">
        <v>0</v>
      </c>
      <c r="S93" s="159">
        <v>167</v>
      </c>
      <c r="T93" s="159">
        <v>0</v>
      </c>
      <c r="U93" s="159">
        <v>0</v>
      </c>
      <c r="V93" s="159">
        <v>0</v>
      </c>
      <c r="W93" s="159">
        <v>0</v>
      </c>
      <c r="X93" s="159">
        <v>8</v>
      </c>
      <c r="Y93" s="159">
        <f t="shared" si="1"/>
        <v>429</v>
      </c>
    </row>
    <row r="94" spans="1:26" x14ac:dyDescent="0.3">
      <c r="A94" s="14">
        <v>93</v>
      </c>
      <c r="B94" s="15">
        <v>3</v>
      </c>
      <c r="C94" s="30">
        <v>131</v>
      </c>
      <c r="D94" s="8" t="s">
        <v>1400</v>
      </c>
      <c r="E94" s="10"/>
      <c r="F94" s="354">
        <v>858</v>
      </c>
      <c r="G94" s="15" t="s">
        <v>73</v>
      </c>
      <c r="H94" s="174" t="s">
        <v>1569</v>
      </c>
      <c r="I94" s="32">
        <v>490</v>
      </c>
      <c r="J94" s="159">
        <v>1</v>
      </c>
      <c r="K94" s="159">
        <v>213</v>
      </c>
      <c r="L94" s="159">
        <v>55</v>
      </c>
      <c r="M94" s="159">
        <v>2</v>
      </c>
      <c r="N94" s="159">
        <v>0</v>
      </c>
      <c r="O94" s="159">
        <v>2</v>
      </c>
      <c r="P94" s="159">
        <v>2</v>
      </c>
      <c r="Q94" s="159">
        <v>1</v>
      </c>
      <c r="R94" s="159">
        <v>0</v>
      </c>
      <c r="S94" s="159">
        <v>159</v>
      </c>
      <c r="T94" s="159">
        <v>0</v>
      </c>
      <c r="U94" s="159">
        <v>2</v>
      </c>
      <c r="V94" s="159">
        <v>0</v>
      </c>
      <c r="W94" s="159">
        <v>0</v>
      </c>
      <c r="X94" s="159">
        <v>3</v>
      </c>
      <c r="Y94" s="159">
        <f t="shared" si="1"/>
        <v>440</v>
      </c>
    </row>
    <row r="95" spans="1:26" x14ac:dyDescent="0.3">
      <c r="A95" s="14">
        <v>94</v>
      </c>
      <c r="B95" s="15">
        <v>3</v>
      </c>
      <c r="C95" s="30">
        <v>131</v>
      </c>
      <c r="D95" s="8" t="s">
        <v>1400</v>
      </c>
      <c r="E95" s="10"/>
      <c r="F95" s="354">
        <v>858</v>
      </c>
      <c r="G95" s="15" t="s">
        <v>73</v>
      </c>
      <c r="H95" s="174" t="s">
        <v>1573</v>
      </c>
      <c r="I95" s="32">
        <v>497</v>
      </c>
      <c r="J95" s="159">
        <v>1</v>
      </c>
      <c r="K95" s="159">
        <v>186</v>
      </c>
      <c r="L95" s="159">
        <v>54</v>
      </c>
      <c r="M95" s="159">
        <v>1</v>
      </c>
      <c r="N95" s="159">
        <v>1</v>
      </c>
      <c r="O95" s="159">
        <v>1</v>
      </c>
      <c r="P95" s="159">
        <v>2</v>
      </c>
      <c r="Q95" s="159">
        <v>5</v>
      </c>
      <c r="R95" s="159">
        <v>1</v>
      </c>
      <c r="S95" s="159">
        <v>148</v>
      </c>
      <c r="T95" s="159">
        <v>1</v>
      </c>
      <c r="U95" s="159">
        <v>0</v>
      </c>
      <c r="V95" s="159">
        <v>0</v>
      </c>
      <c r="W95" s="159">
        <v>0</v>
      </c>
      <c r="X95" s="159">
        <v>5</v>
      </c>
      <c r="Y95" s="159">
        <f t="shared" si="1"/>
        <v>406</v>
      </c>
    </row>
    <row r="96" spans="1:26" x14ac:dyDescent="0.3">
      <c r="A96" s="14">
        <v>95</v>
      </c>
      <c r="B96" s="15">
        <v>3</v>
      </c>
      <c r="C96" s="30">
        <v>131</v>
      </c>
      <c r="D96" s="8" t="s">
        <v>1400</v>
      </c>
      <c r="E96" s="10"/>
      <c r="F96" s="354">
        <v>858</v>
      </c>
      <c r="G96" s="15" t="s">
        <v>73</v>
      </c>
      <c r="H96" s="174" t="s">
        <v>1574</v>
      </c>
      <c r="I96" s="32">
        <v>496</v>
      </c>
      <c r="J96" s="159">
        <v>1</v>
      </c>
      <c r="K96" s="159">
        <v>197</v>
      </c>
      <c r="L96" s="159">
        <v>61</v>
      </c>
      <c r="M96" s="159">
        <v>0</v>
      </c>
      <c r="N96" s="159">
        <v>3</v>
      </c>
      <c r="O96" s="159">
        <v>0</v>
      </c>
      <c r="P96" s="159">
        <v>1</v>
      </c>
      <c r="Q96" s="159">
        <v>1</v>
      </c>
      <c r="R96" s="159">
        <v>1</v>
      </c>
      <c r="S96" s="159">
        <v>116</v>
      </c>
      <c r="T96" s="159">
        <v>1</v>
      </c>
      <c r="U96" s="159">
        <v>0</v>
      </c>
      <c r="V96" s="159">
        <v>2</v>
      </c>
      <c r="W96" s="159">
        <v>0</v>
      </c>
      <c r="X96" s="159">
        <v>5</v>
      </c>
      <c r="Y96" s="159">
        <f t="shared" si="1"/>
        <v>389</v>
      </c>
    </row>
    <row r="97" spans="1:25" x14ac:dyDescent="0.3">
      <c r="A97" s="14">
        <v>96</v>
      </c>
      <c r="B97" s="15">
        <v>3</v>
      </c>
      <c r="C97" s="30">
        <v>131</v>
      </c>
      <c r="D97" s="8" t="s">
        <v>1400</v>
      </c>
      <c r="E97" s="10"/>
      <c r="F97" s="354">
        <v>859</v>
      </c>
      <c r="G97" s="15" t="s">
        <v>73</v>
      </c>
      <c r="H97" s="174" t="s">
        <v>42</v>
      </c>
      <c r="I97" s="32">
        <v>488</v>
      </c>
      <c r="J97" s="159">
        <v>0</v>
      </c>
      <c r="K97" s="159">
        <v>180</v>
      </c>
      <c r="L97" s="159">
        <v>36</v>
      </c>
      <c r="M97" s="159">
        <v>1</v>
      </c>
      <c r="N97" s="159">
        <v>0</v>
      </c>
      <c r="O97" s="159">
        <v>0</v>
      </c>
      <c r="P97" s="159">
        <v>4</v>
      </c>
      <c r="Q97" s="159">
        <v>3</v>
      </c>
      <c r="R97" s="159">
        <v>1</v>
      </c>
      <c r="S97" s="159">
        <v>187</v>
      </c>
      <c r="T97" s="159">
        <v>1</v>
      </c>
      <c r="U97" s="159">
        <v>0</v>
      </c>
      <c r="V97" s="159">
        <v>0</v>
      </c>
      <c r="W97" s="159">
        <v>0</v>
      </c>
      <c r="X97" s="159">
        <v>4</v>
      </c>
      <c r="Y97" s="159">
        <f t="shared" si="1"/>
        <v>417</v>
      </c>
    </row>
    <row r="98" spans="1:25" x14ac:dyDescent="0.3">
      <c r="A98" s="14">
        <v>97</v>
      </c>
      <c r="B98" s="15">
        <v>3</v>
      </c>
      <c r="C98" s="30">
        <v>131</v>
      </c>
      <c r="D98" s="8" t="s">
        <v>1400</v>
      </c>
      <c r="E98" s="10"/>
      <c r="F98" s="354">
        <v>859</v>
      </c>
      <c r="G98" s="15" t="s">
        <v>73</v>
      </c>
      <c r="H98" s="174" t="s">
        <v>1569</v>
      </c>
      <c r="I98" s="32">
        <v>487</v>
      </c>
      <c r="J98" s="159">
        <v>0</v>
      </c>
      <c r="K98" s="159">
        <v>176</v>
      </c>
      <c r="L98" s="159">
        <v>42</v>
      </c>
      <c r="M98" s="159">
        <v>0</v>
      </c>
      <c r="N98" s="159">
        <v>1</v>
      </c>
      <c r="O98" s="159">
        <v>1</v>
      </c>
      <c r="P98" s="159">
        <v>2</v>
      </c>
      <c r="Q98" s="159">
        <v>1</v>
      </c>
      <c r="R98" s="159">
        <v>1</v>
      </c>
      <c r="S98" s="159">
        <v>201</v>
      </c>
      <c r="T98" s="159">
        <v>0</v>
      </c>
      <c r="U98" s="159">
        <v>3</v>
      </c>
      <c r="V98" s="159">
        <v>0</v>
      </c>
      <c r="W98" s="159">
        <v>0</v>
      </c>
      <c r="X98" s="159">
        <v>2</v>
      </c>
      <c r="Y98" s="159">
        <f t="shared" si="1"/>
        <v>430</v>
      </c>
    </row>
    <row r="99" spans="1:25" x14ac:dyDescent="0.3">
      <c r="A99" s="14">
        <v>98</v>
      </c>
      <c r="B99" s="15">
        <v>3</v>
      </c>
      <c r="C99" s="30">
        <v>131</v>
      </c>
      <c r="D99" s="8" t="s">
        <v>1400</v>
      </c>
      <c r="E99" s="10"/>
      <c r="F99" s="354">
        <v>860</v>
      </c>
      <c r="G99" s="15" t="s">
        <v>73</v>
      </c>
      <c r="H99" s="174" t="s">
        <v>42</v>
      </c>
      <c r="I99" s="32">
        <v>590</v>
      </c>
      <c r="J99" s="159">
        <v>1</v>
      </c>
      <c r="K99" s="159">
        <v>105</v>
      </c>
      <c r="L99" s="159">
        <v>132</v>
      </c>
      <c r="M99" s="159">
        <v>7</v>
      </c>
      <c r="N99" s="159">
        <v>3</v>
      </c>
      <c r="O99" s="159">
        <v>1</v>
      </c>
      <c r="P99" s="159">
        <v>34</v>
      </c>
      <c r="Q99" s="159">
        <v>3</v>
      </c>
      <c r="R99" s="159">
        <v>3</v>
      </c>
      <c r="S99" s="159">
        <v>203</v>
      </c>
      <c r="T99" s="159">
        <v>5</v>
      </c>
      <c r="U99" s="159">
        <v>2</v>
      </c>
      <c r="V99" s="159">
        <v>1</v>
      </c>
      <c r="W99" s="159">
        <v>0</v>
      </c>
      <c r="X99" s="159">
        <v>8</v>
      </c>
      <c r="Y99" s="159">
        <f t="shared" si="1"/>
        <v>508</v>
      </c>
    </row>
    <row r="100" spans="1:25" x14ac:dyDescent="0.3">
      <c r="A100" s="14">
        <v>99</v>
      </c>
      <c r="B100" s="15">
        <v>3</v>
      </c>
      <c r="C100" s="30">
        <v>131</v>
      </c>
      <c r="D100" s="8" t="s">
        <v>1400</v>
      </c>
      <c r="E100" s="10"/>
      <c r="F100" s="354">
        <v>861</v>
      </c>
      <c r="G100" s="15" t="s">
        <v>73</v>
      </c>
      <c r="H100" s="174" t="s">
        <v>42</v>
      </c>
      <c r="I100" s="32">
        <v>591</v>
      </c>
      <c r="J100" s="159">
        <v>4</v>
      </c>
      <c r="K100" s="159">
        <v>214</v>
      </c>
      <c r="L100" s="159">
        <v>50</v>
      </c>
      <c r="M100" s="159">
        <v>0</v>
      </c>
      <c r="N100" s="159">
        <v>1</v>
      </c>
      <c r="O100" s="159">
        <v>3</v>
      </c>
      <c r="P100" s="159">
        <v>5</v>
      </c>
      <c r="Q100" s="159">
        <v>3</v>
      </c>
      <c r="R100" s="159">
        <v>3</v>
      </c>
      <c r="S100" s="159">
        <v>211</v>
      </c>
      <c r="T100" s="159">
        <v>1</v>
      </c>
      <c r="U100" s="159">
        <v>0</v>
      </c>
      <c r="V100" s="159">
        <v>0</v>
      </c>
      <c r="W100" s="159">
        <v>0</v>
      </c>
      <c r="X100" s="159">
        <v>4</v>
      </c>
      <c r="Y100" s="159">
        <f t="shared" si="1"/>
        <v>499</v>
      </c>
    </row>
    <row r="101" spans="1:25" x14ac:dyDescent="0.3">
      <c r="A101" s="14">
        <v>100</v>
      </c>
      <c r="B101" s="15">
        <v>3</v>
      </c>
      <c r="C101" s="30">
        <v>131</v>
      </c>
      <c r="D101" s="8" t="s">
        <v>1400</v>
      </c>
      <c r="E101" s="10"/>
      <c r="F101" s="354">
        <v>861</v>
      </c>
      <c r="G101" s="15" t="s">
        <v>73</v>
      </c>
      <c r="H101" s="174" t="s">
        <v>1569</v>
      </c>
      <c r="I101" s="32">
        <v>590</v>
      </c>
      <c r="J101" s="159">
        <v>0</v>
      </c>
      <c r="K101" s="159">
        <v>221</v>
      </c>
      <c r="L101" s="159">
        <v>45</v>
      </c>
      <c r="M101" s="159">
        <v>0</v>
      </c>
      <c r="N101" s="159">
        <v>1</v>
      </c>
      <c r="O101" s="159">
        <v>5</v>
      </c>
      <c r="P101" s="159">
        <v>1</v>
      </c>
      <c r="Q101" s="159">
        <v>4</v>
      </c>
      <c r="R101" s="159">
        <v>3</v>
      </c>
      <c r="S101" s="159">
        <v>225</v>
      </c>
      <c r="T101" s="159">
        <v>0</v>
      </c>
      <c r="U101" s="159">
        <v>0</v>
      </c>
      <c r="V101" s="159">
        <v>0</v>
      </c>
      <c r="W101" s="159">
        <v>0</v>
      </c>
      <c r="X101" s="159">
        <v>7</v>
      </c>
      <c r="Y101" s="159">
        <f t="shared" si="1"/>
        <v>512</v>
      </c>
    </row>
    <row r="102" spans="1:25" x14ac:dyDescent="0.3">
      <c r="A102" s="14">
        <v>101</v>
      </c>
      <c r="B102" s="15">
        <v>3</v>
      </c>
      <c r="C102" s="30">
        <v>131</v>
      </c>
      <c r="D102" s="8" t="s">
        <v>1400</v>
      </c>
      <c r="E102" s="10"/>
      <c r="F102" s="354">
        <v>861</v>
      </c>
      <c r="G102" s="15" t="s">
        <v>73</v>
      </c>
      <c r="H102" s="174" t="s">
        <v>1573</v>
      </c>
      <c r="I102" s="32">
        <v>671</v>
      </c>
      <c r="J102" s="159">
        <v>4</v>
      </c>
      <c r="K102" s="159">
        <v>240</v>
      </c>
      <c r="L102" s="159">
        <v>35</v>
      </c>
      <c r="M102" s="159">
        <v>2</v>
      </c>
      <c r="N102" s="159">
        <v>2</v>
      </c>
      <c r="O102" s="159">
        <v>3</v>
      </c>
      <c r="P102" s="159">
        <v>7</v>
      </c>
      <c r="Q102" s="159">
        <v>4</v>
      </c>
      <c r="R102" s="159">
        <v>8</v>
      </c>
      <c r="S102" s="159">
        <v>289</v>
      </c>
      <c r="T102" s="159">
        <v>4</v>
      </c>
      <c r="U102" s="159">
        <v>0</v>
      </c>
      <c r="V102" s="159">
        <v>0</v>
      </c>
      <c r="W102" s="159">
        <v>0</v>
      </c>
      <c r="X102" s="159">
        <v>2</v>
      </c>
      <c r="Y102" s="159">
        <f t="shared" si="1"/>
        <v>600</v>
      </c>
    </row>
    <row r="103" spans="1:25" x14ac:dyDescent="0.3">
      <c r="A103" s="14">
        <v>102</v>
      </c>
      <c r="B103" s="15">
        <v>3</v>
      </c>
      <c r="C103" s="30">
        <v>131</v>
      </c>
      <c r="D103" s="8" t="s">
        <v>1400</v>
      </c>
      <c r="E103" s="10"/>
      <c r="F103" s="354">
        <v>861</v>
      </c>
      <c r="G103" s="15" t="s">
        <v>73</v>
      </c>
      <c r="H103" s="174" t="s">
        <v>1575</v>
      </c>
      <c r="I103" s="32">
        <v>380</v>
      </c>
      <c r="J103" s="159">
        <v>0</v>
      </c>
      <c r="K103" s="159">
        <v>137</v>
      </c>
      <c r="L103" s="159">
        <v>33</v>
      </c>
      <c r="M103" s="159">
        <v>2</v>
      </c>
      <c r="N103" s="159">
        <v>1</v>
      </c>
      <c r="O103" s="159">
        <v>0</v>
      </c>
      <c r="P103" s="159">
        <v>2</v>
      </c>
      <c r="Q103" s="159">
        <v>4</v>
      </c>
      <c r="R103" s="159">
        <v>1</v>
      </c>
      <c r="S103" s="159">
        <v>165</v>
      </c>
      <c r="T103" s="159">
        <v>2</v>
      </c>
      <c r="U103" s="159">
        <v>0</v>
      </c>
      <c r="V103" s="159">
        <v>0</v>
      </c>
      <c r="W103" s="159">
        <v>0</v>
      </c>
      <c r="X103" s="159">
        <v>0</v>
      </c>
      <c r="Y103" s="159">
        <f t="shared" si="1"/>
        <v>347</v>
      </c>
    </row>
    <row r="104" spans="1:25" x14ac:dyDescent="0.3">
      <c r="A104" s="14">
        <v>103</v>
      </c>
      <c r="B104" s="15">
        <v>3</v>
      </c>
      <c r="C104" s="30">
        <v>133</v>
      </c>
      <c r="D104" s="8" t="s">
        <v>1401</v>
      </c>
      <c r="E104" s="10"/>
      <c r="F104" s="354">
        <v>866</v>
      </c>
      <c r="G104" s="15" t="s">
        <v>73</v>
      </c>
      <c r="H104" s="174" t="s">
        <v>42</v>
      </c>
      <c r="I104" s="32">
        <v>684</v>
      </c>
      <c r="J104" s="159">
        <v>23</v>
      </c>
      <c r="K104" s="159">
        <v>237</v>
      </c>
      <c r="L104" s="159">
        <v>14</v>
      </c>
      <c r="M104" s="159">
        <v>7</v>
      </c>
      <c r="N104" s="159">
        <v>36</v>
      </c>
      <c r="O104" s="159">
        <v>2</v>
      </c>
      <c r="P104" s="159">
        <v>53</v>
      </c>
      <c r="Q104" s="159">
        <v>0</v>
      </c>
      <c r="R104" s="159">
        <v>1</v>
      </c>
      <c r="S104" s="159">
        <v>199</v>
      </c>
      <c r="T104" s="159">
        <v>0</v>
      </c>
      <c r="U104" s="159">
        <v>0</v>
      </c>
      <c r="V104" s="159">
        <v>1</v>
      </c>
      <c r="W104" s="159">
        <v>0</v>
      </c>
      <c r="X104" s="159">
        <v>7</v>
      </c>
      <c r="Y104" s="159">
        <f t="shared" si="1"/>
        <v>580</v>
      </c>
    </row>
    <row r="105" spans="1:25" x14ac:dyDescent="0.3">
      <c r="A105" s="14">
        <v>104</v>
      </c>
      <c r="B105" s="15">
        <v>3</v>
      </c>
      <c r="C105" s="30">
        <v>133</v>
      </c>
      <c r="D105" s="8" t="s">
        <v>1401</v>
      </c>
      <c r="E105" s="10"/>
      <c r="F105" s="354">
        <v>866</v>
      </c>
      <c r="G105" s="15" t="s">
        <v>73</v>
      </c>
      <c r="H105" s="174" t="s">
        <v>1569</v>
      </c>
      <c r="I105" s="32">
        <v>683</v>
      </c>
      <c r="J105" s="159">
        <v>32</v>
      </c>
      <c r="K105" s="159">
        <v>258</v>
      </c>
      <c r="L105" s="159">
        <v>17</v>
      </c>
      <c r="M105" s="159">
        <v>5</v>
      </c>
      <c r="N105" s="159">
        <v>14</v>
      </c>
      <c r="O105" s="159">
        <v>5</v>
      </c>
      <c r="P105" s="159">
        <v>56</v>
      </c>
      <c r="Q105" s="159">
        <v>1</v>
      </c>
      <c r="R105" s="159">
        <v>1</v>
      </c>
      <c r="S105" s="159">
        <v>195</v>
      </c>
      <c r="T105" s="159">
        <v>0</v>
      </c>
      <c r="U105" s="159">
        <v>0</v>
      </c>
      <c r="V105" s="159">
        <v>0</v>
      </c>
      <c r="W105" s="159">
        <v>0</v>
      </c>
      <c r="X105" s="159">
        <v>5</v>
      </c>
      <c r="Y105" s="159">
        <f t="shared" si="1"/>
        <v>589</v>
      </c>
    </row>
    <row r="106" spans="1:25" x14ac:dyDescent="0.3">
      <c r="A106" s="14">
        <v>105</v>
      </c>
      <c r="B106" s="15">
        <v>3</v>
      </c>
      <c r="C106" s="30">
        <v>133</v>
      </c>
      <c r="D106" s="8" t="s">
        <v>1401</v>
      </c>
      <c r="E106" s="10"/>
      <c r="F106" s="354">
        <v>866</v>
      </c>
      <c r="G106" s="15" t="s">
        <v>73</v>
      </c>
      <c r="H106" s="174" t="s">
        <v>1571</v>
      </c>
      <c r="I106" s="32">
        <v>683</v>
      </c>
      <c r="J106" s="159">
        <v>24</v>
      </c>
      <c r="K106" s="159">
        <v>258</v>
      </c>
      <c r="L106" s="159">
        <v>17</v>
      </c>
      <c r="M106" s="159">
        <v>2</v>
      </c>
      <c r="N106" s="159">
        <v>9</v>
      </c>
      <c r="O106" s="159">
        <v>1</v>
      </c>
      <c r="P106" s="159">
        <v>97</v>
      </c>
      <c r="Q106" s="159">
        <v>0</v>
      </c>
      <c r="R106" s="159">
        <v>2</v>
      </c>
      <c r="S106" s="159">
        <v>186</v>
      </c>
      <c r="T106" s="159">
        <v>1</v>
      </c>
      <c r="U106" s="159">
        <v>0</v>
      </c>
      <c r="V106" s="159">
        <v>0</v>
      </c>
      <c r="W106" s="159">
        <v>0</v>
      </c>
      <c r="X106" s="159">
        <v>6</v>
      </c>
      <c r="Y106" s="159">
        <f t="shared" si="1"/>
        <v>603</v>
      </c>
    </row>
    <row r="107" spans="1:25" x14ac:dyDescent="0.3">
      <c r="A107" s="14">
        <v>106</v>
      </c>
      <c r="B107" s="15">
        <v>3</v>
      </c>
      <c r="C107" s="30">
        <v>133</v>
      </c>
      <c r="D107" s="8" t="s">
        <v>1401</v>
      </c>
      <c r="E107" s="10"/>
      <c r="F107" s="354">
        <v>867</v>
      </c>
      <c r="G107" s="15" t="s">
        <v>73</v>
      </c>
      <c r="H107" s="174" t="s">
        <v>42</v>
      </c>
      <c r="I107" s="32">
        <v>640</v>
      </c>
      <c r="J107" s="159">
        <v>16</v>
      </c>
      <c r="K107" s="159">
        <v>203</v>
      </c>
      <c r="L107" s="159">
        <v>32</v>
      </c>
      <c r="M107" s="159">
        <v>5</v>
      </c>
      <c r="N107" s="159">
        <v>33</v>
      </c>
      <c r="O107" s="159">
        <v>0</v>
      </c>
      <c r="P107" s="159">
        <v>70</v>
      </c>
      <c r="Q107" s="159">
        <v>2</v>
      </c>
      <c r="R107" s="159">
        <v>0</v>
      </c>
      <c r="S107" s="159">
        <v>174</v>
      </c>
      <c r="T107" s="159">
        <v>0</v>
      </c>
      <c r="U107" s="159">
        <v>0</v>
      </c>
      <c r="V107" s="159">
        <v>1</v>
      </c>
      <c r="W107" s="159">
        <v>0</v>
      </c>
      <c r="X107" s="159">
        <v>12</v>
      </c>
      <c r="Y107" s="159">
        <f t="shared" si="1"/>
        <v>548</v>
      </c>
    </row>
    <row r="108" spans="1:25" x14ac:dyDescent="0.3">
      <c r="A108" s="14">
        <v>107</v>
      </c>
      <c r="B108" s="15">
        <v>3</v>
      </c>
      <c r="C108" s="30">
        <v>133</v>
      </c>
      <c r="D108" s="8" t="s">
        <v>1401</v>
      </c>
      <c r="E108" s="10"/>
      <c r="F108" s="354">
        <v>867</v>
      </c>
      <c r="G108" s="15" t="s">
        <v>73</v>
      </c>
      <c r="H108" s="174" t="s">
        <v>1569</v>
      </c>
      <c r="I108" s="32">
        <v>639</v>
      </c>
      <c r="J108" s="159">
        <v>25</v>
      </c>
      <c r="K108" s="159">
        <v>223</v>
      </c>
      <c r="L108" s="159">
        <v>16</v>
      </c>
      <c r="M108" s="159">
        <v>7</v>
      </c>
      <c r="N108" s="159">
        <v>39</v>
      </c>
      <c r="O108" s="159">
        <v>0</v>
      </c>
      <c r="P108" s="159">
        <v>55</v>
      </c>
      <c r="Q108" s="159">
        <v>5</v>
      </c>
      <c r="R108" s="159">
        <v>10</v>
      </c>
      <c r="S108" s="159">
        <v>156</v>
      </c>
      <c r="T108" s="159">
        <v>0</v>
      </c>
      <c r="U108" s="159">
        <v>0</v>
      </c>
      <c r="V108" s="159">
        <v>0</v>
      </c>
      <c r="W108" s="159">
        <v>0</v>
      </c>
      <c r="X108" s="159">
        <v>10</v>
      </c>
      <c r="Y108" s="159">
        <f t="shared" si="1"/>
        <v>546</v>
      </c>
    </row>
    <row r="109" spans="1:25" x14ac:dyDescent="0.3">
      <c r="A109" s="14">
        <v>108</v>
      </c>
      <c r="B109" s="15">
        <v>3</v>
      </c>
      <c r="C109" s="30">
        <v>133</v>
      </c>
      <c r="D109" s="8" t="s">
        <v>1401</v>
      </c>
      <c r="E109" s="10"/>
      <c r="F109" s="354">
        <v>867</v>
      </c>
      <c r="G109" s="15" t="s">
        <v>73</v>
      </c>
      <c r="H109" s="174" t="s">
        <v>1571</v>
      </c>
      <c r="I109" s="32">
        <v>639</v>
      </c>
      <c r="J109" s="159">
        <v>13</v>
      </c>
      <c r="K109" s="159">
        <v>191</v>
      </c>
      <c r="L109" s="159">
        <v>21</v>
      </c>
      <c r="M109" s="159">
        <v>4</v>
      </c>
      <c r="N109" s="159">
        <v>19</v>
      </c>
      <c r="O109" s="159">
        <v>0</v>
      </c>
      <c r="P109" s="159">
        <v>62</v>
      </c>
      <c r="Q109" s="159">
        <v>1</v>
      </c>
      <c r="R109" s="159">
        <v>0</v>
      </c>
      <c r="S109" s="159">
        <v>198</v>
      </c>
      <c r="T109" s="159">
        <v>0</v>
      </c>
      <c r="U109" s="159">
        <v>0</v>
      </c>
      <c r="V109" s="159">
        <v>2</v>
      </c>
      <c r="W109" s="159">
        <v>0</v>
      </c>
      <c r="X109" s="159">
        <v>11</v>
      </c>
      <c r="Y109" s="159">
        <f t="shared" si="1"/>
        <v>522</v>
      </c>
    </row>
    <row r="110" spans="1:25" x14ac:dyDescent="0.3">
      <c r="A110" s="14">
        <v>109</v>
      </c>
      <c r="B110" s="15">
        <v>3</v>
      </c>
      <c r="C110" s="30">
        <v>133</v>
      </c>
      <c r="D110" s="8" t="s">
        <v>1401</v>
      </c>
      <c r="E110" s="10"/>
      <c r="F110" s="354">
        <v>867</v>
      </c>
      <c r="G110" s="15" t="s">
        <v>73</v>
      </c>
      <c r="H110" s="174" t="s">
        <v>1578</v>
      </c>
      <c r="I110" s="32">
        <v>639</v>
      </c>
      <c r="J110" s="159">
        <v>16</v>
      </c>
      <c r="K110" s="159">
        <v>249</v>
      </c>
      <c r="L110" s="159">
        <v>28</v>
      </c>
      <c r="M110" s="159">
        <v>8</v>
      </c>
      <c r="N110" s="159">
        <v>20</v>
      </c>
      <c r="O110" s="159">
        <v>0</v>
      </c>
      <c r="P110" s="159">
        <v>52</v>
      </c>
      <c r="Q110" s="159">
        <v>1</v>
      </c>
      <c r="R110" s="159">
        <v>2</v>
      </c>
      <c r="S110" s="159">
        <v>173</v>
      </c>
      <c r="T110" s="159">
        <v>0</v>
      </c>
      <c r="U110" s="159">
        <v>0</v>
      </c>
      <c r="V110" s="159">
        <v>0</v>
      </c>
      <c r="W110" s="159">
        <v>0</v>
      </c>
      <c r="X110" s="159">
        <v>8</v>
      </c>
      <c r="Y110" s="159">
        <f t="shared" si="1"/>
        <v>557</v>
      </c>
    </row>
    <row r="111" spans="1:25" x14ac:dyDescent="0.3">
      <c r="A111" s="14">
        <v>110</v>
      </c>
      <c r="B111" s="15">
        <v>3</v>
      </c>
      <c r="C111" s="30">
        <v>133</v>
      </c>
      <c r="D111" s="8" t="s">
        <v>1401</v>
      </c>
      <c r="E111" s="10"/>
      <c r="F111" s="354">
        <v>868</v>
      </c>
      <c r="G111" s="15" t="s">
        <v>73</v>
      </c>
      <c r="H111" s="174" t="s">
        <v>42</v>
      </c>
      <c r="I111" s="32">
        <v>592</v>
      </c>
      <c r="J111" s="159">
        <v>18</v>
      </c>
      <c r="K111" s="159">
        <v>182</v>
      </c>
      <c r="L111" s="159">
        <v>19</v>
      </c>
      <c r="M111" s="159">
        <v>11</v>
      </c>
      <c r="N111" s="159">
        <v>11</v>
      </c>
      <c r="O111" s="159">
        <v>0</v>
      </c>
      <c r="P111" s="159">
        <v>58</v>
      </c>
      <c r="Q111" s="159">
        <v>3</v>
      </c>
      <c r="R111" s="159">
        <v>5</v>
      </c>
      <c r="S111" s="159">
        <v>193</v>
      </c>
      <c r="T111" s="159">
        <v>0</v>
      </c>
      <c r="U111" s="159">
        <v>1</v>
      </c>
      <c r="V111" s="159">
        <v>2</v>
      </c>
      <c r="W111" s="159">
        <v>0</v>
      </c>
      <c r="X111" s="159">
        <v>7</v>
      </c>
      <c r="Y111" s="159">
        <f t="shared" si="1"/>
        <v>510</v>
      </c>
    </row>
    <row r="112" spans="1:25" x14ac:dyDescent="0.3">
      <c r="A112" s="14">
        <v>111</v>
      </c>
      <c r="B112" s="15">
        <v>3</v>
      </c>
      <c r="C112" s="30">
        <v>133</v>
      </c>
      <c r="D112" s="8" t="s">
        <v>1401</v>
      </c>
      <c r="E112" s="10"/>
      <c r="F112" s="354">
        <v>868</v>
      </c>
      <c r="G112" s="15" t="s">
        <v>73</v>
      </c>
      <c r="H112" s="174" t="s">
        <v>1569</v>
      </c>
      <c r="I112" s="32">
        <v>591</v>
      </c>
      <c r="J112" s="159">
        <v>29</v>
      </c>
      <c r="K112" s="159">
        <v>203</v>
      </c>
      <c r="L112" s="159">
        <v>11</v>
      </c>
      <c r="M112" s="159">
        <v>8</v>
      </c>
      <c r="N112" s="159">
        <v>16</v>
      </c>
      <c r="O112" s="159">
        <v>0</v>
      </c>
      <c r="P112" s="159">
        <v>64</v>
      </c>
      <c r="Q112" s="159">
        <v>0</v>
      </c>
      <c r="R112" s="159">
        <v>0</v>
      </c>
      <c r="S112" s="159">
        <v>188</v>
      </c>
      <c r="T112" s="159">
        <v>0</v>
      </c>
      <c r="U112" s="159">
        <v>0</v>
      </c>
      <c r="V112" s="159">
        <v>0</v>
      </c>
      <c r="W112" s="159">
        <v>0</v>
      </c>
      <c r="X112" s="159">
        <v>5</v>
      </c>
      <c r="Y112" s="159">
        <f t="shared" si="1"/>
        <v>524</v>
      </c>
    </row>
    <row r="113" spans="1:25" ht="16.5" customHeight="1" x14ac:dyDescent="0.3">
      <c r="A113" s="14">
        <v>112</v>
      </c>
      <c r="B113" s="15">
        <v>3</v>
      </c>
      <c r="C113" s="30">
        <v>133</v>
      </c>
      <c r="D113" s="8" t="s">
        <v>1401</v>
      </c>
      <c r="E113" s="10"/>
      <c r="F113" s="354">
        <v>868</v>
      </c>
      <c r="G113" s="15" t="s">
        <v>73</v>
      </c>
      <c r="H113" s="174" t="s">
        <v>1573</v>
      </c>
      <c r="I113" s="32">
        <v>516</v>
      </c>
      <c r="J113" s="159">
        <v>16</v>
      </c>
      <c r="K113" s="159">
        <v>163</v>
      </c>
      <c r="L113" s="159">
        <v>4</v>
      </c>
      <c r="M113" s="159">
        <v>8</v>
      </c>
      <c r="N113" s="159">
        <v>9</v>
      </c>
      <c r="O113" s="159">
        <v>1</v>
      </c>
      <c r="P113" s="159">
        <v>25</v>
      </c>
      <c r="Q113" s="159">
        <v>2</v>
      </c>
      <c r="R113" s="159">
        <v>1</v>
      </c>
      <c r="S113" s="159">
        <v>206</v>
      </c>
      <c r="T113" s="159">
        <v>0</v>
      </c>
      <c r="U113" s="159">
        <v>0</v>
      </c>
      <c r="V113" s="159">
        <v>2</v>
      </c>
      <c r="W113" s="159">
        <v>0</v>
      </c>
      <c r="X113" s="159">
        <v>4</v>
      </c>
      <c r="Y113" s="159">
        <f t="shared" si="1"/>
        <v>441</v>
      </c>
    </row>
    <row r="114" spans="1:25" x14ac:dyDescent="0.3">
      <c r="A114" s="14">
        <v>113</v>
      </c>
      <c r="B114" s="15">
        <v>3</v>
      </c>
      <c r="C114" s="30">
        <v>133</v>
      </c>
      <c r="D114" s="8" t="s">
        <v>1401</v>
      </c>
      <c r="E114" s="10"/>
      <c r="F114" s="354">
        <v>868</v>
      </c>
      <c r="G114" s="15" t="s">
        <v>73</v>
      </c>
      <c r="H114" s="174" t="s">
        <v>1575</v>
      </c>
      <c r="I114" s="32">
        <v>352</v>
      </c>
      <c r="J114" s="159">
        <v>22</v>
      </c>
      <c r="K114" s="159">
        <v>126</v>
      </c>
      <c r="L114" s="159">
        <v>1</v>
      </c>
      <c r="M114" s="159">
        <v>0</v>
      </c>
      <c r="N114" s="159">
        <v>4</v>
      </c>
      <c r="O114" s="159">
        <v>0</v>
      </c>
      <c r="P114" s="159">
        <v>58</v>
      </c>
      <c r="Q114" s="159">
        <v>1</v>
      </c>
      <c r="R114" s="159">
        <v>0</v>
      </c>
      <c r="S114" s="159">
        <v>67</v>
      </c>
      <c r="T114" s="159">
        <v>0</v>
      </c>
      <c r="U114" s="159">
        <v>0</v>
      </c>
      <c r="V114" s="159">
        <v>1</v>
      </c>
      <c r="W114" s="159">
        <v>0</v>
      </c>
      <c r="X114" s="159">
        <v>5</v>
      </c>
      <c r="Y114" s="159">
        <f t="shared" si="1"/>
        <v>285</v>
      </c>
    </row>
    <row r="115" spans="1:25" x14ac:dyDescent="0.3">
      <c r="A115" s="14">
        <v>114</v>
      </c>
      <c r="B115" s="15">
        <v>3</v>
      </c>
      <c r="C115" s="30">
        <v>133</v>
      </c>
      <c r="D115" s="8" t="s">
        <v>1401</v>
      </c>
      <c r="E115" s="10"/>
      <c r="F115" s="354">
        <v>869</v>
      </c>
      <c r="G115" s="15" t="s">
        <v>73</v>
      </c>
      <c r="H115" s="174" t="s">
        <v>42</v>
      </c>
      <c r="I115" s="32">
        <v>657</v>
      </c>
      <c r="J115" s="159">
        <v>20</v>
      </c>
      <c r="K115" s="159">
        <v>249</v>
      </c>
      <c r="L115" s="159">
        <v>3</v>
      </c>
      <c r="M115" s="159">
        <v>4</v>
      </c>
      <c r="N115" s="159">
        <v>21</v>
      </c>
      <c r="O115" s="159">
        <v>0</v>
      </c>
      <c r="P115" s="159">
        <v>51</v>
      </c>
      <c r="Q115" s="159">
        <v>4</v>
      </c>
      <c r="R115" s="159">
        <v>1</v>
      </c>
      <c r="S115" s="159">
        <v>195</v>
      </c>
      <c r="T115" s="159">
        <v>0</v>
      </c>
      <c r="U115" s="159">
        <v>0</v>
      </c>
      <c r="V115" s="159">
        <v>0</v>
      </c>
      <c r="W115" s="159">
        <v>0</v>
      </c>
      <c r="X115" s="159">
        <v>8</v>
      </c>
      <c r="Y115" s="159">
        <f t="shared" si="1"/>
        <v>556</v>
      </c>
    </row>
    <row r="116" spans="1:25" x14ac:dyDescent="0.3">
      <c r="A116" s="14">
        <v>115</v>
      </c>
      <c r="B116" s="15">
        <v>3</v>
      </c>
      <c r="C116" s="30">
        <v>133</v>
      </c>
      <c r="D116" s="8" t="s">
        <v>1401</v>
      </c>
      <c r="E116" s="10"/>
      <c r="F116" s="354">
        <v>869</v>
      </c>
      <c r="G116" s="15" t="s">
        <v>73</v>
      </c>
      <c r="H116" s="174" t="s">
        <v>1569</v>
      </c>
      <c r="I116" s="32">
        <v>656</v>
      </c>
      <c r="J116" s="159">
        <v>25</v>
      </c>
      <c r="K116" s="159">
        <v>205</v>
      </c>
      <c r="L116" s="159">
        <v>4</v>
      </c>
      <c r="M116" s="159">
        <v>3</v>
      </c>
      <c r="N116" s="159">
        <v>31</v>
      </c>
      <c r="O116" s="159">
        <v>1</v>
      </c>
      <c r="P116" s="159">
        <v>61</v>
      </c>
      <c r="Q116" s="159">
        <v>3</v>
      </c>
      <c r="R116" s="159">
        <v>8</v>
      </c>
      <c r="S116" s="159">
        <v>209</v>
      </c>
      <c r="T116" s="159">
        <v>0</v>
      </c>
      <c r="U116" s="159">
        <v>0</v>
      </c>
      <c r="V116" s="159">
        <v>1</v>
      </c>
      <c r="W116" s="159">
        <v>0</v>
      </c>
      <c r="X116" s="159">
        <v>5</v>
      </c>
      <c r="Y116" s="159">
        <f t="shared" si="1"/>
        <v>556</v>
      </c>
    </row>
    <row r="117" spans="1:25" x14ac:dyDescent="0.3">
      <c r="A117" s="14">
        <v>116</v>
      </c>
      <c r="B117" s="15">
        <v>3</v>
      </c>
      <c r="C117" s="30">
        <v>133</v>
      </c>
      <c r="D117" s="8" t="s">
        <v>1401</v>
      </c>
      <c r="E117" s="10"/>
      <c r="F117" s="354">
        <v>870</v>
      </c>
      <c r="G117" s="15" t="s">
        <v>73</v>
      </c>
      <c r="H117" s="174" t="s">
        <v>42</v>
      </c>
      <c r="I117" s="32">
        <v>452</v>
      </c>
      <c r="J117" s="159">
        <v>79</v>
      </c>
      <c r="K117" s="159">
        <v>141</v>
      </c>
      <c r="L117" s="159">
        <v>2</v>
      </c>
      <c r="M117" s="159">
        <v>0</v>
      </c>
      <c r="N117" s="159">
        <v>3</v>
      </c>
      <c r="O117" s="159">
        <v>1</v>
      </c>
      <c r="P117" s="159">
        <v>2</v>
      </c>
      <c r="Q117" s="159">
        <v>4</v>
      </c>
      <c r="R117" s="159">
        <v>0</v>
      </c>
      <c r="S117" s="159">
        <v>163</v>
      </c>
      <c r="T117" s="159">
        <v>0</v>
      </c>
      <c r="U117" s="159">
        <v>0</v>
      </c>
      <c r="V117" s="159">
        <v>0</v>
      </c>
      <c r="W117" s="159">
        <v>0</v>
      </c>
      <c r="X117" s="159">
        <v>2</v>
      </c>
      <c r="Y117" s="159">
        <f t="shared" si="1"/>
        <v>397</v>
      </c>
    </row>
    <row r="118" spans="1:25" x14ac:dyDescent="0.3">
      <c r="A118" s="14">
        <v>117</v>
      </c>
      <c r="B118" s="15">
        <v>3</v>
      </c>
      <c r="C118" s="30">
        <v>164</v>
      </c>
      <c r="D118" s="8" t="s">
        <v>1402</v>
      </c>
      <c r="E118" s="10"/>
      <c r="F118" s="354">
        <v>943</v>
      </c>
      <c r="G118" s="15" t="s">
        <v>73</v>
      </c>
      <c r="H118" s="174" t="s">
        <v>42</v>
      </c>
      <c r="I118" s="32">
        <v>638</v>
      </c>
      <c r="J118" s="159">
        <v>110</v>
      </c>
      <c r="K118" s="159">
        <v>112</v>
      </c>
      <c r="L118" s="159">
        <v>62</v>
      </c>
      <c r="M118" s="159">
        <v>7</v>
      </c>
      <c r="N118" s="159">
        <v>23</v>
      </c>
      <c r="O118" s="159">
        <v>59</v>
      </c>
      <c r="P118" s="159">
        <v>2</v>
      </c>
      <c r="Q118" s="159">
        <v>5</v>
      </c>
      <c r="R118" s="159">
        <v>1</v>
      </c>
      <c r="S118" s="159">
        <v>178</v>
      </c>
      <c r="T118" s="159">
        <v>0</v>
      </c>
      <c r="U118" s="159">
        <v>3</v>
      </c>
      <c r="V118" s="159">
        <v>3</v>
      </c>
      <c r="W118" s="159">
        <v>0</v>
      </c>
      <c r="X118" s="159">
        <v>8</v>
      </c>
      <c r="Y118" s="159">
        <f t="shared" si="1"/>
        <v>573</v>
      </c>
    </row>
    <row r="119" spans="1:25" x14ac:dyDescent="0.3">
      <c r="A119" s="14">
        <v>118</v>
      </c>
      <c r="B119" s="15">
        <v>3</v>
      </c>
      <c r="C119" s="30">
        <v>164</v>
      </c>
      <c r="D119" s="8" t="s">
        <v>1402</v>
      </c>
      <c r="E119" s="10"/>
      <c r="F119" s="354">
        <v>943</v>
      </c>
      <c r="G119" s="15" t="s">
        <v>73</v>
      </c>
      <c r="H119" s="174" t="s">
        <v>1569</v>
      </c>
      <c r="I119" s="32">
        <v>637</v>
      </c>
      <c r="J119" s="159">
        <v>10</v>
      </c>
      <c r="K119" s="159">
        <v>87</v>
      </c>
      <c r="L119" s="159">
        <v>56</v>
      </c>
      <c r="M119" s="159">
        <v>7</v>
      </c>
      <c r="N119" s="159">
        <v>33</v>
      </c>
      <c r="O119" s="159">
        <v>83</v>
      </c>
      <c r="P119" s="159">
        <v>2</v>
      </c>
      <c r="Q119" s="159">
        <v>4</v>
      </c>
      <c r="R119" s="159">
        <v>0</v>
      </c>
      <c r="S119" s="159">
        <v>182</v>
      </c>
      <c r="T119" s="159">
        <v>0</v>
      </c>
      <c r="U119" s="159">
        <v>2</v>
      </c>
      <c r="V119" s="159">
        <v>6</v>
      </c>
      <c r="W119" s="159">
        <v>0</v>
      </c>
      <c r="X119" s="159">
        <v>31</v>
      </c>
      <c r="Y119" s="159">
        <f t="shared" si="1"/>
        <v>503</v>
      </c>
    </row>
    <row r="120" spans="1:25" x14ac:dyDescent="0.3">
      <c r="A120" s="14">
        <v>119</v>
      </c>
      <c r="B120" s="15">
        <v>3</v>
      </c>
      <c r="C120" s="30">
        <v>164</v>
      </c>
      <c r="D120" s="8" t="s">
        <v>1402</v>
      </c>
      <c r="E120" s="10"/>
      <c r="F120" s="354">
        <v>943</v>
      </c>
      <c r="G120" s="15" t="s">
        <v>73</v>
      </c>
      <c r="H120" s="174" t="s">
        <v>1571</v>
      </c>
      <c r="I120" s="32">
        <v>637</v>
      </c>
      <c r="J120" s="159">
        <v>8</v>
      </c>
      <c r="K120" s="159">
        <v>86</v>
      </c>
      <c r="L120" s="159">
        <v>50</v>
      </c>
      <c r="M120" s="159">
        <v>9</v>
      </c>
      <c r="N120" s="159">
        <v>35</v>
      </c>
      <c r="O120" s="159">
        <v>63</v>
      </c>
      <c r="P120" s="159">
        <v>4</v>
      </c>
      <c r="Q120" s="159">
        <v>0</v>
      </c>
      <c r="R120" s="159">
        <v>0</v>
      </c>
      <c r="S120" s="159">
        <v>180</v>
      </c>
      <c r="T120" s="159">
        <v>2</v>
      </c>
      <c r="U120" s="159">
        <v>4</v>
      </c>
      <c r="V120" s="159">
        <v>2</v>
      </c>
      <c r="W120" s="159">
        <v>0</v>
      </c>
      <c r="X120" s="159">
        <v>22</v>
      </c>
      <c r="Y120" s="159">
        <f t="shared" si="1"/>
        <v>465</v>
      </c>
    </row>
    <row r="121" spans="1:25" x14ac:dyDescent="0.3">
      <c r="A121" s="14">
        <v>120</v>
      </c>
      <c r="B121" s="15">
        <v>3</v>
      </c>
      <c r="C121" s="30">
        <v>164</v>
      </c>
      <c r="D121" s="8" t="s">
        <v>1402</v>
      </c>
      <c r="E121" s="10"/>
      <c r="F121" s="354">
        <v>944</v>
      </c>
      <c r="G121" s="15" t="s">
        <v>73</v>
      </c>
      <c r="H121" s="174" t="s">
        <v>42</v>
      </c>
      <c r="I121" s="32">
        <v>545</v>
      </c>
      <c r="J121" s="159">
        <v>18</v>
      </c>
      <c r="K121" s="159">
        <v>89</v>
      </c>
      <c r="L121" s="159">
        <v>18</v>
      </c>
      <c r="M121" s="159">
        <v>6</v>
      </c>
      <c r="N121" s="159">
        <v>30</v>
      </c>
      <c r="O121" s="159">
        <v>54</v>
      </c>
      <c r="P121" s="159">
        <v>2</v>
      </c>
      <c r="Q121" s="159">
        <v>8</v>
      </c>
      <c r="R121" s="159">
        <v>2</v>
      </c>
      <c r="S121" s="159">
        <v>205</v>
      </c>
      <c r="T121" s="159">
        <v>2</v>
      </c>
      <c r="U121" s="159">
        <v>3</v>
      </c>
      <c r="V121" s="159">
        <v>3</v>
      </c>
      <c r="W121" s="159">
        <v>0</v>
      </c>
      <c r="X121" s="159">
        <v>10</v>
      </c>
      <c r="Y121" s="159">
        <f t="shared" si="1"/>
        <v>450</v>
      </c>
    </row>
    <row r="122" spans="1:25" x14ac:dyDescent="0.3">
      <c r="A122" s="14">
        <v>121</v>
      </c>
      <c r="B122" s="15">
        <v>3</v>
      </c>
      <c r="C122" s="30">
        <v>164</v>
      </c>
      <c r="D122" s="8" t="s">
        <v>1402</v>
      </c>
      <c r="E122" s="10"/>
      <c r="F122" s="354">
        <v>944</v>
      </c>
      <c r="G122" s="15" t="s">
        <v>73</v>
      </c>
      <c r="H122" s="174" t="s">
        <v>1569</v>
      </c>
      <c r="I122" s="32">
        <v>545</v>
      </c>
      <c r="J122" s="159">
        <v>12</v>
      </c>
      <c r="K122" s="159">
        <v>96</v>
      </c>
      <c r="L122" s="159">
        <v>20</v>
      </c>
      <c r="M122" s="159">
        <v>7</v>
      </c>
      <c r="N122" s="159">
        <v>28</v>
      </c>
      <c r="O122" s="159">
        <v>41</v>
      </c>
      <c r="P122" s="159">
        <v>3</v>
      </c>
      <c r="Q122" s="159">
        <v>9</v>
      </c>
      <c r="R122" s="159">
        <v>2</v>
      </c>
      <c r="S122" s="159">
        <v>210</v>
      </c>
      <c r="T122" s="159">
        <v>0</v>
      </c>
      <c r="U122" s="159">
        <v>0</v>
      </c>
      <c r="V122" s="159">
        <v>5</v>
      </c>
      <c r="W122" s="159">
        <v>0</v>
      </c>
      <c r="X122" s="159">
        <v>11</v>
      </c>
      <c r="Y122" s="159">
        <f t="shared" si="1"/>
        <v>444</v>
      </c>
    </row>
    <row r="123" spans="1:25" ht="16.5" customHeight="1" x14ac:dyDescent="0.3">
      <c r="A123" s="14">
        <v>122</v>
      </c>
      <c r="B123" s="15">
        <v>3</v>
      </c>
      <c r="C123" s="30">
        <v>164</v>
      </c>
      <c r="D123" s="8" t="s">
        <v>1402</v>
      </c>
      <c r="E123" s="10"/>
      <c r="F123" s="354">
        <v>944</v>
      </c>
      <c r="G123" s="15" t="s">
        <v>73</v>
      </c>
      <c r="H123" s="174" t="s">
        <v>1573</v>
      </c>
      <c r="I123" s="32">
        <v>539</v>
      </c>
      <c r="J123" s="159">
        <v>10</v>
      </c>
      <c r="K123" s="159">
        <v>65</v>
      </c>
      <c r="L123" s="159">
        <v>37</v>
      </c>
      <c r="M123" s="159">
        <v>4</v>
      </c>
      <c r="N123" s="159">
        <v>18</v>
      </c>
      <c r="O123" s="159">
        <v>76</v>
      </c>
      <c r="P123" s="159">
        <v>1</v>
      </c>
      <c r="Q123" s="159">
        <v>1</v>
      </c>
      <c r="R123" s="159">
        <v>2</v>
      </c>
      <c r="S123" s="159">
        <v>183</v>
      </c>
      <c r="T123" s="159">
        <v>1</v>
      </c>
      <c r="U123" s="159">
        <v>3</v>
      </c>
      <c r="V123" s="159">
        <v>0</v>
      </c>
      <c r="W123" s="159">
        <v>0</v>
      </c>
      <c r="X123" s="159">
        <v>14</v>
      </c>
      <c r="Y123" s="159">
        <f t="shared" si="1"/>
        <v>415</v>
      </c>
    </row>
    <row r="124" spans="1:25" x14ac:dyDescent="0.3">
      <c r="A124" s="14">
        <v>123</v>
      </c>
      <c r="B124" s="15">
        <v>3</v>
      </c>
      <c r="C124" s="30">
        <v>164</v>
      </c>
      <c r="D124" s="8" t="s">
        <v>1402</v>
      </c>
      <c r="E124" s="10"/>
      <c r="F124" s="354">
        <v>945</v>
      </c>
      <c r="G124" s="15" t="s">
        <v>73</v>
      </c>
      <c r="H124" s="174" t="s">
        <v>42</v>
      </c>
      <c r="I124" s="32">
        <v>386</v>
      </c>
      <c r="J124" s="159">
        <v>9</v>
      </c>
      <c r="K124" s="159">
        <v>88</v>
      </c>
      <c r="L124" s="159">
        <v>19</v>
      </c>
      <c r="M124" s="159">
        <v>5</v>
      </c>
      <c r="N124" s="159">
        <v>36</v>
      </c>
      <c r="O124" s="159">
        <v>16</v>
      </c>
      <c r="P124" s="159">
        <v>3</v>
      </c>
      <c r="Q124" s="159">
        <v>5</v>
      </c>
      <c r="R124" s="159">
        <v>1</v>
      </c>
      <c r="S124" s="159">
        <v>115</v>
      </c>
      <c r="T124" s="159">
        <v>1</v>
      </c>
      <c r="U124" s="159">
        <v>0</v>
      </c>
      <c r="V124" s="159">
        <v>0</v>
      </c>
      <c r="W124" s="159">
        <v>0</v>
      </c>
      <c r="X124" s="159">
        <v>8</v>
      </c>
      <c r="Y124" s="159">
        <f t="shared" si="1"/>
        <v>306</v>
      </c>
    </row>
    <row r="125" spans="1:25" x14ac:dyDescent="0.3">
      <c r="A125" s="14">
        <v>124</v>
      </c>
      <c r="B125" s="15">
        <v>3</v>
      </c>
      <c r="C125" s="30">
        <v>164</v>
      </c>
      <c r="D125" s="8" t="s">
        <v>1402</v>
      </c>
      <c r="E125" s="10"/>
      <c r="F125" s="354">
        <v>945</v>
      </c>
      <c r="G125" s="15" t="s">
        <v>73</v>
      </c>
      <c r="H125" s="174" t="s">
        <v>1569</v>
      </c>
      <c r="I125" s="32">
        <v>386</v>
      </c>
      <c r="J125" s="159">
        <v>7</v>
      </c>
      <c r="K125" s="159">
        <v>83</v>
      </c>
      <c r="L125" s="159">
        <v>28</v>
      </c>
      <c r="M125" s="159">
        <v>8</v>
      </c>
      <c r="N125" s="159">
        <v>28</v>
      </c>
      <c r="O125" s="159">
        <v>21</v>
      </c>
      <c r="P125" s="159">
        <v>1</v>
      </c>
      <c r="Q125" s="159">
        <v>2</v>
      </c>
      <c r="R125" s="159">
        <v>2</v>
      </c>
      <c r="S125" s="159">
        <v>9</v>
      </c>
      <c r="T125" s="159">
        <v>2</v>
      </c>
      <c r="U125" s="159">
        <v>2</v>
      </c>
      <c r="V125" s="159">
        <v>2</v>
      </c>
      <c r="W125" s="159">
        <v>0</v>
      </c>
      <c r="X125" s="159">
        <v>12</v>
      </c>
      <c r="Y125" s="159">
        <f t="shared" si="1"/>
        <v>207</v>
      </c>
    </row>
    <row r="126" spans="1:25" x14ac:dyDescent="0.3">
      <c r="A126" s="14">
        <v>125</v>
      </c>
      <c r="B126" s="15">
        <v>3</v>
      </c>
      <c r="C126" s="30">
        <v>164</v>
      </c>
      <c r="D126" s="8" t="s">
        <v>1402</v>
      </c>
      <c r="E126" s="10"/>
      <c r="F126" s="354">
        <v>946</v>
      </c>
      <c r="G126" s="15" t="s">
        <v>73</v>
      </c>
      <c r="H126" s="174" t="s">
        <v>42</v>
      </c>
      <c r="I126" s="32">
        <v>590</v>
      </c>
      <c r="J126" s="159">
        <v>14</v>
      </c>
      <c r="K126" s="159">
        <v>129</v>
      </c>
      <c r="L126" s="159">
        <v>92</v>
      </c>
      <c r="M126" s="159">
        <v>15</v>
      </c>
      <c r="N126" s="159">
        <v>21</v>
      </c>
      <c r="O126" s="159">
        <v>26</v>
      </c>
      <c r="P126" s="159">
        <v>0</v>
      </c>
      <c r="Q126" s="159">
        <v>2</v>
      </c>
      <c r="R126" s="159">
        <v>3</v>
      </c>
      <c r="S126" s="159">
        <v>150</v>
      </c>
      <c r="T126" s="159">
        <v>0</v>
      </c>
      <c r="U126" s="159">
        <v>1</v>
      </c>
      <c r="V126" s="159">
        <v>8</v>
      </c>
      <c r="W126" s="159">
        <v>0</v>
      </c>
      <c r="X126" s="159">
        <v>8</v>
      </c>
      <c r="Y126" s="159">
        <f t="shared" si="1"/>
        <v>469</v>
      </c>
    </row>
    <row r="127" spans="1:25" x14ac:dyDescent="0.3">
      <c r="A127" s="14">
        <v>126</v>
      </c>
      <c r="B127" s="15">
        <v>3</v>
      </c>
      <c r="C127" s="30">
        <v>164</v>
      </c>
      <c r="D127" s="8" t="s">
        <v>1402</v>
      </c>
      <c r="E127" s="10"/>
      <c r="F127" s="354">
        <v>946</v>
      </c>
      <c r="G127" s="15" t="s">
        <v>73</v>
      </c>
      <c r="H127" s="174" t="s">
        <v>1569</v>
      </c>
      <c r="I127" s="32">
        <v>589</v>
      </c>
      <c r="J127" s="159">
        <v>9</v>
      </c>
      <c r="K127" s="159">
        <v>125</v>
      </c>
      <c r="L127" s="159">
        <v>82</v>
      </c>
      <c r="M127" s="159">
        <v>7</v>
      </c>
      <c r="N127" s="159">
        <v>40</v>
      </c>
      <c r="O127" s="159">
        <v>32</v>
      </c>
      <c r="P127" s="159">
        <v>2</v>
      </c>
      <c r="Q127" s="159">
        <v>5</v>
      </c>
      <c r="R127" s="159">
        <v>3</v>
      </c>
      <c r="S127" s="159">
        <v>134</v>
      </c>
      <c r="T127" s="159">
        <v>0</v>
      </c>
      <c r="U127" s="159">
        <v>3</v>
      </c>
      <c r="V127" s="159">
        <v>3</v>
      </c>
      <c r="W127" s="159">
        <v>0</v>
      </c>
      <c r="X127" s="159">
        <v>7</v>
      </c>
      <c r="Y127" s="159">
        <f t="shared" si="1"/>
        <v>452</v>
      </c>
    </row>
    <row r="128" spans="1:25" x14ac:dyDescent="0.3">
      <c r="A128" s="14">
        <v>127</v>
      </c>
      <c r="B128" s="15">
        <v>3</v>
      </c>
      <c r="C128" s="30">
        <v>164</v>
      </c>
      <c r="D128" s="8" t="s">
        <v>1402</v>
      </c>
      <c r="E128" s="10"/>
      <c r="F128" s="354">
        <v>946</v>
      </c>
      <c r="G128" s="15" t="s">
        <v>73</v>
      </c>
      <c r="H128" s="174" t="s">
        <v>1573</v>
      </c>
      <c r="I128" s="32">
        <v>371</v>
      </c>
      <c r="J128" s="159">
        <v>6</v>
      </c>
      <c r="K128" s="159">
        <v>49</v>
      </c>
      <c r="L128" s="159">
        <v>52</v>
      </c>
      <c r="M128" s="159">
        <v>3</v>
      </c>
      <c r="N128" s="159">
        <v>8</v>
      </c>
      <c r="O128" s="159">
        <v>31</v>
      </c>
      <c r="P128" s="159">
        <v>0</v>
      </c>
      <c r="Q128" s="159">
        <v>17</v>
      </c>
      <c r="R128" s="159">
        <v>0</v>
      </c>
      <c r="S128" s="159">
        <v>98</v>
      </c>
      <c r="T128" s="159">
        <v>1</v>
      </c>
      <c r="U128" s="159">
        <v>2</v>
      </c>
      <c r="V128" s="159">
        <v>0</v>
      </c>
      <c r="W128" s="159">
        <v>1</v>
      </c>
      <c r="X128" s="159">
        <v>39</v>
      </c>
      <c r="Y128" s="159">
        <f t="shared" si="1"/>
        <v>307</v>
      </c>
    </row>
    <row r="129" spans="1:26" x14ac:dyDescent="0.3">
      <c r="A129" s="14">
        <v>128</v>
      </c>
      <c r="B129" s="15">
        <v>3</v>
      </c>
      <c r="C129" s="30">
        <v>164</v>
      </c>
      <c r="D129" s="8" t="s">
        <v>1402</v>
      </c>
      <c r="E129" s="10"/>
      <c r="F129" s="354">
        <v>947</v>
      </c>
      <c r="G129" s="15" t="s">
        <v>73</v>
      </c>
      <c r="H129" s="174" t="s">
        <v>42</v>
      </c>
      <c r="I129" s="32">
        <v>596</v>
      </c>
      <c r="J129" s="159">
        <v>53</v>
      </c>
      <c r="K129" s="159">
        <v>155</v>
      </c>
      <c r="L129" s="159">
        <v>0</v>
      </c>
      <c r="M129" s="159">
        <v>0</v>
      </c>
      <c r="N129" s="159">
        <v>108</v>
      </c>
      <c r="O129" s="159">
        <v>39</v>
      </c>
      <c r="P129" s="159">
        <v>1</v>
      </c>
      <c r="Q129" s="159">
        <v>4</v>
      </c>
      <c r="R129" s="159">
        <v>3</v>
      </c>
      <c r="S129" s="159">
        <v>117</v>
      </c>
      <c r="T129" s="159">
        <v>2</v>
      </c>
      <c r="U129" s="159">
        <v>0</v>
      </c>
      <c r="V129" s="159">
        <v>0</v>
      </c>
      <c r="W129" s="159">
        <v>0</v>
      </c>
      <c r="X129" s="159">
        <v>13</v>
      </c>
      <c r="Y129" s="159">
        <f t="shared" si="1"/>
        <v>495</v>
      </c>
    </row>
    <row r="130" spans="1:26" x14ac:dyDescent="0.3">
      <c r="A130" s="14">
        <v>129</v>
      </c>
      <c r="B130" s="15">
        <v>3</v>
      </c>
      <c r="C130" s="30">
        <v>164</v>
      </c>
      <c r="D130" s="8" t="s">
        <v>1402</v>
      </c>
      <c r="E130" s="10"/>
      <c r="F130" s="354">
        <v>947</v>
      </c>
      <c r="G130" s="15" t="s">
        <v>73</v>
      </c>
      <c r="H130" s="174" t="s">
        <v>1569</v>
      </c>
      <c r="I130" s="32">
        <v>596</v>
      </c>
      <c r="J130" s="159">
        <v>36</v>
      </c>
      <c r="K130" s="159">
        <v>133</v>
      </c>
      <c r="L130" s="159">
        <v>16</v>
      </c>
      <c r="M130" s="159">
        <v>5</v>
      </c>
      <c r="N130" s="159">
        <v>73</v>
      </c>
      <c r="O130" s="159">
        <v>74</v>
      </c>
      <c r="P130" s="159">
        <v>4</v>
      </c>
      <c r="Q130" s="159">
        <v>4</v>
      </c>
      <c r="R130" s="159">
        <v>3</v>
      </c>
      <c r="S130" s="159">
        <v>120</v>
      </c>
      <c r="T130" s="159">
        <v>3</v>
      </c>
      <c r="U130" s="159">
        <v>3</v>
      </c>
      <c r="V130" s="159">
        <v>0</v>
      </c>
      <c r="W130" s="159">
        <v>0</v>
      </c>
      <c r="X130" s="159">
        <v>12</v>
      </c>
      <c r="Y130" s="159">
        <f t="shared" si="1"/>
        <v>486</v>
      </c>
    </row>
    <row r="131" spans="1:26" x14ac:dyDescent="0.3">
      <c r="A131" s="14">
        <v>130</v>
      </c>
      <c r="B131" s="15">
        <v>3</v>
      </c>
      <c r="C131" s="30">
        <v>164</v>
      </c>
      <c r="D131" s="8" t="s">
        <v>1402</v>
      </c>
      <c r="E131" s="10"/>
      <c r="F131" s="354">
        <v>948</v>
      </c>
      <c r="G131" s="15" t="s">
        <v>73</v>
      </c>
      <c r="H131" s="174" t="s">
        <v>42</v>
      </c>
      <c r="I131" s="32">
        <v>612</v>
      </c>
      <c r="J131" s="159">
        <v>10</v>
      </c>
      <c r="K131" s="159">
        <v>112</v>
      </c>
      <c r="L131" s="159">
        <v>20</v>
      </c>
      <c r="M131" s="159">
        <v>14</v>
      </c>
      <c r="N131" s="159">
        <v>18</v>
      </c>
      <c r="O131" s="159">
        <v>42</v>
      </c>
      <c r="P131" s="159">
        <v>5</v>
      </c>
      <c r="Q131" s="159">
        <v>4</v>
      </c>
      <c r="R131" s="159">
        <v>1</v>
      </c>
      <c r="S131" s="159">
        <v>242</v>
      </c>
      <c r="T131" s="159">
        <v>2</v>
      </c>
      <c r="U131" s="159">
        <v>1</v>
      </c>
      <c r="V131" s="159">
        <v>1</v>
      </c>
      <c r="W131" s="159">
        <v>1</v>
      </c>
      <c r="X131" s="159">
        <v>10</v>
      </c>
      <c r="Y131" s="159">
        <f t="shared" si="1"/>
        <v>483</v>
      </c>
    </row>
    <row r="132" spans="1:26" x14ac:dyDescent="0.3">
      <c r="A132" s="14">
        <v>131</v>
      </c>
      <c r="B132" s="15">
        <v>3</v>
      </c>
      <c r="C132" s="30">
        <v>164</v>
      </c>
      <c r="D132" s="8" t="s">
        <v>1402</v>
      </c>
      <c r="E132" s="10"/>
      <c r="F132" s="354">
        <v>948</v>
      </c>
      <c r="G132" s="15" t="s">
        <v>73</v>
      </c>
      <c r="H132" s="174" t="s">
        <v>1569</v>
      </c>
      <c r="I132" s="32">
        <v>612</v>
      </c>
      <c r="J132" s="159">
        <v>11</v>
      </c>
      <c r="K132" s="159">
        <v>146</v>
      </c>
      <c r="L132" s="159">
        <v>19</v>
      </c>
      <c r="M132" s="159">
        <v>10</v>
      </c>
      <c r="N132" s="159">
        <v>20</v>
      </c>
      <c r="O132" s="159">
        <v>36</v>
      </c>
      <c r="P132" s="159">
        <v>4</v>
      </c>
      <c r="Q132" s="159">
        <v>10</v>
      </c>
      <c r="R132" s="159">
        <v>1</v>
      </c>
      <c r="S132" s="159">
        <v>220</v>
      </c>
      <c r="T132" s="159">
        <v>0</v>
      </c>
      <c r="U132" s="159">
        <v>0</v>
      </c>
      <c r="V132" s="159">
        <v>1</v>
      </c>
      <c r="W132" s="159">
        <v>1</v>
      </c>
      <c r="X132" s="159">
        <v>8</v>
      </c>
      <c r="Y132" s="159">
        <f t="shared" ref="Y132:Y195" si="2">SUM(J132:X132)</f>
        <v>487</v>
      </c>
    </row>
    <row r="133" spans="1:26" x14ac:dyDescent="0.3">
      <c r="A133" s="14">
        <v>132</v>
      </c>
      <c r="B133" s="15">
        <v>3</v>
      </c>
      <c r="C133" s="30">
        <v>181</v>
      </c>
      <c r="D133" s="8" t="s">
        <v>1403</v>
      </c>
      <c r="E133" s="10"/>
      <c r="F133" s="354">
        <v>1009</v>
      </c>
      <c r="G133" s="15" t="s">
        <v>73</v>
      </c>
      <c r="H133" s="174" t="s">
        <v>42</v>
      </c>
      <c r="I133" s="32">
        <v>486</v>
      </c>
      <c r="J133" s="159">
        <v>0</v>
      </c>
      <c r="K133" s="159">
        <v>37</v>
      </c>
      <c r="L133" s="159">
        <v>3</v>
      </c>
      <c r="M133" s="159">
        <v>80</v>
      </c>
      <c r="N133" s="159">
        <v>2</v>
      </c>
      <c r="O133" s="159">
        <v>0</v>
      </c>
      <c r="P133" s="159">
        <v>7</v>
      </c>
      <c r="Q133" s="159">
        <v>79</v>
      </c>
      <c r="R133" s="159">
        <v>37</v>
      </c>
      <c r="S133" s="159">
        <v>170</v>
      </c>
      <c r="T133" s="159">
        <v>1</v>
      </c>
      <c r="U133" s="159">
        <v>0</v>
      </c>
      <c r="V133" s="159">
        <v>2</v>
      </c>
      <c r="W133" s="159">
        <v>0</v>
      </c>
      <c r="X133" s="159">
        <v>4</v>
      </c>
      <c r="Y133" s="159">
        <f t="shared" si="2"/>
        <v>422</v>
      </c>
    </row>
    <row r="134" spans="1:26" x14ac:dyDescent="0.3">
      <c r="A134" s="14">
        <v>133</v>
      </c>
      <c r="B134" s="15">
        <v>3</v>
      </c>
      <c r="C134" s="30">
        <v>181</v>
      </c>
      <c r="D134" s="8" t="s">
        <v>1403</v>
      </c>
      <c r="E134" s="10"/>
      <c r="F134" s="354">
        <v>1009</v>
      </c>
      <c r="G134" s="15" t="s">
        <v>73</v>
      </c>
      <c r="H134" s="174" t="s">
        <v>1569</v>
      </c>
      <c r="I134" s="32">
        <v>485</v>
      </c>
      <c r="J134" s="159">
        <v>1</v>
      </c>
      <c r="K134" s="159">
        <v>52</v>
      </c>
      <c r="L134" s="159">
        <v>9</v>
      </c>
      <c r="M134" s="159">
        <v>68</v>
      </c>
      <c r="N134" s="159">
        <v>3</v>
      </c>
      <c r="O134" s="159">
        <v>1</v>
      </c>
      <c r="P134" s="159">
        <v>2</v>
      </c>
      <c r="Q134" s="159">
        <v>63</v>
      </c>
      <c r="R134" s="159">
        <v>63</v>
      </c>
      <c r="S134" s="159">
        <v>146</v>
      </c>
      <c r="T134" s="159">
        <v>0</v>
      </c>
      <c r="U134" s="159">
        <v>1</v>
      </c>
      <c r="V134" s="159">
        <v>4</v>
      </c>
      <c r="W134" s="159">
        <v>0</v>
      </c>
      <c r="X134" s="159">
        <v>6</v>
      </c>
      <c r="Y134" s="159">
        <f t="shared" si="2"/>
        <v>419</v>
      </c>
    </row>
    <row r="135" spans="1:26" x14ac:dyDescent="0.3">
      <c r="A135" s="14">
        <v>134</v>
      </c>
      <c r="B135" s="15">
        <v>3</v>
      </c>
      <c r="C135" s="30">
        <v>181</v>
      </c>
      <c r="D135" s="8" t="s">
        <v>1403</v>
      </c>
      <c r="E135" s="10"/>
      <c r="F135" s="354">
        <v>1009</v>
      </c>
      <c r="G135" s="15" t="s">
        <v>73</v>
      </c>
      <c r="H135" s="174" t="s">
        <v>1573</v>
      </c>
      <c r="I135" s="32">
        <v>241</v>
      </c>
      <c r="J135" s="159">
        <v>0</v>
      </c>
      <c r="K135" s="159">
        <v>12</v>
      </c>
      <c r="L135" s="159">
        <v>0</v>
      </c>
      <c r="M135" s="159">
        <v>69</v>
      </c>
      <c r="N135" s="159">
        <v>3</v>
      </c>
      <c r="O135" s="159">
        <v>1</v>
      </c>
      <c r="P135" s="159">
        <v>0</v>
      </c>
      <c r="Q135" s="159">
        <v>27</v>
      </c>
      <c r="R135" s="159">
        <v>3</v>
      </c>
      <c r="S135" s="159">
        <v>84</v>
      </c>
      <c r="T135" s="159">
        <v>2</v>
      </c>
      <c r="U135" s="159">
        <v>0</v>
      </c>
      <c r="V135" s="159">
        <v>1</v>
      </c>
      <c r="W135" s="159">
        <v>0</v>
      </c>
      <c r="X135" s="159">
        <v>0</v>
      </c>
      <c r="Y135" s="159">
        <f t="shared" si="2"/>
        <v>202</v>
      </c>
    </row>
    <row r="136" spans="1:26" x14ac:dyDescent="0.3">
      <c r="A136" s="14">
        <v>135</v>
      </c>
      <c r="B136" s="15">
        <v>3</v>
      </c>
      <c r="C136" s="30">
        <v>181</v>
      </c>
      <c r="D136" s="8" t="s">
        <v>1403</v>
      </c>
      <c r="E136" s="10"/>
      <c r="F136" s="354">
        <v>1009</v>
      </c>
      <c r="G136" s="15" t="s">
        <v>73</v>
      </c>
      <c r="H136" s="174" t="s">
        <v>1575</v>
      </c>
      <c r="I136" s="32">
        <v>416</v>
      </c>
      <c r="J136" s="159">
        <v>0</v>
      </c>
      <c r="K136" s="159">
        <v>7</v>
      </c>
      <c r="L136" s="159">
        <v>1</v>
      </c>
      <c r="M136" s="159">
        <v>40</v>
      </c>
      <c r="N136" s="159">
        <v>2</v>
      </c>
      <c r="O136" s="159">
        <v>0</v>
      </c>
      <c r="P136" s="159">
        <v>66</v>
      </c>
      <c r="Q136" s="159">
        <v>40</v>
      </c>
      <c r="R136" s="159">
        <v>61</v>
      </c>
      <c r="S136" s="159">
        <v>128</v>
      </c>
      <c r="T136" s="159">
        <v>0</v>
      </c>
      <c r="U136" s="159">
        <v>0</v>
      </c>
      <c r="V136" s="159">
        <v>7</v>
      </c>
      <c r="W136" s="159">
        <v>0</v>
      </c>
      <c r="X136" s="159">
        <v>6</v>
      </c>
      <c r="Y136" s="159">
        <f t="shared" si="2"/>
        <v>358</v>
      </c>
    </row>
    <row r="137" spans="1:26" x14ac:dyDescent="0.3">
      <c r="A137" s="14">
        <v>136</v>
      </c>
      <c r="B137" s="15">
        <v>3</v>
      </c>
      <c r="C137" s="30">
        <v>182</v>
      </c>
      <c r="D137" s="8" t="s">
        <v>1404</v>
      </c>
      <c r="E137" s="10"/>
      <c r="F137" s="354">
        <v>1050</v>
      </c>
      <c r="G137" s="15" t="s">
        <v>73</v>
      </c>
      <c r="H137" s="174" t="s">
        <v>42</v>
      </c>
      <c r="I137" s="32">
        <v>447</v>
      </c>
      <c r="J137" s="159">
        <v>39</v>
      </c>
      <c r="K137" s="159">
        <v>54</v>
      </c>
      <c r="L137" s="159">
        <v>36</v>
      </c>
      <c r="M137" s="159">
        <v>5</v>
      </c>
      <c r="N137" s="159">
        <v>15</v>
      </c>
      <c r="O137" s="159">
        <v>7</v>
      </c>
      <c r="P137" s="159">
        <v>23</v>
      </c>
      <c r="Q137" s="159">
        <v>4</v>
      </c>
      <c r="R137" s="159">
        <v>1</v>
      </c>
      <c r="S137" s="159">
        <v>44</v>
      </c>
      <c r="T137" s="159">
        <v>1</v>
      </c>
      <c r="U137" s="159">
        <v>9</v>
      </c>
      <c r="V137" s="159">
        <v>1</v>
      </c>
      <c r="W137" s="159">
        <v>0</v>
      </c>
      <c r="X137" s="159">
        <v>19</v>
      </c>
      <c r="Y137" s="159">
        <f t="shared" si="2"/>
        <v>258</v>
      </c>
      <c r="Z137" s="161"/>
    </row>
    <row r="138" spans="1:26" x14ac:dyDescent="0.3">
      <c r="A138" s="14">
        <v>137</v>
      </c>
      <c r="B138" s="15">
        <v>3</v>
      </c>
      <c r="C138" s="30">
        <v>182</v>
      </c>
      <c r="D138" s="8" t="s">
        <v>1404</v>
      </c>
      <c r="E138" s="10"/>
      <c r="F138" s="354">
        <v>1050</v>
      </c>
      <c r="G138" s="15" t="s">
        <v>73</v>
      </c>
      <c r="H138" s="174" t="s">
        <v>1569</v>
      </c>
      <c r="I138" s="32">
        <v>446</v>
      </c>
      <c r="J138" s="159">
        <v>42</v>
      </c>
      <c r="K138" s="159">
        <v>42</v>
      </c>
      <c r="L138" s="159">
        <v>46</v>
      </c>
      <c r="M138" s="159">
        <v>6</v>
      </c>
      <c r="N138" s="159">
        <v>21</v>
      </c>
      <c r="O138" s="159">
        <v>6</v>
      </c>
      <c r="P138" s="159">
        <v>14</v>
      </c>
      <c r="Q138" s="159">
        <v>8</v>
      </c>
      <c r="R138" s="159">
        <v>3</v>
      </c>
      <c r="S138" s="159">
        <v>56</v>
      </c>
      <c r="T138" s="159">
        <v>0</v>
      </c>
      <c r="U138" s="159">
        <v>9</v>
      </c>
      <c r="V138" s="159">
        <v>0</v>
      </c>
      <c r="W138" s="159">
        <v>0</v>
      </c>
      <c r="X138" s="159">
        <v>7</v>
      </c>
      <c r="Y138" s="159">
        <f t="shared" si="2"/>
        <v>260</v>
      </c>
    </row>
    <row r="139" spans="1:26" x14ac:dyDescent="0.3">
      <c r="A139" s="14">
        <v>138</v>
      </c>
      <c r="B139" s="15">
        <v>3</v>
      </c>
      <c r="C139" s="30">
        <v>182</v>
      </c>
      <c r="D139" s="8" t="s">
        <v>1404</v>
      </c>
      <c r="E139" s="10"/>
      <c r="F139" s="354">
        <v>1080</v>
      </c>
      <c r="G139" s="15" t="s">
        <v>73</v>
      </c>
      <c r="H139" s="174" t="s">
        <v>42</v>
      </c>
      <c r="I139" s="32">
        <v>526</v>
      </c>
      <c r="J139" s="159">
        <v>24</v>
      </c>
      <c r="K139" s="159">
        <v>29</v>
      </c>
      <c r="L139" s="159">
        <v>27</v>
      </c>
      <c r="M139" s="159">
        <v>5</v>
      </c>
      <c r="N139" s="159">
        <v>39</v>
      </c>
      <c r="O139" s="159">
        <v>4</v>
      </c>
      <c r="P139" s="159">
        <v>3</v>
      </c>
      <c r="Q139" s="159">
        <v>9</v>
      </c>
      <c r="R139" s="159">
        <v>1</v>
      </c>
      <c r="S139" s="159">
        <v>160</v>
      </c>
      <c r="T139" s="159">
        <v>0</v>
      </c>
      <c r="U139" s="159">
        <v>2</v>
      </c>
      <c r="V139" s="159">
        <v>0</v>
      </c>
      <c r="W139" s="159">
        <v>0</v>
      </c>
      <c r="X139" s="159">
        <v>3</v>
      </c>
      <c r="Y139" s="159">
        <f t="shared" si="2"/>
        <v>306</v>
      </c>
    </row>
    <row r="140" spans="1:26" x14ac:dyDescent="0.3">
      <c r="A140" s="14">
        <v>139</v>
      </c>
      <c r="B140" s="15">
        <v>3</v>
      </c>
      <c r="C140" s="30">
        <v>182</v>
      </c>
      <c r="D140" s="8" t="s">
        <v>1404</v>
      </c>
      <c r="E140" s="10"/>
      <c r="F140" s="354">
        <v>1080</v>
      </c>
      <c r="G140" s="15" t="s">
        <v>73</v>
      </c>
      <c r="H140" s="174" t="s">
        <v>1569</v>
      </c>
      <c r="I140" s="32">
        <v>526</v>
      </c>
      <c r="J140" s="159">
        <v>25</v>
      </c>
      <c r="K140" s="159">
        <v>30</v>
      </c>
      <c r="L140" s="159">
        <v>40</v>
      </c>
      <c r="M140" s="159">
        <v>5</v>
      </c>
      <c r="N140" s="159">
        <v>31</v>
      </c>
      <c r="O140" s="159">
        <v>4</v>
      </c>
      <c r="P140" s="159">
        <v>0</v>
      </c>
      <c r="Q140" s="159">
        <v>6</v>
      </c>
      <c r="R140" s="159">
        <v>3</v>
      </c>
      <c r="S140" s="159">
        <v>158</v>
      </c>
      <c r="T140" s="159">
        <v>2</v>
      </c>
      <c r="U140" s="159">
        <v>0</v>
      </c>
      <c r="V140" s="159">
        <v>0</v>
      </c>
      <c r="W140" s="159">
        <v>0</v>
      </c>
      <c r="X140" s="159">
        <v>10</v>
      </c>
      <c r="Y140" s="159">
        <f t="shared" si="2"/>
        <v>314</v>
      </c>
    </row>
    <row r="141" spans="1:26" x14ac:dyDescent="0.3">
      <c r="A141" s="14">
        <v>140</v>
      </c>
      <c r="B141" s="15">
        <v>3</v>
      </c>
      <c r="C141" s="30">
        <v>182</v>
      </c>
      <c r="D141" s="8" t="s">
        <v>1404</v>
      </c>
      <c r="E141" s="10"/>
      <c r="F141" s="354">
        <v>1081</v>
      </c>
      <c r="G141" s="15" t="s">
        <v>73</v>
      </c>
      <c r="H141" s="174" t="s">
        <v>42</v>
      </c>
      <c r="I141" s="32">
        <v>420</v>
      </c>
      <c r="J141" s="159">
        <v>9</v>
      </c>
      <c r="K141" s="159">
        <v>36</v>
      </c>
      <c r="L141" s="159">
        <v>25</v>
      </c>
      <c r="M141" s="159">
        <v>17</v>
      </c>
      <c r="N141" s="159">
        <v>24</v>
      </c>
      <c r="O141" s="159">
        <v>5</v>
      </c>
      <c r="P141" s="159">
        <v>0</v>
      </c>
      <c r="Q141" s="159">
        <v>7</v>
      </c>
      <c r="R141" s="159">
        <v>4</v>
      </c>
      <c r="S141" s="159">
        <v>90</v>
      </c>
      <c r="T141" s="159">
        <v>2</v>
      </c>
      <c r="U141" s="159">
        <v>0</v>
      </c>
      <c r="V141" s="159">
        <v>1</v>
      </c>
      <c r="W141" s="159">
        <v>0</v>
      </c>
      <c r="X141" s="159">
        <v>5</v>
      </c>
      <c r="Y141" s="159">
        <f t="shared" si="2"/>
        <v>225</v>
      </c>
    </row>
    <row r="142" spans="1:26" x14ac:dyDescent="0.3">
      <c r="A142" s="14">
        <v>141</v>
      </c>
      <c r="B142" s="15">
        <v>3</v>
      </c>
      <c r="C142" s="30">
        <v>182</v>
      </c>
      <c r="D142" s="8" t="s">
        <v>1404</v>
      </c>
      <c r="E142" s="10"/>
      <c r="F142" s="354">
        <v>1081</v>
      </c>
      <c r="G142" s="15" t="s">
        <v>73</v>
      </c>
      <c r="H142" s="174" t="s">
        <v>1569</v>
      </c>
      <c r="I142" s="32">
        <v>420</v>
      </c>
      <c r="J142" s="159">
        <v>12</v>
      </c>
      <c r="K142" s="159">
        <v>6</v>
      </c>
      <c r="L142" s="159">
        <v>36</v>
      </c>
      <c r="M142" s="159">
        <v>12</v>
      </c>
      <c r="N142" s="159">
        <v>17</v>
      </c>
      <c r="O142" s="159">
        <v>7</v>
      </c>
      <c r="P142" s="159">
        <v>1</v>
      </c>
      <c r="Q142" s="159">
        <v>9</v>
      </c>
      <c r="R142" s="159">
        <v>2</v>
      </c>
      <c r="S142" s="159">
        <v>109</v>
      </c>
      <c r="T142" s="159">
        <v>0</v>
      </c>
      <c r="U142" s="159">
        <v>1</v>
      </c>
      <c r="V142" s="159">
        <v>0</v>
      </c>
      <c r="W142" s="159">
        <v>0</v>
      </c>
      <c r="X142" s="159">
        <v>11</v>
      </c>
      <c r="Y142" s="159">
        <f t="shared" si="2"/>
        <v>223</v>
      </c>
    </row>
    <row r="143" spans="1:26" x14ac:dyDescent="0.3">
      <c r="A143" s="14">
        <v>142</v>
      </c>
      <c r="B143" s="15">
        <v>3</v>
      </c>
      <c r="C143" s="30">
        <v>182</v>
      </c>
      <c r="D143" s="8" t="s">
        <v>1404</v>
      </c>
      <c r="E143" s="10"/>
      <c r="F143" s="354">
        <v>1081</v>
      </c>
      <c r="G143" s="15" t="s">
        <v>73</v>
      </c>
      <c r="H143" s="174" t="s">
        <v>1573</v>
      </c>
      <c r="I143" s="32">
        <v>703</v>
      </c>
      <c r="J143" s="159">
        <v>30</v>
      </c>
      <c r="K143" s="159">
        <v>28</v>
      </c>
      <c r="L143" s="159">
        <v>40</v>
      </c>
      <c r="M143" s="159">
        <v>30</v>
      </c>
      <c r="N143" s="159">
        <v>128</v>
      </c>
      <c r="O143" s="159">
        <v>5</v>
      </c>
      <c r="P143" s="159">
        <v>1</v>
      </c>
      <c r="Q143" s="159">
        <v>14</v>
      </c>
      <c r="R143" s="159">
        <v>8</v>
      </c>
      <c r="S143" s="159">
        <v>117</v>
      </c>
      <c r="T143" s="159">
        <v>0</v>
      </c>
      <c r="U143" s="159">
        <v>0</v>
      </c>
      <c r="V143" s="159">
        <v>1</v>
      </c>
      <c r="W143" s="159">
        <v>0</v>
      </c>
      <c r="X143" s="159">
        <v>11</v>
      </c>
      <c r="Y143" s="159">
        <f t="shared" si="2"/>
        <v>413</v>
      </c>
    </row>
    <row r="144" spans="1:26" x14ac:dyDescent="0.3">
      <c r="A144" s="14">
        <v>143</v>
      </c>
      <c r="B144" s="15">
        <v>3</v>
      </c>
      <c r="C144" s="30">
        <v>182</v>
      </c>
      <c r="D144" s="8" t="s">
        <v>1404</v>
      </c>
      <c r="E144" s="10"/>
      <c r="F144" s="354">
        <v>1082</v>
      </c>
      <c r="G144" s="15" t="s">
        <v>73</v>
      </c>
      <c r="H144" s="174" t="s">
        <v>42</v>
      </c>
      <c r="I144" s="32">
        <v>625</v>
      </c>
      <c r="J144" s="159">
        <v>25</v>
      </c>
      <c r="K144" s="159">
        <v>52</v>
      </c>
      <c r="L144" s="159">
        <v>30</v>
      </c>
      <c r="M144" s="159">
        <v>18</v>
      </c>
      <c r="N144" s="159">
        <v>91</v>
      </c>
      <c r="O144" s="159">
        <v>17</v>
      </c>
      <c r="P144" s="159">
        <v>4</v>
      </c>
      <c r="Q144" s="159">
        <v>17</v>
      </c>
      <c r="R144" s="159">
        <v>11</v>
      </c>
      <c r="S144" s="159">
        <v>75</v>
      </c>
      <c r="T144" s="159">
        <v>1</v>
      </c>
      <c r="U144" s="159">
        <v>0</v>
      </c>
      <c r="V144" s="159">
        <v>2</v>
      </c>
      <c r="W144" s="159">
        <v>0</v>
      </c>
      <c r="X144" s="159">
        <v>6</v>
      </c>
      <c r="Y144" s="159">
        <f t="shared" si="2"/>
        <v>349</v>
      </c>
    </row>
    <row r="145" spans="1:25" x14ac:dyDescent="0.3">
      <c r="A145" s="14">
        <v>144</v>
      </c>
      <c r="B145" s="15">
        <v>3</v>
      </c>
      <c r="C145" s="30">
        <v>232</v>
      </c>
      <c r="D145" s="8" t="s">
        <v>1405</v>
      </c>
      <c r="E145" s="10"/>
      <c r="F145" s="354">
        <v>1254</v>
      </c>
      <c r="G145" s="15" t="s">
        <v>73</v>
      </c>
      <c r="H145" s="174" t="s">
        <v>42</v>
      </c>
      <c r="I145" s="32">
        <v>428</v>
      </c>
      <c r="J145" s="159">
        <v>73</v>
      </c>
      <c r="K145" s="159">
        <v>42</v>
      </c>
      <c r="L145" s="159">
        <v>30</v>
      </c>
      <c r="M145" s="159">
        <v>2</v>
      </c>
      <c r="N145" s="159">
        <v>1</v>
      </c>
      <c r="O145" s="159">
        <v>51</v>
      </c>
      <c r="P145" s="159">
        <v>1</v>
      </c>
      <c r="Q145" s="159">
        <v>5</v>
      </c>
      <c r="R145" s="159">
        <v>3</v>
      </c>
      <c r="S145" s="159">
        <v>109</v>
      </c>
      <c r="T145" s="159">
        <v>0</v>
      </c>
      <c r="U145" s="159">
        <v>6</v>
      </c>
      <c r="V145" s="159">
        <v>1</v>
      </c>
      <c r="W145" s="159">
        <v>0</v>
      </c>
      <c r="X145" s="159">
        <v>14</v>
      </c>
      <c r="Y145" s="159">
        <f t="shared" si="2"/>
        <v>338</v>
      </c>
    </row>
    <row r="146" spans="1:25" x14ac:dyDescent="0.3">
      <c r="A146" s="14">
        <v>145</v>
      </c>
      <c r="B146" s="15">
        <v>3</v>
      </c>
      <c r="C146" s="30">
        <v>232</v>
      </c>
      <c r="D146" s="8" t="s">
        <v>1405</v>
      </c>
      <c r="E146" s="10"/>
      <c r="F146" s="354">
        <v>1254</v>
      </c>
      <c r="G146" s="15" t="s">
        <v>73</v>
      </c>
      <c r="H146" s="174" t="s">
        <v>1569</v>
      </c>
      <c r="I146" s="32">
        <v>428</v>
      </c>
      <c r="J146" s="159">
        <v>61</v>
      </c>
      <c r="K146" s="159">
        <v>50</v>
      </c>
      <c r="L146" s="159">
        <v>28</v>
      </c>
      <c r="M146" s="159">
        <v>1</v>
      </c>
      <c r="N146" s="159">
        <v>3</v>
      </c>
      <c r="O146" s="159">
        <v>60</v>
      </c>
      <c r="P146" s="159">
        <v>0</v>
      </c>
      <c r="Q146" s="159">
        <v>4</v>
      </c>
      <c r="R146" s="159">
        <v>5</v>
      </c>
      <c r="S146" s="159">
        <v>113</v>
      </c>
      <c r="T146" s="159">
        <v>1</v>
      </c>
      <c r="U146" s="159">
        <v>4</v>
      </c>
      <c r="V146" s="159">
        <v>0</v>
      </c>
      <c r="W146" s="159">
        <v>0</v>
      </c>
      <c r="X146" s="159">
        <v>10</v>
      </c>
      <c r="Y146" s="159">
        <f t="shared" si="2"/>
        <v>340</v>
      </c>
    </row>
    <row r="147" spans="1:25" x14ac:dyDescent="0.3">
      <c r="A147" s="14">
        <v>146</v>
      </c>
      <c r="B147" s="15">
        <v>3</v>
      </c>
      <c r="C147" s="30">
        <v>232</v>
      </c>
      <c r="D147" s="8" t="s">
        <v>1405</v>
      </c>
      <c r="E147" s="10"/>
      <c r="F147" s="354">
        <v>1255</v>
      </c>
      <c r="G147" s="15" t="s">
        <v>73</v>
      </c>
      <c r="H147" s="174" t="s">
        <v>42</v>
      </c>
      <c r="I147" s="32">
        <v>666</v>
      </c>
      <c r="J147" s="159">
        <v>127</v>
      </c>
      <c r="K147" s="159">
        <v>67</v>
      </c>
      <c r="L147" s="159">
        <v>28</v>
      </c>
      <c r="M147" s="159">
        <v>1</v>
      </c>
      <c r="N147" s="159">
        <v>7</v>
      </c>
      <c r="O147" s="159">
        <v>59</v>
      </c>
      <c r="P147" s="159">
        <v>3</v>
      </c>
      <c r="Q147" s="159">
        <v>6</v>
      </c>
      <c r="R147" s="159">
        <v>13</v>
      </c>
      <c r="S147" s="159">
        <v>176</v>
      </c>
      <c r="T147" s="159">
        <v>0</v>
      </c>
      <c r="U147" s="159">
        <v>15</v>
      </c>
      <c r="V147" s="159">
        <v>1</v>
      </c>
      <c r="W147" s="159">
        <v>0</v>
      </c>
      <c r="X147" s="159">
        <v>9</v>
      </c>
      <c r="Y147" s="159">
        <f t="shared" si="2"/>
        <v>512</v>
      </c>
    </row>
    <row r="148" spans="1:25" x14ac:dyDescent="0.3">
      <c r="A148" s="14">
        <v>147</v>
      </c>
      <c r="B148" s="15">
        <v>3</v>
      </c>
      <c r="C148" s="30">
        <v>232</v>
      </c>
      <c r="D148" s="8" t="s">
        <v>1405</v>
      </c>
      <c r="E148" s="10"/>
      <c r="F148" s="354">
        <v>1255</v>
      </c>
      <c r="G148" s="15" t="s">
        <v>73</v>
      </c>
      <c r="H148" s="174" t="s">
        <v>1569</v>
      </c>
      <c r="I148" s="32">
        <v>665</v>
      </c>
      <c r="J148" s="159">
        <v>108</v>
      </c>
      <c r="K148" s="159">
        <v>86</v>
      </c>
      <c r="L148" s="159">
        <v>32</v>
      </c>
      <c r="M148" s="159">
        <v>2</v>
      </c>
      <c r="N148" s="159">
        <v>3</v>
      </c>
      <c r="O148" s="159">
        <v>57</v>
      </c>
      <c r="P148" s="159">
        <v>0</v>
      </c>
      <c r="Q148" s="159">
        <v>7</v>
      </c>
      <c r="R148" s="159">
        <v>14</v>
      </c>
      <c r="S148" s="159">
        <v>188</v>
      </c>
      <c r="T148" s="159">
        <v>6</v>
      </c>
      <c r="U148" s="159">
        <v>8</v>
      </c>
      <c r="V148" s="159">
        <v>2</v>
      </c>
      <c r="W148" s="159">
        <v>0</v>
      </c>
      <c r="X148" s="159">
        <v>9</v>
      </c>
      <c r="Y148" s="159">
        <f t="shared" si="2"/>
        <v>522</v>
      </c>
    </row>
    <row r="149" spans="1:25" x14ac:dyDescent="0.3">
      <c r="A149" s="14">
        <v>148</v>
      </c>
      <c r="B149" s="15">
        <v>3</v>
      </c>
      <c r="C149" s="30">
        <v>232</v>
      </c>
      <c r="D149" s="8" t="s">
        <v>1405</v>
      </c>
      <c r="E149" s="10"/>
      <c r="F149" s="354">
        <v>1256</v>
      </c>
      <c r="G149" s="15" t="s">
        <v>73</v>
      </c>
      <c r="H149" s="174" t="s">
        <v>42</v>
      </c>
      <c r="I149" s="32">
        <v>610</v>
      </c>
      <c r="J149" s="159">
        <v>102</v>
      </c>
      <c r="K149" s="159">
        <v>68</v>
      </c>
      <c r="L149" s="159">
        <v>8</v>
      </c>
      <c r="M149" s="159">
        <v>2</v>
      </c>
      <c r="N149" s="159">
        <v>7</v>
      </c>
      <c r="O149" s="159">
        <v>48</v>
      </c>
      <c r="P149" s="159">
        <v>0</v>
      </c>
      <c r="Q149" s="159">
        <v>8</v>
      </c>
      <c r="R149" s="159">
        <v>28</v>
      </c>
      <c r="S149" s="159">
        <v>180</v>
      </c>
      <c r="T149" s="159">
        <v>0</v>
      </c>
      <c r="U149" s="159">
        <v>3</v>
      </c>
      <c r="V149" s="159">
        <v>1</v>
      </c>
      <c r="W149" s="159">
        <v>0</v>
      </c>
      <c r="X149" s="159">
        <v>19</v>
      </c>
      <c r="Y149" s="159">
        <f t="shared" si="2"/>
        <v>474</v>
      </c>
    </row>
    <row r="150" spans="1:25" x14ac:dyDescent="0.3">
      <c r="A150" s="14">
        <v>149</v>
      </c>
      <c r="B150" s="15">
        <v>3</v>
      </c>
      <c r="C150" s="30">
        <v>232</v>
      </c>
      <c r="D150" s="8" t="s">
        <v>1405</v>
      </c>
      <c r="E150" s="10"/>
      <c r="F150" s="354">
        <v>1256</v>
      </c>
      <c r="G150" s="15" t="s">
        <v>73</v>
      </c>
      <c r="H150" s="174" t="s">
        <v>1569</v>
      </c>
      <c r="I150" s="32">
        <v>609</v>
      </c>
      <c r="J150" s="159">
        <v>77</v>
      </c>
      <c r="K150" s="159">
        <v>85</v>
      </c>
      <c r="L150" s="159">
        <v>17</v>
      </c>
      <c r="M150" s="159">
        <v>5</v>
      </c>
      <c r="N150" s="159">
        <v>7</v>
      </c>
      <c r="O150" s="159">
        <v>61</v>
      </c>
      <c r="P150" s="159">
        <v>1</v>
      </c>
      <c r="Q150" s="159">
        <v>1</v>
      </c>
      <c r="R150" s="159">
        <v>22</v>
      </c>
      <c r="S150" s="159">
        <v>158</v>
      </c>
      <c r="T150" s="159">
        <v>1</v>
      </c>
      <c r="U150" s="159">
        <v>7</v>
      </c>
      <c r="V150" s="159">
        <v>3</v>
      </c>
      <c r="W150" s="159">
        <v>0</v>
      </c>
      <c r="X150" s="159">
        <v>13</v>
      </c>
      <c r="Y150" s="159">
        <f t="shared" si="2"/>
        <v>458</v>
      </c>
    </row>
    <row r="151" spans="1:25" x14ac:dyDescent="0.3">
      <c r="A151" s="14">
        <v>150</v>
      </c>
      <c r="B151" s="15">
        <v>3</v>
      </c>
      <c r="C151" s="30">
        <v>232</v>
      </c>
      <c r="D151" s="8" t="s">
        <v>1405</v>
      </c>
      <c r="E151" s="10"/>
      <c r="F151" s="354">
        <v>1257</v>
      </c>
      <c r="G151" s="15" t="s">
        <v>73</v>
      </c>
      <c r="H151" s="174" t="s">
        <v>42</v>
      </c>
      <c r="I151" s="32">
        <v>503</v>
      </c>
      <c r="J151" s="159">
        <v>83</v>
      </c>
      <c r="K151" s="159">
        <v>38</v>
      </c>
      <c r="L151" s="159">
        <v>16</v>
      </c>
      <c r="M151" s="159">
        <v>0</v>
      </c>
      <c r="N151" s="159">
        <v>1</v>
      </c>
      <c r="O151" s="159">
        <v>95</v>
      </c>
      <c r="P151" s="159">
        <v>0</v>
      </c>
      <c r="Q151" s="159">
        <v>6</v>
      </c>
      <c r="R151" s="159">
        <v>12</v>
      </c>
      <c r="S151" s="159">
        <v>133</v>
      </c>
      <c r="T151" s="159">
        <v>0</v>
      </c>
      <c r="U151" s="159">
        <v>6</v>
      </c>
      <c r="V151" s="159">
        <v>1</v>
      </c>
      <c r="W151" s="159">
        <v>0</v>
      </c>
      <c r="X151" s="159">
        <v>11</v>
      </c>
      <c r="Y151" s="159">
        <f t="shared" si="2"/>
        <v>402</v>
      </c>
    </row>
    <row r="152" spans="1:25" x14ac:dyDescent="0.3">
      <c r="A152" s="14">
        <v>151</v>
      </c>
      <c r="B152" s="15">
        <v>3</v>
      </c>
      <c r="C152" s="30">
        <v>232</v>
      </c>
      <c r="D152" s="8" t="s">
        <v>1405</v>
      </c>
      <c r="E152" s="10"/>
      <c r="F152" s="354">
        <v>1257</v>
      </c>
      <c r="G152" s="15" t="s">
        <v>73</v>
      </c>
      <c r="H152" s="174" t="s">
        <v>1569</v>
      </c>
      <c r="I152" s="32">
        <v>503</v>
      </c>
      <c r="J152" s="159">
        <v>54</v>
      </c>
      <c r="K152" s="159">
        <v>53</v>
      </c>
      <c r="L152" s="159">
        <v>28</v>
      </c>
      <c r="M152" s="159">
        <v>3</v>
      </c>
      <c r="N152" s="159">
        <v>3</v>
      </c>
      <c r="O152" s="159">
        <v>109</v>
      </c>
      <c r="P152" s="159">
        <v>0</v>
      </c>
      <c r="Q152" s="159">
        <v>9</v>
      </c>
      <c r="R152" s="159">
        <v>9</v>
      </c>
      <c r="S152" s="159">
        <v>109</v>
      </c>
      <c r="T152" s="159">
        <v>0</v>
      </c>
      <c r="U152" s="159">
        <v>1</v>
      </c>
      <c r="V152" s="159">
        <v>1</v>
      </c>
      <c r="W152" s="159">
        <v>0</v>
      </c>
      <c r="X152" s="159">
        <v>16</v>
      </c>
      <c r="Y152" s="159">
        <f t="shared" si="2"/>
        <v>395</v>
      </c>
    </row>
    <row r="153" spans="1:25" x14ac:dyDescent="0.3">
      <c r="A153" s="14">
        <v>152</v>
      </c>
      <c r="B153" s="15">
        <v>3</v>
      </c>
      <c r="C153" s="30">
        <v>232</v>
      </c>
      <c r="D153" s="8" t="s">
        <v>1405</v>
      </c>
      <c r="E153" s="10"/>
      <c r="F153" s="354">
        <v>1258</v>
      </c>
      <c r="G153" s="15" t="s">
        <v>73</v>
      </c>
      <c r="H153" s="174" t="s">
        <v>42</v>
      </c>
      <c r="I153" s="32">
        <v>670</v>
      </c>
      <c r="J153" s="159">
        <v>199</v>
      </c>
      <c r="K153" s="159">
        <v>46</v>
      </c>
      <c r="L153" s="159">
        <v>31</v>
      </c>
      <c r="M153" s="159">
        <v>16</v>
      </c>
      <c r="N153" s="159">
        <v>8</v>
      </c>
      <c r="O153" s="159">
        <v>53</v>
      </c>
      <c r="P153" s="159">
        <v>1</v>
      </c>
      <c r="Q153" s="159">
        <v>7</v>
      </c>
      <c r="R153" s="159">
        <v>7</v>
      </c>
      <c r="S153" s="159">
        <v>154</v>
      </c>
      <c r="T153" s="159">
        <v>2</v>
      </c>
      <c r="U153" s="159">
        <v>5</v>
      </c>
      <c r="V153" s="159">
        <v>1</v>
      </c>
      <c r="W153" s="159">
        <v>0</v>
      </c>
      <c r="X153" s="159">
        <v>2</v>
      </c>
      <c r="Y153" s="159">
        <f t="shared" si="2"/>
        <v>532</v>
      </c>
    </row>
    <row r="154" spans="1:25" x14ac:dyDescent="0.3">
      <c r="A154" s="14">
        <v>153</v>
      </c>
      <c r="B154" s="15">
        <v>3</v>
      </c>
      <c r="C154" s="30">
        <v>232</v>
      </c>
      <c r="D154" s="8" t="s">
        <v>1405</v>
      </c>
      <c r="E154" s="10"/>
      <c r="F154" s="354">
        <v>1258</v>
      </c>
      <c r="G154" s="15" t="s">
        <v>73</v>
      </c>
      <c r="H154" s="174" t="s">
        <v>1569</v>
      </c>
      <c r="I154" s="32">
        <v>669</v>
      </c>
      <c r="J154" s="159">
        <v>185</v>
      </c>
      <c r="K154" s="159">
        <v>38</v>
      </c>
      <c r="L154" s="159">
        <v>42</v>
      </c>
      <c r="M154" s="159">
        <v>8</v>
      </c>
      <c r="N154" s="159">
        <v>13</v>
      </c>
      <c r="O154" s="159">
        <v>57</v>
      </c>
      <c r="P154" s="159">
        <v>7</v>
      </c>
      <c r="Q154" s="159">
        <v>9</v>
      </c>
      <c r="R154" s="159">
        <v>10</v>
      </c>
      <c r="S154" s="159">
        <v>146</v>
      </c>
      <c r="T154" s="159">
        <v>3</v>
      </c>
      <c r="U154" s="159">
        <v>8</v>
      </c>
      <c r="V154" s="159">
        <v>0</v>
      </c>
      <c r="W154" s="159">
        <v>0</v>
      </c>
      <c r="X154" s="159">
        <v>16</v>
      </c>
      <c r="Y154" s="159">
        <f t="shared" si="2"/>
        <v>542</v>
      </c>
    </row>
    <row r="155" spans="1:25" x14ac:dyDescent="0.3">
      <c r="A155" s="14">
        <v>154</v>
      </c>
      <c r="B155" s="15">
        <v>3</v>
      </c>
      <c r="C155" s="30">
        <v>232</v>
      </c>
      <c r="D155" s="8" t="s">
        <v>1405</v>
      </c>
      <c r="E155" s="10"/>
      <c r="F155" s="354">
        <v>1259</v>
      </c>
      <c r="G155" s="15" t="s">
        <v>73</v>
      </c>
      <c r="H155" s="174" t="s">
        <v>42</v>
      </c>
      <c r="I155" s="32">
        <v>530</v>
      </c>
      <c r="J155" s="159">
        <v>76</v>
      </c>
      <c r="K155" s="159">
        <v>62</v>
      </c>
      <c r="L155" s="159">
        <v>38</v>
      </c>
      <c r="M155" s="159">
        <v>8</v>
      </c>
      <c r="N155" s="159">
        <v>6</v>
      </c>
      <c r="O155" s="159">
        <v>47</v>
      </c>
      <c r="P155" s="159">
        <v>10</v>
      </c>
      <c r="Q155" s="159">
        <v>9</v>
      </c>
      <c r="R155" s="159">
        <v>12</v>
      </c>
      <c r="S155" s="159">
        <v>167</v>
      </c>
      <c r="T155" s="159">
        <v>1</v>
      </c>
      <c r="U155" s="159">
        <v>3</v>
      </c>
      <c r="V155" s="159">
        <v>0</v>
      </c>
      <c r="W155" s="159">
        <v>5</v>
      </c>
      <c r="X155" s="159">
        <v>5</v>
      </c>
      <c r="Y155" s="159">
        <f t="shared" si="2"/>
        <v>449</v>
      </c>
    </row>
    <row r="156" spans="1:25" x14ac:dyDescent="0.3">
      <c r="A156" s="14">
        <v>155</v>
      </c>
      <c r="B156" s="15">
        <v>3</v>
      </c>
      <c r="C156" s="30">
        <v>232</v>
      </c>
      <c r="D156" s="8" t="s">
        <v>1405</v>
      </c>
      <c r="E156" s="10"/>
      <c r="F156" s="354">
        <v>1259</v>
      </c>
      <c r="G156" s="15" t="s">
        <v>73</v>
      </c>
      <c r="H156" s="174" t="s">
        <v>1569</v>
      </c>
      <c r="I156" s="32">
        <v>529</v>
      </c>
      <c r="J156" s="159">
        <v>63</v>
      </c>
      <c r="K156" s="159">
        <v>74</v>
      </c>
      <c r="L156" s="159">
        <v>31</v>
      </c>
      <c r="M156" s="159">
        <v>1</v>
      </c>
      <c r="N156" s="159">
        <v>3</v>
      </c>
      <c r="O156" s="159">
        <v>51</v>
      </c>
      <c r="P156" s="159">
        <v>9</v>
      </c>
      <c r="Q156" s="159">
        <v>15</v>
      </c>
      <c r="R156" s="159">
        <v>3</v>
      </c>
      <c r="S156" s="159">
        <v>168</v>
      </c>
      <c r="T156" s="159">
        <v>0</v>
      </c>
      <c r="U156" s="159">
        <v>0</v>
      </c>
      <c r="V156" s="159">
        <v>0</v>
      </c>
      <c r="W156" s="159">
        <v>0</v>
      </c>
      <c r="X156" s="159">
        <v>10</v>
      </c>
      <c r="Y156" s="159">
        <f t="shared" si="2"/>
        <v>428</v>
      </c>
    </row>
    <row r="157" spans="1:25" x14ac:dyDescent="0.3">
      <c r="A157" s="14">
        <v>156</v>
      </c>
      <c r="B157" s="15">
        <v>3</v>
      </c>
      <c r="C157" s="30">
        <v>232</v>
      </c>
      <c r="D157" s="8" t="s">
        <v>1405</v>
      </c>
      <c r="E157" s="10"/>
      <c r="F157" s="354">
        <v>1259</v>
      </c>
      <c r="G157" s="15" t="s">
        <v>73</v>
      </c>
      <c r="H157" s="174" t="s">
        <v>1571</v>
      </c>
      <c r="I157" s="32">
        <v>529</v>
      </c>
      <c r="J157" s="159">
        <v>54</v>
      </c>
      <c r="K157" s="159">
        <v>59</v>
      </c>
      <c r="L157" s="159">
        <v>44</v>
      </c>
      <c r="M157" s="159">
        <v>1</v>
      </c>
      <c r="N157" s="159">
        <v>1</v>
      </c>
      <c r="O157" s="159">
        <v>56</v>
      </c>
      <c r="P157" s="159">
        <v>0</v>
      </c>
      <c r="Q157" s="159">
        <v>13</v>
      </c>
      <c r="R157" s="159">
        <v>6</v>
      </c>
      <c r="S157" s="159">
        <v>176</v>
      </c>
      <c r="T157" s="159">
        <v>0</v>
      </c>
      <c r="U157" s="159">
        <v>0</v>
      </c>
      <c r="V157" s="159">
        <v>0</v>
      </c>
      <c r="W157" s="159">
        <v>0</v>
      </c>
      <c r="X157" s="159">
        <v>17</v>
      </c>
      <c r="Y157" s="159">
        <f t="shared" si="2"/>
        <v>427</v>
      </c>
    </row>
    <row r="158" spans="1:25" x14ac:dyDescent="0.3">
      <c r="A158" s="14">
        <v>157</v>
      </c>
      <c r="B158" s="15">
        <v>3</v>
      </c>
      <c r="C158" s="30">
        <v>232</v>
      </c>
      <c r="D158" s="8" t="s">
        <v>1405</v>
      </c>
      <c r="E158" s="10"/>
      <c r="F158" s="354">
        <v>1259</v>
      </c>
      <c r="G158" s="15" t="s">
        <v>73</v>
      </c>
      <c r="H158" s="174" t="s">
        <v>1573</v>
      </c>
      <c r="I158" s="32">
        <v>553</v>
      </c>
      <c r="J158" s="159">
        <v>212</v>
      </c>
      <c r="K158" s="159">
        <v>38</v>
      </c>
      <c r="L158" s="159">
        <v>9</v>
      </c>
      <c r="M158" s="159">
        <v>0</v>
      </c>
      <c r="N158" s="159">
        <v>0</v>
      </c>
      <c r="O158" s="159">
        <v>15</v>
      </c>
      <c r="P158" s="159">
        <v>0</v>
      </c>
      <c r="Q158" s="159">
        <v>8</v>
      </c>
      <c r="R158" s="159">
        <v>6</v>
      </c>
      <c r="S158" s="159">
        <v>185</v>
      </c>
      <c r="T158" s="159">
        <v>3</v>
      </c>
      <c r="U158" s="159">
        <v>3</v>
      </c>
      <c r="V158" s="159">
        <v>1</v>
      </c>
      <c r="W158" s="159">
        <v>0</v>
      </c>
      <c r="X158" s="159">
        <v>9</v>
      </c>
      <c r="Y158" s="159">
        <f t="shared" si="2"/>
        <v>489</v>
      </c>
    </row>
    <row r="159" spans="1:25" x14ac:dyDescent="0.3">
      <c r="A159" s="14">
        <v>158</v>
      </c>
      <c r="B159" s="15">
        <v>3</v>
      </c>
      <c r="C159" s="30">
        <v>232</v>
      </c>
      <c r="D159" s="8" t="s">
        <v>1405</v>
      </c>
      <c r="E159" s="10"/>
      <c r="F159" s="354">
        <v>1261</v>
      </c>
      <c r="G159" s="15" t="s">
        <v>73</v>
      </c>
      <c r="H159" s="174" t="s">
        <v>42</v>
      </c>
      <c r="I159" s="32">
        <v>695</v>
      </c>
      <c r="J159" s="159">
        <v>160</v>
      </c>
      <c r="K159" s="159">
        <v>107</v>
      </c>
      <c r="L159" s="159">
        <v>27</v>
      </c>
      <c r="M159" s="159">
        <v>0</v>
      </c>
      <c r="N159" s="159">
        <v>2</v>
      </c>
      <c r="O159" s="159">
        <v>44</v>
      </c>
      <c r="P159" s="159">
        <v>1</v>
      </c>
      <c r="Q159" s="159">
        <v>24</v>
      </c>
      <c r="R159" s="159">
        <v>9</v>
      </c>
      <c r="S159" s="159">
        <v>177</v>
      </c>
      <c r="T159" s="159">
        <v>1</v>
      </c>
      <c r="U159" s="159">
        <v>1</v>
      </c>
      <c r="V159" s="159">
        <v>2</v>
      </c>
      <c r="W159" s="159">
        <v>0</v>
      </c>
      <c r="X159" s="159">
        <v>14</v>
      </c>
      <c r="Y159" s="159">
        <f t="shared" si="2"/>
        <v>569</v>
      </c>
    </row>
    <row r="160" spans="1:25" x14ac:dyDescent="0.3">
      <c r="A160" s="14">
        <v>159</v>
      </c>
      <c r="B160" s="15">
        <v>3</v>
      </c>
      <c r="C160" s="30">
        <v>232</v>
      </c>
      <c r="D160" s="8" t="s">
        <v>1405</v>
      </c>
      <c r="E160" s="10"/>
      <c r="F160" s="354">
        <v>1261</v>
      </c>
      <c r="G160" s="15" t="s">
        <v>73</v>
      </c>
      <c r="H160" s="174" t="s">
        <v>1569</v>
      </c>
      <c r="I160" s="32">
        <v>695</v>
      </c>
      <c r="J160" s="159">
        <v>164</v>
      </c>
      <c r="K160" s="159">
        <v>57</v>
      </c>
      <c r="L160" s="159">
        <v>46</v>
      </c>
      <c r="M160" s="159">
        <v>6</v>
      </c>
      <c r="N160" s="159">
        <v>1</v>
      </c>
      <c r="O160" s="159">
        <v>71</v>
      </c>
      <c r="P160" s="159">
        <v>2</v>
      </c>
      <c r="Q160" s="159">
        <v>23</v>
      </c>
      <c r="R160" s="159">
        <v>10</v>
      </c>
      <c r="S160" s="159">
        <v>172</v>
      </c>
      <c r="T160" s="159">
        <v>1</v>
      </c>
      <c r="U160" s="159">
        <v>5</v>
      </c>
      <c r="V160" s="159">
        <v>1</v>
      </c>
      <c r="W160" s="159">
        <v>0</v>
      </c>
      <c r="X160" s="159">
        <v>7</v>
      </c>
      <c r="Y160" s="159">
        <f t="shared" si="2"/>
        <v>566</v>
      </c>
    </row>
    <row r="161" spans="1:26" x14ac:dyDescent="0.3">
      <c r="A161" s="14">
        <v>160</v>
      </c>
      <c r="B161" s="15">
        <v>3</v>
      </c>
      <c r="C161" s="30">
        <v>232</v>
      </c>
      <c r="D161" s="8" t="s">
        <v>1405</v>
      </c>
      <c r="E161" s="10"/>
      <c r="F161" s="354">
        <v>1262</v>
      </c>
      <c r="G161" s="15" t="s">
        <v>73</v>
      </c>
      <c r="H161" s="174" t="s">
        <v>42</v>
      </c>
      <c r="I161" s="32">
        <v>397</v>
      </c>
      <c r="J161" s="159">
        <v>56</v>
      </c>
      <c r="K161" s="159">
        <v>78</v>
      </c>
      <c r="L161" s="159">
        <v>23</v>
      </c>
      <c r="M161" s="159">
        <v>0</v>
      </c>
      <c r="N161" s="159">
        <v>0</v>
      </c>
      <c r="O161" s="159">
        <v>49</v>
      </c>
      <c r="P161" s="159">
        <v>0</v>
      </c>
      <c r="Q161" s="159">
        <v>14</v>
      </c>
      <c r="R161" s="159">
        <v>9</v>
      </c>
      <c r="S161" s="159">
        <v>86</v>
      </c>
      <c r="T161" s="159">
        <v>2</v>
      </c>
      <c r="U161" s="159">
        <v>0</v>
      </c>
      <c r="V161" s="159">
        <v>0</v>
      </c>
      <c r="W161" s="159">
        <v>0</v>
      </c>
      <c r="X161" s="159">
        <v>8</v>
      </c>
      <c r="Y161" s="159">
        <f t="shared" si="2"/>
        <v>325</v>
      </c>
    </row>
    <row r="162" spans="1:26" x14ac:dyDescent="0.3">
      <c r="A162" s="14">
        <v>161</v>
      </c>
      <c r="B162" s="15">
        <v>3</v>
      </c>
      <c r="C162" s="30">
        <v>232</v>
      </c>
      <c r="D162" s="8" t="s">
        <v>1405</v>
      </c>
      <c r="E162" s="10"/>
      <c r="F162" s="354">
        <v>1262</v>
      </c>
      <c r="G162" s="15" t="s">
        <v>73</v>
      </c>
      <c r="H162" s="174" t="s">
        <v>1569</v>
      </c>
      <c r="I162" s="32">
        <v>396</v>
      </c>
      <c r="J162" s="159">
        <v>75</v>
      </c>
      <c r="K162" s="159">
        <v>60</v>
      </c>
      <c r="L162" s="159">
        <v>18</v>
      </c>
      <c r="M162" s="159">
        <v>3</v>
      </c>
      <c r="N162" s="159">
        <v>0</v>
      </c>
      <c r="O162" s="159">
        <v>49</v>
      </c>
      <c r="P162" s="159">
        <v>0</v>
      </c>
      <c r="Q162" s="159">
        <v>9</v>
      </c>
      <c r="R162" s="159">
        <v>5</v>
      </c>
      <c r="S162" s="159">
        <v>100</v>
      </c>
      <c r="T162" s="159">
        <v>2</v>
      </c>
      <c r="U162" s="159">
        <v>0</v>
      </c>
      <c r="V162" s="159">
        <v>0</v>
      </c>
      <c r="W162" s="159">
        <v>0</v>
      </c>
      <c r="X162" s="159">
        <v>12</v>
      </c>
      <c r="Y162" s="159">
        <f t="shared" si="2"/>
        <v>333</v>
      </c>
    </row>
    <row r="163" spans="1:26" x14ac:dyDescent="0.3">
      <c r="A163" s="14">
        <v>162</v>
      </c>
      <c r="B163" s="15">
        <v>3</v>
      </c>
      <c r="C163" s="30">
        <v>232</v>
      </c>
      <c r="D163" s="8" t="s">
        <v>1405</v>
      </c>
      <c r="E163" s="10"/>
      <c r="F163" s="354">
        <v>1263</v>
      </c>
      <c r="G163" s="15" t="s">
        <v>73</v>
      </c>
      <c r="H163" s="174" t="s">
        <v>42</v>
      </c>
      <c r="I163" s="32">
        <v>599</v>
      </c>
      <c r="J163" s="159">
        <v>156</v>
      </c>
      <c r="K163" s="159">
        <v>11</v>
      </c>
      <c r="L163" s="159">
        <v>79</v>
      </c>
      <c r="M163" s="159">
        <v>5</v>
      </c>
      <c r="N163" s="159">
        <v>2</v>
      </c>
      <c r="O163" s="159">
        <v>60</v>
      </c>
      <c r="P163" s="159">
        <v>1</v>
      </c>
      <c r="Q163" s="159">
        <v>3</v>
      </c>
      <c r="R163" s="159">
        <v>3</v>
      </c>
      <c r="S163" s="159">
        <v>148</v>
      </c>
      <c r="T163" s="159">
        <v>0</v>
      </c>
      <c r="U163" s="159">
        <v>0</v>
      </c>
      <c r="V163" s="159">
        <v>0</v>
      </c>
      <c r="W163" s="159">
        <v>0</v>
      </c>
      <c r="X163" s="159">
        <v>8</v>
      </c>
      <c r="Y163" s="159">
        <f t="shared" si="2"/>
        <v>476</v>
      </c>
    </row>
    <row r="164" spans="1:26" x14ac:dyDescent="0.3">
      <c r="A164" s="14">
        <v>163</v>
      </c>
      <c r="B164" s="15">
        <v>3</v>
      </c>
      <c r="C164" s="30">
        <v>232</v>
      </c>
      <c r="D164" s="8" t="s">
        <v>1405</v>
      </c>
      <c r="E164" s="10"/>
      <c r="F164" s="354">
        <v>1263</v>
      </c>
      <c r="G164" s="15" t="s">
        <v>73</v>
      </c>
      <c r="H164" s="174" t="s">
        <v>1573</v>
      </c>
      <c r="I164" s="32">
        <v>428</v>
      </c>
      <c r="J164" s="159">
        <v>41</v>
      </c>
      <c r="K164" s="159">
        <v>76</v>
      </c>
      <c r="L164" s="159">
        <v>27</v>
      </c>
      <c r="M164" s="159">
        <v>1</v>
      </c>
      <c r="N164" s="159">
        <v>5</v>
      </c>
      <c r="O164" s="159">
        <v>36</v>
      </c>
      <c r="P164" s="159">
        <v>2</v>
      </c>
      <c r="Q164" s="159">
        <v>0</v>
      </c>
      <c r="R164" s="159">
        <v>5</v>
      </c>
      <c r="S164" s="159">
        <v>155</v>
      </c>
      <c r="T164" s="159">
        <v>0</v>
      </c>
      <c r="U164" s="159">
        <v>0</v>
      </c>
      <c r="V164" s="159">
        <v>0</v>
      </c>
      <c r="W164" s="159">
        <v>0</v>
      </c>
      <c r="X164" s="159">
        <v>15</v>
      </c>
      <c r="Y164" s="159">
        <f t="shared" si="2"/>
        <v>363</v>
      </c>
      <c r="Z164" s="161"/>
    </row>
    <row r="165" spans="1:26" x14ac:dyDescent="0.3">
      <c r="A165" s="14">
        <v>164</v>
      </c>
      <c r="B165" s="15">
        <v>3</v>
      </c>
      <c r="C165" s="30">
        <v>232</v>
      </c>
      <c r="D165" s="8" t="s">
        <v>1405</v>
      </c>
      <c r="E165" s="10"/>
      <c r="F165" s="354">
        <v>1263</v>
      </c>
      <c r="G165" s="15" t="s">
        <v>73</v>
      </c>
      <c r="H165" s="174" t="s">
        <v>1575</v>
      </c>
      <c r="I165" s="32">
        <v>434</v>
      </c>
      <c r="J165" s="159">
        <v>83</v>
      </c>
      <c r="K165" s="159">
        <v>22</v>
      </c>
      <c r="L165" s="159">
        <v>36</v>
      </c>
      <c r="M165" s="159">
        <v>2</v>
      </c>
      <c r="N165" s="159">
        <v>0</v>
      </c>
      <c r="O165" s="159">
        <v>55</v>
      </c>
      <c r="P165" s="159">
        <v>2</v>
      </c>
      <c r="Q165" s="159">
        <v>7</v>
      </c>
      <c r="R165" s="159">
        <v>3</v>
      </c>
      <c r="S165" s="159">
        <v>152</v>
      </c>
      <c r="T165" s="159">
        <v>0</v>
      </c>
      <c r="U165" s="159">
        <v>0</v>
      </c>
      <c r="V165" s="159">
        <v>0</v>
      </c>
      <c r="W165" s="159">
        <v>0</v>
      </c>
      <c r="X165" s="159">
        <v>6</v>
      </c>
      <c r="Y165" s="159">
        <f t="shared" si="2"/>
        <v>368</v>
      </c>
    </row>
    <row r="166" spans="1:26" x14ac:dyDescent="0.3">
      <c r="A166" s="14">
        <v>165</v>
      </c>
      <c r="B166" s="15">
        <v>3</v>
      </c>
      <c r="C166" s="30">
        <v>232</v>
      </c>
      <c r="D166" s="8" t="s">
        <v>1405</v>
      </c>
      <c r="E166" s="10"/>
      <c r="F166" s="354">
        <v>1264</v>
      </c>
      <c r="G166" s="15" t="s">
        <v>73</v>
      </c>
      <c r="H166" s="174" t="s">
        <v>42</v>
      </c>
      <c r="I166" s="32">
        <v>587</v>
      </c>
      <c r="J166" s="159">
        <v>91</v>
      </c>
      <c r="K166" s="159">
        <v>52</v>
      </c>
      <c r="L166" s="159">
        <v>9</v>
      </c>
      <c r="M166" s="159">
        <v>4</v>
      </c>
      <c r="N166" s="159">
        <v>10</v>
      </c>
      <c r="O166" s="159">
        <v>99</v>
      </c>
      <c r="P166" s="159">
        <v>1</v>
      </c>
      <c r="Q166" s="159">
        <v>5</v>
      </c>
      <c r="R166" s="159">
        <v>2</v>
      </c>
      <c r="S166" s="159">
        <v>199</v>
      </c>
      <c r="T166" s="159">
        <v>0</v>
      </c>
      <c r="U166" s="159">
        <v>5</v>
      </c>
      <c r="V166" s="159">
        <v>1</v>
      </c>
      <c r="W166" s="159">
        <v>0</v>
      </c>
      <c r="X166" s="159">
        <v>7</v>
      </c>
      <c r="Y166" s="159">
        <f t="shared" si="2"/>
        <v>485</v>
      </c>
    </row>
    <row r="167" spans="1:26" x14ac:dyDescent="0.3">
      <c r="A167" s="14">
        <v>166</v>
      </c>
      <c r="B167" s="15">
        <v>3</v>
      </c>
      <c r="C167" s="30">
        <v>232</v>
      </c>
      <c r="D167" s="8" t="s">
        <v>1405</v>
      </c>
      <c r="E167" s="10"/>
      <c r="F167" s="354">
        <v>1264</v>
      </c>
      <c r="G167" s="15" t="s">
        <v>73</v>
      </c>
      <c r="H167" s="174" t="s">
        <v>1569</v>
      </c>
      <c r="I167" s="32">
        <v>587</v>
      </c>
      <c r="J167" s="159">
        <v>60</v>
      </c>
      <c r="K167" s="159">
        <v>37</v>
      </c>
      <c r="L167" s="159">
        <v>6</v>
      </c>
      <c r="M167" s="159">
        <v>6</v>
      </c>
      <c r="N167" s="159">
        <v>7</v>
      </c>
      <c r="O167" s="159">
        <v>115</v>
      </c>
      <c r="P167" s="159">
        <v>0</v>
      </c>
      <c r="Q167" s="159">
        <v>12</v>
      </c>
      <c r="R167" s="159">
        <v>0</v>
      </c>
      <c r="S167" s="159">
        <v>241</v>
      </c>
      <c r="T167" s="159">
        <v>2</v>
      </c>
      <c r="U167" s="159">
        <v>3</v>
      </c>
      <c r="V167" s="159">
        <v>1</v>
      </c>
      <c r="W167" s="159">
        <v>0</v>
      </c>
      <c r="X167" s="159">
        <v>10</v>
      </c>
      <c r="Y167" s="159">
        <f t="shared" si="2"/>
        <v>500</v>
      </c>
    </row>
    <row r="168" spans="1:26" x14ac:dyDescent="0.3">
      <c r="A168" s="14">
        <v>167</v>
      </c>
      <c r="B168" s="15">
        <v>3</v>
      </c>
      <c r="C168" s="30">
        <v>232</v>
      </c>
      <c r="D168" s="8" t="s">
        <v>1405</v>
      </c>
      <c r="E168" s="10"/>
      <c r="F168" s="354">
        <v>1265</v>
      </c>
      <c r="G168" s="15" t="s">
        <v>73</v>
      </c>
      <c r="H168" s="174" t="s">
        <v>42</v>
      </c>
      <c r="I168" s="32">
        <v>502</v>
      </c>
      <c r="J168" s="159">
        <v>153</v>
      </c>
      <c r="K168" s="159">
        <v>22</v>
      </c>
      <c r="L168" s="159">
        <v>12</v>
      </c>
      <c r="M168" s="159">
        <v>1</v>
      </c>
      <c r="N168" s="159">
        <v>9</v>
      </c>
      <c r="O168" s="159">
        <v>41</v>
      </c>
      <c r="P168" s="159">
        <v>0</v>
      </c>
      <c r="Q168" s="159">
        <v>3</v>
      </c>
      <c r="R168" s="159">
        <v>4</v>
      </c>
      <c r="S168" s="159">
        <v>130</v>
      </c>
      <c r="T168" s="159">
        <v>0</v>
      </c>
      <c r="U168" s="159">
        <v>6</v>
      </c>
      <c r="V168" s="159">
        <v>0</v>
      </c>
      <c r="W168" s="159">
        <v>0</v>
      </c>
      <c r="X168" s="159">
        <v>7</v>
      </c>
      <c r="Y168" s="159">
        <f t="shared" si="2"/>
        <v>388</v>
      </c>
    </row>
    <row r="169" spans="1:26" x14ac:dyDescent="0.3">
      <c r="A169" s="14">
        <v>168</v>
      </c>
      <c r="B169" s="15">
        <v>3</v>
      </c>
      <c r="C169" s="30">
        <v>232</v>
      </c>
      <c r="D169" s="8" t="s">
        <v>1405</v>
      </c>
      <c r="E169" s="10"/>
      <c r="F169" s="354">
        <v>1265</v>
      </c>
      <c r="G169" s="15" t="s">
        <v>73</v>
      </c>
      <c r="H169" s="174" t="s">
        <v>1573</v>
      </c>
      <c r="I169" s="32">
        <v>279</v>
      </c>
      <c r="J169" s="159">
        <v>93</v>
      </c>
      <c r="K169" s="159">
        <v>21</v>
      </c>
      <c r="L169" s="159">
        <v>0</v>
      </c>
      <c r="M169" s="159">
        <v>0</v>
      </c>
      <c r="N169" s="159">
        <v>2</v>
      </c>
      <c r="O169" s="159">
        <v>2</v>
      </c>
      <c r="P169" s="159">
        <v>0</v>
      </c>
      <c r="Q169" s="159">
        <v>0</v>
      </c>
      <c r="R169" s="159">
        <v>0</v>
      </c>
      <c r="S169" s="159">
        <v>115</v>
      </c>
      <c r="T169" s="159">
        <v>0</v>
      </c>
      <c r="U169" s="159">
        <v>1</v>
      </c>
      <c r="V169" s="159">
        <v>0</v>
      </c>
      <c r="W169" s="159">
        <v>0</v>
      </c>
      <c r="X169" s="159">
        <v>4</v>
      </c>
      <c r="Y169" s="159">
        <f t="shared" si="2"/>
        <v>238</v>
      </c>
    </row>
    <row r="170" spans="1:26" x14ac:dyDescent="0.3">
      <c r="A170" s="14">
        <v>169</v>
      </c>
      <c r="B170" s="15">
        <v>3</v>
      </c>
      <c r="C170" s="30">
        <v>416</v>
      </c>
      <c r="D170" s="8" t="s">
        <v>1406</v>
      </c>
      <c r="E170" s="10"/>
      <c r="F170" s="354">
        <v>1860</v>
      </c>
      <c r="G170" s="15" t="s">
        <v>73</v>
      </c>
      <c r="H170" s="174" t="s">
        <v>42</v>
      </c>
      <c r="I170" s="32">
        <v>618</v>
      </c>
      <c r="J170" s="159">
        <v>14</v>
      </c>
      <c r="K170" s="159">
        <v>63</v>
      </c>
      <c r="L170" s="159">
        <v>71</v>
      </c>
      <c r="M170" s="159">
        <v>2</v>
      </c>
      <c r="N170" s="159">
        <v>90</v>
      </c>
      <c r="O170" s="159">
        <v>12</v>
      </c>
      <c r="P170" s="159">
        <v>6</v>
      </c>
      <c r="Q170" s="159">
        <v>7</v>
      </c>
      <c r="R170" s="159">
        <v>4</v>
      </c>
      <c r="S170" s="159">
        <v>179</v>
      </c>
      <c r="T170" s="159">
        <v>0</v>
      </c>
      <c r="U170" s="159">
        <v>9</v>
      </c>
      <c r="V170" s="159">
        <v>0</v>
      </c>
      <c r="W170" s="159">
        <v>0</v>
      </c>
      <c r="X170" s="159">
        <v>14</v>
      </c>
      <c r="Y170" s="159">
        <f t="shared" si="2"/>
        <v>471</v>
      </c>
    </row>
    <row r="171" spans="1:26" x14ac:dyDescent="0.3">
      <c r="A171" s="14">
        <v>170</v>
      </c>
      <c r="B171" s="15">
        <v>3</v>
      </c>
      <c r="C171" s="30">
        <v>416</v>
      </c>
      <c r="D171" s="8" t="s">
        <v>1406</v>
      </c>
      <c r="E171" s="10"/>
      <c r="F171" s="354">
        <v>1860</v>
      </c>
      <c r="G171" s="15" t="s">
        <v>73</v>
      </c>
      <c r="H171" s="174" t="s">
        <v>1569</v>
      </c>
      <c r="I171" s="32">
        <v>618</v>
      </c>
      <c r="J171" s="159">
        <v>15</v>
      </c>
      <c r="K171" s="159">
        <v>69</v>
      </c>
      <c r="L171" s="159">
        <v>71</v>
      </c>
      <c r="M171" s="159">
        <v>5</v>
      </c>
      <c r="N171" s="159">
        <v>122</v>
      </c>
      <c r="O171" s="159">
        <v>5</v>
      </c>
      <c r="P171" s="159">
        <v>13</v>
      </c>
      <c r="Q171" s="159">
        <v>5</v>
      </c>
      <c r="R171" s="159">
        <v>15</v>
      </c>
      <c r="S171" s="159">
        <v>148</v>
      </c>
      <c r="T171" s="159">
        <v>2</v>
      </c>
      <c r="U171" s="159">
        <v>6</v>
      </c>
      <c r="V171" s="159">
        <v>1</v>
      </c>
      <c r="W171" s="159">
        <v>0</v>
      </c>
      <c r="X171" s="159">
        <v>18</v>
      </c>
      <c r="Y171" s="159">
        <f t="shared" si="2"/>
        <v>495</v>
      </c>
    </row>
    <row r="172" spans="1:26" x14ac:dyDescent="0.3">
      <c r="A172" s="14">
        <v>171</v>
      </c>
      <c r="B172" s="15">
        <v>3</v>
      </c>
      <c r="C172" s="30">
        <v>416</v>
      </c>
      <c r="D172" s="8" t="s">
        <v>1406</v>
      </c>
      <c r="E172" s="10"/>
      <c r="F172" s="354">
        <v>1860</v>
      </c>
      <c r="G172" s="15" t="s">
        <v>73</v>
      </c>
      <c r="H172" s="174" t="s">
        <v>1571</v>
      </c>
      <c r="I172" s="32">
        <v>617</v>
      </c>
      <c r="J172" s="159">
        <v>13</v>
      </c>
      <c r="K172" s="159">
        <v>49</v>
      </c>
      <c r="L172" s="159">
        <v>90</v>
      </c>
      <c r="M172" s="159">
        <v>2</v>
      </c>
      <c r="N172" s="159">
        <v>85</v>
      </c>
      <c r="O172" s="159">
        <v>11</v>
      </c>
      <c r="P172" s="159">
        <v>4</v>
      </c>
      <c r="Q172" s="159">
        <v>4</v>
      </c>
      <c r="R172" s="159">
        <v>11</v>
      </c>
      <c r="S172" s="159">
        <v>194</v>
      </c>
      <c r="T172" s="159">
        <v>1</v>
      </c>
      <c r="U172" s="159">
        <v>5</v>
      </c>
      <c r="V172" s="159">
        <v>1</v>
      </c>
      <c r="W172" s="159">
        <v>0</v>
      </c>
      <c r="X172" s="159">
        <v>13</v>
      </c>
      <c r="Y172" s="159">
        <f t="shared" si="2"/>
        <v>483</v>
      </c>
    </row>
    <row r="173" spans="1:26" x14ac:dyDescent="0.3">
      <c r="A173" s="14">
        <v>172</v>
      </c>
      <c r="B173" s="15">
        <v>3</v>
      </c>
      <c r="C173" s="30">
        <v>416</v>
      </c>
      <c r="D173" s="8" t="s">
        <v>1406</v>
      </c>
      <c r="E173" s="10"/>
      <c r="F173" s="354">
        <v>1860</v>
      </c>
      <c r="G173" s="15" t="s">
        <v>73</v>
      </c>
      <c r="H173" s="174" t="s">
        <v>1573</v>
      </c>
      <c r="I173" s="32">
        <v>639</v>
      </c>
      <c r="J173" s="159">
        <v>8</v>
      </c>
      <c r="K173" s="159">
        <v>123</v>
      </c>
      <c r="L173" s="159">
        <v>139</v>
      </c>
      <c r="M173" s="159">
        <v>1</v>
      </c>
      <c r="N173" s="159">
        <v>115</v>
      </c>
      <c r="O173" s="159">
        <v>2</v>
      </c>
      <c r="P173" s="159">
        <v>1</v>
      </c>
      <c r="Q173" s="159">
        <v>1</v>
      </c>
      <c r="R173" s="159">
        <v>10</v>
      </c>
      <c r="S173" s="159">
        <v>92</v>
      </c>
      <c r="T173" s="159">
        <v>0</v>
      </c>
      <c r="U173" s="159">
        <v>11</v>
      </c>
      <c r="V173" s="159">
        <v>0</v>
      </c>
      <c r="W173" s="159">
        <v>0</v>
      </c>
      <c r="X173" s="159">
        <v>19</v>
      </c>
      <c r="Y173" s="159">
        <f t="shared" si="2"/>
        <v>522</v>
      </c>
    </row>
    <row r="174" spans="1:26" x14ac:dyDescent="0.3">
      <c r="A174" s="14">
        <v>173</v>
      </c>
      <c r="B174" s="15">
        <v>3</v>
      </c>
      <c r="C174" s="30">
        <v>416</v>
      </c>
      <c r="D174" s="8" t="s">
        <v>1406</v>
      </c>
      <c r="E174" s="10"/>
      <c r="F174" s="354">
        <v>1861</v>
      </c>
      <c r="G174" s="15" t="s">
        <v>73</v>
      </c>
      <c r="H174" s="174" t="s">
        <v>42</v>
      </c>
      <c r="I174" s="32">
        <v>537</v>
      </c>
      <c r="J174" s="159">
        <v>17</v>
      </c>
      <c r="K174" s="159">
        <v>28</v>
      </c>
      <c r="L174" s="159">
        <v>44</v>
      </c>
      <c r="M174" s="159">
        <v>0</v>
      </c>
      <c r="N174" s="159">
        <v>62</v>
      </c>
      <c r="O174" s="159">
        <v>10</v>
      </c>
      <c r="P174" s="159">
        <v>0</v>
      </c>
      <c r="Q174" s="159">
        <v>4</v>
      </c>
      <c r="R174" s="159">
        <v>14</v>
      </c>
      <c r="S174" s="159">
        <v>201</v>
      </c>
      <c r="T174" s="159">
        <v>1</v>
      </c>
      <c r="U174" s="159">
        <v>6</v>
      </c>
      <c r="V174" s="159">
        <v>0</v>
      </c>
      <c r="W174" s="159">
        <v>0</v>
      </c>
      <c r="X174" s="159">
        <v>26</v>
      </c>
      <c r="Y174" s="159">
        <f t="shared" si="2"/>
        <v>413</v>
      </c>
    </row>
    <row r="175" spans="1:26" x14ac:dyDescent="0.3">
      <c r="A175" s="14">
        <v>174</v>
      </c>
      <c r="B175" s="15">
        <v>3</v>
      </c>
      <c r="C175" s="30">
        <v>416</v>
      </c>
      <c r="D175" s="8" t="s">
        <v>1406</v>
      </c>
      <c r="E175" s="10"/>
      <c r="F175" s="354">
        <v>1861</v>
      </c>
      <c r="G175" s="15" t="s">
        <v>73</v>
      </c>
      <c r="H175" s="174" t="s">
        <v>1573</v>
      </c>
      <c r="I175" s="32">
        <v>503</v>
      </c>
      <c r="J175" s="159">
        <v>24</v>
      </c>
      <c r="K175" s="159">
        <v>52</v>
      </c>
      <c r="L175" s="159">
        <v>142</v>
      </c>
      <c r="M175" s="159">
        <v>0</v>
      </c>
      <c r="N175" s="159">
        <v>67</v>
      </c>
      <c r="O175" s="159">
        <v>5</v>
      </c>
      <c r="P175" s="159">
        <v>1</v>
      </c>
      <c r="Q175" s="159">
        <v>3</v>
      </c>
      <c r="R175" s="159">
        <v>4</v>
      </c>
      <c r="S175" s="159">
        <v>75</v>
      </c>
      <c r="T175" s="159">
        <v>0</v>
      </c>
      <c r="U175" s="159">
        <v>5</v>
      </c>
      <c r="V175" s="159">
        <v>1</v>
      </c>
      <c r="W175" s="159">
        <v>0</v>
      </c>
      <c r="X175" s="159">
        <v>13</v>
      </c>
      <c r="Y175" s="159">
        <f t="shared" si="2"/>
        <v>392</v>
      </c>
    </row>
    <row r="176" spans="1:26" x14ac:dyDescent="0.3">
      <c r="A176" s="14">
        <v>175</v>
      </c>
      <c r="B176" s="15">
        <v>3</v>
      </c>
      <c r="C176" s="30">
        <v>416</v>
      </c>
      <c r="D176" s="8" t="s">
        <v>1406</v>
      </c>
      <c r="E176" s="10"/>
      <c r="F176" s="354">
        <v>1862</v>
      </c>
      <c r="G176" s="15" t="s">
        <v>73</v>
      </c>
      <c r="H176" s="174" t="s">
        <v>42</v>
      </c>
      <c r="I176" s="32">
        <v>592</v>
      </c>
      <c r="J176" s="159">
        <v>14</v>
      </c>
      <c r="K176" s="159">
        <v>66</v>
      </c>
      <c r="L176" s="159">
        <v>93</v>
      </c>
      <c r="M176" s="159">
        <v>2</v>
      </c>
      <c r="N176" s="159">
        <v>117</v>
      </c>
      <c r="O176" s="159">
        <v>35</v>
      </c>
      <c r="P176" s="159">
        <v>2</v>
      </c>
      <c r="Q176" s="159">
        <v>2</v>
      </c>
      <c r="R176" s="159">
        <v>21</v>
      </c>
      <c r="S176" s="159">
        <v>82</v>
      </c>
      <c r="T176" s="159">
        <v>0</v>
      </c>
      <c r="U176" s="159">
        <v>5</v>
      </c>
      <c r="V176" s="159">
        <v>0</v>
      </c>
      <c r="W176" s="159">
        <v>0</v>
      </c>
      <c r="X176" s="159">
        <v>14</v>
      </c>
      <c r="Y176" s="159">
        <f t="shared" si="2"/>
        <v>453</v>
      </c>
    </row>
    <row r="177" spans="1:26" x14ac:dyDescent="0.3">
      <c r="A177" s="14">
        <v>176</v>
      </c>
      <c r="B177" s="15">
        <v>3</v>
      </c>
      <c r="C177" s="30">
        <v>416</v>
      </c>
      <c r="D177" s="8" t="s">
        <v>1406</v>
      </c>
      <c r="E177" s="10"/>
      <c r="F177" s="354">
        <v>1862</v>
      </c>
      <c r="G177" s="15" t="s">
        <v>73</v>
      </c>
      <c r="H177" s="174" t="s">
        <v>1569</v>
      </c>
      <c r="I177" s="32">
        <v>591</v>
      </c>
      <c r="J177" s="159">
        <v>7</v>
      </c>
      <c r="K177" s="159">
        <v>93</v>
      </c>
      <c r="L177" s="159">
        <v>106</v>
      </c>
      <c r="M177" s="159">
        <v>6</v>
      </c>
      <c r="N177" s="159">
        <v>92</v>
      </c>
      <c r="O177" s="159">
        <v>31</v>
      </c>
      <c r="P177" s="159">
        <v>1</v>
      </c>
      <c r="Q177" s="159">
        <v>6</v>
      </c>
      <c r="R177" s="159">
        <v>25</v>
      </c>
      <c r="S177" s="159">
        <v>69</v>
      </c>
      <c r="T177" s="159">
        <v>1</v>
      </c>
      <c r="U177" s="159">
        <v>2</v>
      </c>
      <c r="V177" s="159">
        <v>0</v>
      </c>
      <c r="W177" s="159">
        <v>0</v>
      </c>
      <c r="X177" s="159">
        <v>19</v>
      </c>
      <c r="Y177" s="159">
        <f t="shared" si="2"/>
        <v>458</v>
      </c>
    </row>
    <row r="178" spans="1:26" x14ac:dyDescent="0.3">
      <c r="A178" s="14">
        <v>177</v>
      </c>
      <c r="B178" s="15">
        <v>3</v>
      </c>
      <c r="C178" s="30">
        <v>416</v>
      </c>
      <c r="D178" s="8" t="s">
        <v>1406</v>
      </c>
      <c r="E178" s="10"/>
      <c r="F178" s="354">
        <v>1863</v>
      </c>
      <c r="G178" s="15" t="s">
        <v>73</v>
      </c>
      <c r="H178" s="174" t="s">
        <v>42</v>
      </c>
      <c r="I178" s="32">
        <v>334</v>
      </c>
      <c r="J178" s="159">
        <v>14</v>
      </c>
      <c r="K178" s="159">
        <v>40</v>
      </c>
      <c r="L178" s="159">
        <v>37</v>
      </c>
      <c r="M178" s="159">
        <v>9</v>
      </c>
      <c r="N178" s="159">
        <v>52</v>
      </c>
      <c r="O178" s="159">
        <v>0</v>
      </c>
      <c r="P178" s="159">
        <v>1</v>
      </c>
      <c r="Q178" s="159">
        <v>3</v>
      </c>
      <c r="R178" s="159">
        <v>3</v>
      </c>
      <c r="S178" s="159">
        <v>93</v>
      </c>
      <c r="T178" s="159">
        <v>0</v>
      </c>
      <c r="U178" s="159">
        <v>3</v>
      </c>
      <c r="V178" s="159">
        <v>2</v>
      </c>
      <c r="W178" s="159">
        <v>0</v>
      </c>
      <c r="X178" s="159">
        <v>6</v>
      </c>
      <c r="Y178" s="159">
        <f t="shared" si="2"/>
        <v>263</v>
      </c>
    </row>
    <row r="179" spans="1:26" x14ac:dyDescent="0.3">
      <c r="A179" s="14">
        <v>178</v>
      </c>
      <c r="B179" s="15">
        <v>3</v>
      </c>
      <c r="C179" s="30">
        <v>416</v>
      </c>
      <c r="D179" s="8" t="s">
        <v>1406</v>
      </c>
      <c r="E179" s="10"/>
      <c r="F179" s="354">
        <v>1864</v>
      </c>
      <c r="G179" s="15" t="s">
        <v>73</v>
      </c>
      <c r="H179" s="174" t="s">
        <v>42</v>
      </c>
      <c r="I179" s="32">
        <v>555</v>
      </c>
      <c r="J179" s="159">
        <v>5</v>
      </c>
      <c r="K179" s="159">
        <v>45</v>
      </c>
      <c r="L179" s="159">
        <v>67</v>
      </c>
      <c r="M179" s="159">
        <v>0</v>
      </c>
      <c r="N179" s="159">
        <v>45</v>
      </c>
      <c r="O179" s="159">
        <v>1</v>
      </c>
      <c r="P179" s="159">
        <v>1</v>
      </c>
      <c r="Q179" s="159">
        <v>3</v>
      </c>
      <c r="R179" s="159">
        <v>3</v>
      </c>
      <c r="S179" s="159">
        <v>241</v>
      </c>
      <c r="T179" s="159">
        <v>81</v>
      </c>
      <c r="U179" s="159">
        <v>1</v>
      </c>
      <c r="V179" s="159">
        <v>1</v>
      </c>
      <c r="W179" s="159">
        <v>0</v>
      </c>
      <c r="X179" s="159">
        <v>10</v>
      </c>
      <c r="Y179" s="159">
        <f t="shared" si="2"/>
        <v>504</v>
      </c>
      <c r="Z179" s="161"/>
    </row>
    <row r="180" spans="1:26" x14ac:dyDescent="0.3">
      <c r="A180" s="14">
        <v>179</v>
      </c>
      <c r="B180" s="15">
        <v>3</v>
      </c>
      <c r="C180" s="30">
        <v>416</v>
      </c>
      <c r="D180" s="8" t="s">
        <v>1406</v>
      </c>
      <c r="E180" s="10"/>
      <c r="F180" s="354">
        <v>1864</v>
      </c>
      <c r="G180" s="15" t="s">
        <v>73</v>
      </c>
      <c r="H180" s="174" t="s">
        <v>1569</v>
      </c>
      <c r="I180" s="32">
        <v>555</v>
      </c>
      <c r="J180" s="159">
        <v>5</v>
      </c>
      <c r="K180" s="159">
        <v>48</v>
      </c>
      <c r="L180" s="159">
        <v>101</v>
      </c>
      <c r="M180" s="159">
        <v>1</v>
      </c>
      <c r="N180" s="159">
        <v>38</v>
      </c>
      <c r="O180" s="159">
        <v>1</v>
      </c>
      <c r="P180" s="159">
        <v>4</v>
      </c>
      <c r="Q180" s="159">
        <v>2</v>
      </c>
      <c r="R180" s="159">
        <v>8</v>
      </c>
      <c r="S180" s="159">
        <v>208</v>
      </c>
      <c r="T180" s="159">
        <v>0</v>
      </c>
      <c r="U180" s="159">
        <v>1</v>
      </c>
      <c r="V180" s="159">
        <v>0</v>
      </c>
      <c r="W180" s="159">
        <v>1</v>
      </c>
      <c r="X180" s="159">
        <v>14</v>
      </c>
      <c r="Y180" s="159">
        <f t="shared" si="2"/>
        <v>432</v>
      </c>
      <c r="Z180" s="161"/>
    </row>
    <row r="181" spans="1:26" x14ac:dyDescent="0.3">
      <c r="A181" s="14">
        <v>180</v>
      </c>
      <c r="B181" s="15">
        <v>3</v>
      </c>
      <c r="C181" s="30">
        <v>416</v>
      </c>
      <c r="D181" s="8" t="s">
        <v>1406</v>
      </c>
      <c r="E181" s="10"/>
      <c r="F181" s="354">
        <v>1865</v>
      </c>
      <c r="G181" s="15" t="s">
        <v>73</v>
      </c>
      <c r="H181" s="174" t="s">
        <v>42</v>
      </c>
      <c r="I181" s="32">
        <v>388</v>
      </c>
      <c r="J181" s="159">
        <v>9</v>
      </c>
      <c r="K181" s="159">
        <v>29</v>
      </c>
      <c r="L181" s="159">
        <v>51</v>
      </c>
      <c r="M181" s="159">
        <v>4</v>
      </c>
      <c r="N181" s="159">
        <v>44</v>
      </c>
      <c r="O181" s="159">
        <v>18</v>
      </c>
      <c r="P181" s="159">
        <v>4</v>
      </c>
      <c r="Q181" s="159">
        <v>3</v>
      </c>
      <c r="R181" s="159">
        <v>6</v>
      </c>
      <c r="S181" s="159">
        <v>109</v>
      </c>
      <c r="T181" s="159">
        <v>1</v>
      </c>
      <c r="U181" s="159">
        <v>8</v>
      </c>
      <c r="V181" s="159">
        <v>0</v>
      </c>
      <c r="W181" s="159">
        <v>0</v>
      </c>
      <c r="X181" s="159">
        <v>5</v>
      </c>
      <c r="Y181" s="159">
        <f t="shared" si="2"/>
        <v>291</v>
      </c>
      <c r="Z181" s="161"/>
    </row>
    <row r="182" spans="1:26" x14ac:dyDescent="0.3">
      <c r="A182" s="14">
        <v>181</v>
      </c>
      <c r="B182" s="15">
        <v>3</v>
      </c>
      <c r="C182" s="30">
        <v>416</v>
      </c>
      <c r="D182" s="8" t="s">
        <v>1406</v>
      </c>
      <c r="E182" s="10"/>
      <c r="F182" s="354">
        <v>1865</v>
      </c>
      <c r="G182" s="15" t="s">
        <v>73</v>
      </c>
      <c r="H182" s="174" t="s">
        <v>1569</v>
      </c>
      <c r="I182" s="32">
        <v>388</v>
      </c>
      <c r="J182" s="159">
        <v>5</v>
      </c>
      <c r="K182" s="159">
        <v>54</v>
      </c>
      <c r="L182" s="159">
        <v>48</v>
      </c>
      <c r="M182" s="159">
        <v>0</v>
      </c>
      <c r="N182" s="159">
        <v>46</v>
      </c>
      <c r="O182" s="159">
        <v>21</v>
      </c>
      <c r="P182" s="159">
        <v>1</v>
      </c>
      <c r="Q182" s="159">
        <v>4</v>
      </c>
      <c r="R182" s="159">
        <v>10</v>
      </c>
      <c r="S182" s="159">
        <v>89</v>
      </c>
      <c r="T182" s="159">
        <v>0</v>
      </c>
      <c r="U182" s="159">
        <v>3</v>
      </c>
      <c r="V182" s="159">
        <v>0</v>
      </c>
      <c r="W182" s="159">
        <v>0</v>
      </c>
      <c r="X182" s="159">
        <v>13</v>
      </c>
      <c r="Y182" s="159">
        <f>SUM(J182:X182)</f>
        <v>294</v>
      </c>
      <c r="Z182" s="161"/>
    </row>
    <row r="183" spans="1:26" x14ac:dyDescent="0.3">
      <c r="A183" s="14">
        <v>182</v>
      </c>
      <c r="B183" s="15">
        <v>3</v>
      </c>
      <c r="C183" s="30">
        <v>469</v>
      </c>
      <c r="D183" s="8" t="s">
        <v>217</v>
      </c>
      <c r="E183" s="10"/>
      <c r="F183" s="354">
        <v>2025</v>
      </c>
      <c r="G183" s="15" t="s">
        <v>73</v>
      </c>
      <c r="H183" s="174" t="s">
        <v>42</v>
      </c>
      <c r="I183" s="32">
        <v>669</v>
      </c>
      <c r="J183" s="39">
        <v>15</v>
      </c>
      <c r="K183" s="39">
        <v>45</v>
      </c>
      <c r="L183" s="39">
        <v>98</v>
      </c>
      <c r="M183" s="39">
        <v>132</v>
      </c>
      <c r="N183" s="39">
        <v>7</v>
      </c>
      <c r="O183" s="39">
        <v>1</v>
      </c>
      <c r="P183" s="39">
        <v>0</v>
      </c>
      <c r="Q183" s="39">
        <v>4</v>
      </c>
      <c r="R183" s="39">
        <v>1</v>
      </c>
      <c r="S183" s="39">
        <v>43</v>
      </c>
      <c r="T183" s="39">
        <v>1</v>
      </c>
      <c r="U183" s="39">
        <v>3</v>
      </c>
      <c r="V183" s="39">
        <v>1</v>
      </c>
      <c r="W183" s="39">
        <v>0</v>
      </c>
      <c r="X183" s="39">
        <v>5</v>
      </c>
      <c r="Y183" s="39">
        <f t="shared" si="2"/>
        <v>356</v>
      </c>
      <c r="Z183" s="161"/>
    </row>
    <row r="184" spans="1:26" x14ac:dyDescent="0.3">
      <c r="A184" s="14">
        <v>183</v>
      </c>
      <c r="B184" s="15">
        <v>3</v>
      </c>
      <c r="C184" s="30">
        <v>469</v>
      </c>
      <c r="D184" s="8" t="s">
        <v>217</v>
      </c>
      <c r="E184" s="10"/>
      <c r="F184" s="354">
        <v>2025</v>
      </c>
      <c r="G184" s="15" t="s">
        <v>73</v>
      </c>
      <c r="H184" s="174" t="s">
        <v>1569</v>
      </c>
      <c r="I184" s="32">
        <v>668</v>
      </c>
      <c r="J184" s="159">
        <v>15</v>
      </c>
      <c r="K184" s="159">
        <v>76</v>
      </c>
      <c r="L184" s="159">
        <v>79</v>
      </c>
      <c r="M184" s="159">
        <v>132</v>
      </c>
      <c r="N184" s="159">
        <v>17</v>
      </c>
      <c r="O184" s="159">
        <v>3</v>
      </c>
      <c r="P184" s="159">
        <v>2</v>
      </c>
      <c r="Q184" s="159">
        <v>0</v>
      </c>
      <c r="R184" s="159">
        <v>3</v>
      </c>
      <c r="S184" s="159">
        <v>39</v>
      </c>
      <c r="T184" s="159">
        <v>0</v>
      </c>
      <c r="U184" s="159">
        <v>3</v>
      </c>
      <c r="V184" s="159">
        <v>3</v>
      </c>
      <c r="W184" s="159">
        <v>0</v>
      </c>
      <c r="X184" s="159">
        <v>18</v>
      </c>
      <c r="Y184" s="159">
        <f t="shared" si="2"/>
        <v>390</v>
      </c>
    </row>
    <row r="185" spans="1:26" x14ac:dyDescent="0.3">
      <c r="A185" s="14">
        <v>184</v>
      </c>
      <c r="B185" s="15">
        <v>3</v>
      </c>
      <c r="C185" s="30">
        <v>469</v>
      </c>
      <c r="D185" s="8" t="s">
        <v>217</v>
      </c>
      <c r="E185" s="10"/>
      <c r="F185" s="354">
        <v>2025</v>
      </c>
      <c r="G185" s="15" t="s">
        <v>73</v>
      </c>
      <c r="H185" s="174" t="s">
        <v>1573</v>
      </c>
      <c r="I185" s="32">
        <v>462</v>
      </c>
      <c r="J185" s="159">
        <v>48</v>
      </c>
      <c r="K185" s="159">
        <v>49</v>
      </c>
      <c r="L185" s="159">
        <v>92</v>
      </c>
      <c r="M185" s="159">
        <v>68</v>
      </c>
      <c r="N185" s="159">
        <v>6</v>
      </c>
      <c r="O185" s="159">
        <v>0</v>
      </c>
      <c r="P185" s="159">
        <v>1</v>
      </c>
      <c r="Q185" s="159">
        <v>3</v>
      </c>
      <c r="R185" s="159">
        <v>1</v>
      </c>
      <c r="S185" s="159">
        <v>22</v>
      </c>
      <c r="T185" s="159">
        <v>2</v>
      </c>
      <c r="U185" s="159">
        <v>9</v>
      </c>
      <c r="V185" s="159">
        <v>5</v>
      </c>
      <c r="W185" s="159">
        <v>0</v>
      </c>
      <c r="X185" s="159">
        <v>17</v>
      </c>
      <c r="Y185" s="159">
        <f t="shared" si="2"/>
        <v>323</v>
      </c>
      <c r="Z185" s="161"/>
    </row>
    <row r="186" spans="1:26" x14ac:dyDescent="0.3">
      <c r="A186" s="14">
        <v>185</v>
      </c>
      <c r="B186" s="15">
        <v>3</v>
      </c>
      <c r="C186" s="30">
        <v>469</v>
      </c>
      <c r="D186" s="8" t="s">
        <v>217</v>
      </c>
      <c r="E186" s="10"/>
      <c r="F186" s="354">
        <v>2026</v>
      </c>
      <c r="G186" s="15" t="s">
        <v>73</v>
      </c>
      <c r="H186" s="174" t="s">
        <v>42</v>
      </c>
      <c r="I186" s="32">
        <v>304</v>
      </c>
      <c r="J186" s="159">
        <v>13</v>
      </c>
      <c r="K186" s="159">
        <v>58</v>
      </c>
      <c r="L186" s="159">
        <v>19</v>
      </c>
      <c r="M186" s="159">
        <v>51</v>
      </c>
      <c r="N186" s="159">
        <v>10</v>
      </c>
      <c r="O186" s="159">
        <v>2</v>
      </c>
      <c r="P186" s="159">
        <v>1</v>
      </c>
      <c r="Q186" s="159">
        <v>7</v>
      </c>
      <c r="R186" s="159">
        <v>3</v>
      </c>
      <c r="S186" s="159">
        <v>59</v>
      </c>
      <c r="T186" s="159">
        <v>1</v>
      </c>
      <c r="U186" s="159">
        <v>0</v>
      </c>
      <c r="V186" s="159">
        <v>3</v>
      </c>
      <c r="W186" s="159">
        <v>0</v>
      </c>
      <c r="X186" s="159">
        <v>4</v>
      </c>
      <c r="Y186" s="159">
        <f t="shared" si="2"/>
        <v>231</v>
      </c>
      <c r="Z186" s="161"/>
    </row>
    <row r="187" spans="1:26" x14ac:dyDescent="0.3">
      <c r="A187" s="14">
        <v>186</v>
      </c>
      <c r="B187" s="15">
        <v>3</v>
      </c>
      <c r="C187" s="30">
        <v>469</v>
      </c>
      <c r="D187" s="8" t="s">
        <v>217</v>
      </c>
      <c r="E187" s="10"/>
      <c r="F187" s="354">
        <v>2026</v>
      </c>
      <c r="G187" s="15" t="s">
        <v>73</v>
      </c>
      <c r="H187" s="174" t="s">
        <v>1573</v>
      </c>
      <c r="I187" s="32">
        <v>642</v>
      </c>
      <c r="J187" s="159">
        <v>11</v>
      </c>
      <c r="K187" s="159">
        <v>88</v>
      </c>
      <c r="L187" s="159">
        <v>141</v>
      </c>
      <c r="M187" s="159">
        <v>3</v>
      </c>
      <c r="N187" s="159">
        <v>10</v>
      </c>
      <c r="O187" s="159">
        <v>4</v>
      </c>
      <c r="P187" s="159">
        <v>3</v>
      </c>
      <c r="Q187" s="159">
        <v>4</v>
      </c>
      <c r="R187" s="159">
        <v>0</v>
      </c>
      <c r="S187" s="159">
        <v>130</v>
      </c>
      <c r="T187" s="159">
        <v>1</v>
      </c>
      <c r="U187" s="159">
        <v>1</v>
      </c>
      <c r="V187" s="159">
        <v>0</v>
      </c>
      <c r="W187" s="159">
        <v>0</v>
      </c>
      <c r="X187" s="159">
        <v>8</v>
      </c>
      <c r="Y187" s="159">
        <f t="shared" si="2"/>
        <v>404</v>
      </c>
    </row>
    <row r="188" spans="1:26" x14ac:dyDescent="0.3">
      <c r="A188" s="14">
        <v>187</v>
      </c>
      <c r="B188" s="15">
        <v>3</v>
      </c>
      <c r="C188" s="30">
        <v>469</v>
      </c>
      <c r="D188" s="8" t="s">
        <v>217</v>
      </c>
      <c r="E188" s="10"/>
      <c r="F188" s="354">
        <v>2027</v>
      </c>
      <c r="G188" s="15" t="s">
        <v>73</v>
      </c>
      <c r="H188" s="174" t="s">
        <v>42</v>
      </c>
      <c r="I188" s="32">
        <v>444</v>
      </c>
      <c r="J188" s="159">
        <v>13</v>
      </c>
      <c r="K188" s="159">
        <v>22</v>
      </c>
      <c r="L188" s="159">
        <v>19</v>
      </c>
      <c r="M188" s="159">
        <v>5</v>
      </c>
      <c r="N188" s="159">
        <v>11</v>
      </c>
      <c r="O188" s="159">
        <v>0</v>
      </c>
      <c r="P188" s="159">
        <v>1</v>
      </c>
      <c r="Q188" s="159">
        <v>4</v>
      </c>
      <c r="R188" s="159">
        <v>1</v>
      </c>
      <c r="S188" s="159">
        <v>141</v>
      </c>
      <c r="T188" s="159">
        <v>3</v>
      </c>
      <c r="U188" s="159">
        <v>1</v>
      </c>
      <c r="V188" s="159">
        <v>0</v>
      </c>
      <c r="W188" s="159">
        <v>0</v>
      </c>
      <c r="X188" s="159">
        <v>5</v>
      </c>
      <c r="Y188" s="159">
        <f t="shared" si="2"/>
        <v>226</v>
      </c>
    </row>
    <row r="189" spans="1:26" x14ac:dyDescent="0.3">
      <c r="A189" s="14">
        <v>188</v>
      </c>
      <c r="B189" s="15">
        <v>3</v>
      </c>
      <c r="C189" s="30">
        <v>469</v>
      </c>
      <c r="D189" s="8" t="s">
        <v>217</v>
      </c>
      <c r="E189" s="10"/>
      <c r="F189" s="354">
        <v>2028</v>
      </c>
      <c r="G189" s="15" t="s">
        <v>73</v>
      </c>
      <c r="H189" s="174" t="s">
        <v>42</v>
      </c>
      <c r="I189" s="32">
        <v>228</v>
      </c>
      <c r="J189" s="159">
        <v>25</v>
      </c>
      <c r="K189" s="159">
        <v>45</v>
      </c>
      <c r="L189" s="159">
        <v>30</v>
      </c>
      <c r="M189" s="159">
        <v>7</v>
      </c>
      <c r="N189" s="159">
        <v>2</v>
      </c>
      <c r="O189" s="159">
        <v>0</v>
      </c>
      <c r="P189" s="159">
        <v>1</v>
      </c>
      <c r="Q189" s="159">
        <v>0</v>
      </c>
      <c r="R189" s="159">
        <v>1</v>
      </c>
      <c r="S189" s="159">
        <v>13</v>
      </c>
      <c r="T189" s="159">
        <v>0</v>
      </c>
      <c r="U189" s="159">
        <v>8</v>
      </c>
      <c r="V189" s="159">
        <v>1</v>
      </c>
      <c r="W189" s="159">
        <v>0</v>
      </c>
      <c r="X189" s="159">
        <v>5</v>
      </c>
      <c r="Y189" s="159">
        <f t="shared" si="2"/>
        <v>138</v>
      </c>
      <c r="Z189" s="161"/>
    </row>
    <row r="190" spans="1:26" x14ac:dyDescent="0.3">
      <c r="A190" s="14">
        <v>189</v>
      </c>
      <c r="B190" s="15">
        <v>3</v>
      </c>
      <c r="C190" s="30">
        <v>469</v>
      </c>
      <c r="D190" s="8" t="s">
        <v>217</v>
      </c>
      <c r="E190" s="10"/>
      <c r="F190" s="354">
        <v>2029</v>
      </c>
      <c r="G190" s="15" t="s">
        <v>73</v>
      </c>
      <c r="H190" s="174" t="s">
        <v>42</v>
      </c>
      <c r="I190" s="32">
        <v>554</v>
      </c>
      <c r="J190" s="159">
        <v>14</v>
      </c>
      <c r="K190" s="159">
        <v>52</v>
      </c>
      <c r="L190" s="159">
        <v>70</v>
      </c>
      <c r="M190" s="159">
        <v>53</v>
      </c>
      <c r="N190" s="159">
        <v>16</v>
      </c>
      <c r="O190" s="159">
        <v>0</v>
      </c>
      <c r="P190" s="159">
        <v>2</v>
      </c>
      <c r="Q190" s="159">
        <v>1</v>
      </c>
      <c r="R190" s="159">
        <v>4</v>
      </c>
      <c r="S190" s="159">
        <v>112</v>
      </c>
      <c r="T190" s="159">
        <v>1</v>
      </c>
      <c r="U190" s="159">
        <v>10</v>
      </c>
      <c r="V190" s="159">
        <v>1</v>
      </c>
      <c r="W190" s="159">
        <v>0</v>
      </c>
      <c r="X190" s="159">
        <v>21</v>
      </c>
      <c r="Y190" s="159">
        <f t="shared" si="2"/>
        <v>357</v>
      </c>
    </row>
    <row r="191" spans="1:26" x14ac:dyDescent="0.3">
      <c r="A191" s="14">
        <v>190</v>
      </c>
      <c r="B191" s="15">
        <v>3</v>
      </c>
      <c r="C191" s="30">
        <v>469</v>
      </c>
      <c r="D191" s="8" t="s">
        <v>217</v>
      </c>
      <c r="E191" s="10"/>
      <c r="F191" s="354">
        <v>2029</v>
      </c>
      <c r="G191" s="15" t="s">
        <v>73</v>
      </c>
      <c r="H191" s="174" t="s">
        <v>1569</v>
      </c>
      <c r="I191" s="32">
        <v>554</v>
      </c>
      <c r="J191" s="159">
        <v>12</v>
      </c>
      <c r="K191" s="159">
        <v>69</v>
      </c>
      <c r="L191" s="159">
        <v>55</v>
      </c>
      <c r="M191" s="159">
        <v>57</v>
      </c>
      <c r="N191" s="159">
        <v>23</v>
      </c>
      <c r="O191" s="159">
        <v>1</v>
      </c>
      <c r="P191" s="159">
        <v>0</v>
      </c>
      <c r="Q191" s="159">
        <v>7</v>
      </c>
      <c r="R191" s="159">
        <v>5</v>
      </c>
      <c r="S191" s="159">
        <v>90</v>
      </c>
      <c r="T191" s="159">
        <v>0</v>
      </c>
      <c r="U191" s="159">
        <v>3</v>
      </c>
      <c r="V191" s="159">
        <v>1</v>
      </c>
      <c r="W191" s="159">
        <v>0</v>
      </c>
      <c r="X191" s="159">
        <v>18</v>
      </c>
      <c r="Y191" s="159">
        <f t="shared" si="2"/>
        <v>341</v>
      </c>
      <c r="Z191" s="161"/>
    </row>
    <row r="192" spans="1:26" x14ac:dyDescent="0.3">
      <c r="A192" s="14">
        <v>191</v>
      </c>
      <c r="B192" s="15">
        <v>3</v>
      </c>
      <c r="C192" s="30">
        <v>469</v>
      </c>
      <c r="D192" s="8" t="s">
        <v>217</v>
      </c>
      <c r="E192" s="10"/>
      <c r="F192" s="354">
        <v>2030</v>
      </c>
      <c r="G192" s="15" t="s">
        <v>73</v>
      </c>
      <c r="H192" s="174" t="s">
        <v>42</v>
      </c>
      <c r="I192" s="32">
        <v>290</v>
      </c>
      <c r="J192" s="159">
        <v>5</v>
      </c>
      <c r="K192" s="159">
        <v>48</v>
      </c>
      <c r="L192" s="159">
        <v>42</v>
      </c>
      <c r="M192" s="159">
        <v>44</v>
      </c>
      <c r="N192" s="159">
        <v>13</v>
      </c>
      <c r="O192" s="159">
        <v>1</v>
      </c>
      <c r="P192" s="159">
        <v>1</v>
      </c>
      <c r="Q192" s="159">
        <v>2</v>
      </c>
      <c r="R192" s="159">
        <v>1</v>
      </c>
      <c r="S192" s="159">
        <v>17</v>
      </c>
      <c r="T192" s="159">
        <v>1</v>
      </c>
      <c r="U192" s="159">
        <v>2</v>
      </c>
      <c r="V192" s="159">
        <v>2</v>
      </c>
      <c r="W192" s="159">
        <v>0</v>
      </c>
      <c r="X192" s="159">
        <v>6</v>
      </c>
      <c r="Y192" s="159">
        <f t="shared" si="2"/>
        <v>185</v>
      </c>
    </row>
    <row r="193" spans="1:27" x14ac:dyDescent="0.3">
      <c r="A193" s="14">
        <v>192</v>
      </c>
      <c r="B193" s="15">
        <v>3</v>
      </c>
      <c r="C193" s="30">
        <v>469</v>
      </c>
      <c r="D193" s="8" t="s">
        <v>217</v>
      </c>
      <c r="E193" s="10"/>
      <c r="F193" s="354">
        <v>2030</v>
      </c>
      <c r="G193" s="15" t="s">
        <v>73</v>
      </c>
      <c r="H193" s="174" t="s">
        <v>1573</v>
      </c>
      <c r="I193" s="32">
        <v>549</v>
      </c>
      <c r="J193" s="159">
        <v>23</v>
      </c>
      <c r="K193" s="159">
        <v>150</v>
      </c>
      <c r="L193" s="159">
        <v>103</v>
      </c>
      <c r="M193" s="159">
        <v>37</v>
      </c>
      <c r="N193" s="159">
        <v>4</v>
      </c>
      <c r="O193" s="159">
        <v>0</v>
      </c>
      <c r="P193" s="159">
        <v>0</v>
      </c>
      <c r="Q193" s="159">
        <v>0</v>
      </c>
      <c r="R193" s="159">
        <v>0</v>
      </c>
      <c r="S193" s="159">
        <v>29</v>
      </c>
      <c r="T193" s="159">
        <v>0</v>
      </c>
      <c r="U193" s="159">
        <v>5</v>
      </c>
      <c r="V193" s="159">
        <v>3</v>
      </c>
      <c r="W193" s="159">
        <v>0</v>
      </c>
      <c r="X193" s="159">
        <v>9</v>
      </c>
      <c r="Y193" s="159">
        <f t="shared" si="2"/>
        <v>363</v>
      </c>
    </row>
    <row r="194" spans="1:27" x14ac:dyDescent="0.3">
      <c r="A194" s="14">
        <v>193</v>
      </c>
      <c r="B194" s="15">
        <v>3</v>
      </c>
      <c r="C194" s="30">
        <v>469</v>
      </c>
      <c r="D194" s="8" t="s">
        <v>217</v>
      </c>
      <c r="E194" s="10"/>
      <c r="F194" s="354">
        <v>2030</v>
      </c>
      <c r="G194" s="15" t="s">
        <v>73</v>
      </c>
      <c r="H194" s="174" t="s">
        <v>1575</v>
      </c>
      <c r="I194" s="32">
        <v>431</v>
      </c>
      <c r="J194" s="159">
        <v>7</v>
      </c>
      <c r="K194" s="159">
        <v>51</v>
      </c>
      <c r="L194" s="159">
        <v>73</v>
      </c>
      <c r="M194" s="159">
        <v>50</v>
      </c>
      <c r="N194" s="159">
        <v>4</v>
      </c>
      <c r="O194" s="159">
        <v>1</v>
      </c>
      <c r="P194" s="159">
        <v>0</v>
      </c>
      <c r="Q194" s="159">
        <v>3</v>
      </c>
      <c r="R194" s="159">
        <v>6</v>
      </c>
      <c r="S194" s="159">
        <v>126</v>
      </c>
      <c r="T194" s="159">
        <v>1</v>
      </c>
      <c r="U194" s="159">
        <v>0</v>
      </c>
      <c r="V194" s="159">
        <v>0</v>
      </c>
      <c r="W194" s="159">
        <v>0</v>
      </c>
      <c r="X194" s="159">
        <v>11</v>
      </c>
      <c r="Y194" s="159">
        <f t="shared" si="2"/>
        <v>333</v>
      </c>
      <c r="Z194" s="161"/>
    </row>
    <row r="195" spans="1:27" x14ac:dyDescent="0.3">
      <c r="A195" s="14">
        <v>194</v>
      </c>
      <c r="B195" s="15">
        <v>3</v>
      </c>
      <c r="C195" s="30">
        <v>469</v>
      </c>
      <c r="D195" s="8" t="s">
        <v>217</v>
      </c>
      <c r="E195" s="10"/>
      <c r="F195" s="354">
        <v>2031</v>
      </c>
      <c r="G195" s="15" t="s">
        <v>73</v>
      </c>
      <c r="H195" s="174" t="s">
        <v>42</v>
      </c>
      <c r="I195" s="32">
        <v>661</v>
      </c>
      <c r="J195" s="159">
        <v>9</v>
      </c>
      <c r="K195" s="159">
        <v>99</v>
      </c>
      <c r="L195" s="159">
        <v>177</v>
      </c>
      <c r="M195" s="159">
        <v>100</v>
      </c>
      <c r="N195" s="159">
        <v>16</v>
      </c>
      <c r="O195" s="159">
        <v>2</v>
      </c>
      <c r="P195" s="159">
        <v>0</v>
      </c>
      <c r="Q195" s="159">
        <v>1</v>
      </c>
      <c r="R195" s="159">
        <v>1</v>
      </c>
      <c r="S195" s="159">
        <v>22</v>
      </c>
      <c r="T195" s="159">
        <v>0</v>
      </c>
      <c r="U195" s="159">
        <v>5</v>
      </c>
      <c r="V195" s="159">
        <v>1</v>
      </c>
      <c r="W195" s="159">
        <v>0</v>
      </c>
      <c r="X195" s="159">
        <v>9</v>
      </c>
      <c r="Y195" s="159">
        <f t="shared" si="2"/>
        <v>442</v>
      </c>
      <c r="AA195" s="161"/>
    </row>
    <row r="196" spans="1:27" x14ac:dyDescent="0.3">
      <c r="A196" s="14">
        <v>195</v>
      </c>
      <c r="B196" s="15">
        <v>3</v>
      </c>
      <c r="C196" s="30">
        <v>469</v>
      </c>
      <c r="D196" s="8" t="s">
        <v>217</v>
      </c>
      <c r="E196" s="10"/>
      <c r="F196" s="354">
        <v>2031</v>
      </c>
      <c r="G196" s="15" t="s">
        <v>73</v>
      </c>
      <c r="H196" s="174" t="s">
        <v>1569</v>
      </c>
      <c r="I196" s="32">
        <v>660</v>
      </c>
      <c r="J196" s="159">
        <v>8</v>
      </c>
      <c r="K196" s="159">
        <v>94</v>
      </c>
      <c r="L196" s="159">
        <v>200</v>
      </c>
      <c r="M196" s="159">
        <v>79</v>
      </c>
      <c r="N196" s="159">
        <v>17</v>
      </c>
      <c r="O196" s="159">
        <v>2</v>
      </c>
      <c r="P196" s="159">
        <v>1</v>
      </c>
      <c r="Q196" s="159">
        <v>2</v>
      </c>
      <c r="R196" s="159">
        <v>1</v>
      </c>
      <c r="S196" s="159">
        <v>25</v>
      </c>
      <c r="T196" s="159">
        <v>0</v>
      </c>
      <c r="U196" s="159">
        <v>8</v>
      </c>
      <c r="V196" s="159">
        <v>3</v>
      </c>
      <c r="W196" s="159">
        <v>0</v>
      </c>
      <c r="X196" s="159">
        <v>10</v>
      </c>
      <c r="Y196" s="159">
        <f t="shared" ref="Y196:Y198" si="3">SUM(J196:X196)</f>
        <v>450</v>
      </c>
      <c r="Z196" s="161"/>
    </row>
    <row r="197" spans="1:27" x14ac:dyDescent="0.3">
      <c r="A197" s="14">
        <v>196</v>
      </c>
      <c r="B197" s="15">
        <v>3</v>
      </c>
      <c r="C197" s="30">
        <v>469</v>
      </c>
      <c r="D197" s="8" t="s">
        <v>217</v>
      </c>
      <c r="E197" s="10"/>
      <c r="F197" s="354">
        <v>2032</v>
      </c>
      <c r="G197" s="15" t="s">
        <v>73</v>
      </c>
      <c r="H197" s="174" t="s">
        <v>42</v>
      </c>
      <c r="I197" s="32">
        <v>601</v>
      </c>
      <c r="J197" s="159">
        <v>4</v>
      </c>
      <c r="K197" s="159">
        <v>75</v>
      </c>
      <c r="L197" s="159">
        <v>120</v>
      </c>
      <c r="M197" s="159">
        <v>32</v>
      </c>
      <c r="N197" s="159">
        <v>39</v>
      </c>
      <c r="O197" s="159">
        <v>0</v>
      </c>
      <c r="P197" s="159">
        <v>0</v>
      </c>
      <c r="Q197" s="159">
        <v>1</v>
      </c>
      <c r="R197" s="159">
        <v>8</v>
      </c>
      <c r="S197" s="159">
        <v>129</v>
      </c>
      <c r="T197" s="159">
        <v>0</v>
      </c>
      <c r="U197" s="159">
        <v>0</v>
      </c>
      <c r="V197" s="159">
        <v>0</v>
      </c>
      <c r="W197" s="159">
        <v>0</v>
      </c>
      <c r="X197" s="159">
        <v>14</v>
      </c>
      <c r="Y197" s="159">
        <f t="shared" si="3"/>
        <v>422</v>
      </c>
    </row>
    <row r="198" spans="1:27" x14ac:dyDescent="0.3">
      <c r="A198" s="14">
        <v>197</v>
      </c>
      <c r="B198" s="15">
        <v>3</v>
      </c>
      <c r="C198" s="30">
        <v>469</v>
      </c>
      <c r="D198" s="8" t="s">
        <v>217</v>
      </c>
      <c r="E198" s="10"/>
      <c r="F198" s="354">
        <v>2032</v>
      </c>
      <c r="G198" s="15" t="s">
        <v>73</v>
      </c>
      <c r="H198" s="174" t="s">
        <v>1573</v>
      </c>
      <c r="I198" s="32">
        <v>646</v>
      </c>
      <c r="J198" s="159">
        <v>22</v>
      </c>
      <c r="K198" s="159">
        <v>166</v>
      </c>
      <c r="L198" s="159">
        <v>114</v>
      </c>
      <c r="M198" s="159">
        <v>58</v>
      </c>
      <c r="N198" s="159">
        <v>83</v>
      </c>
      <c r="O198" s="159">
        <v>1</v>
      </c>
      <c r="P198" s="159">
        <v>0</v>
      </c>
      <c r="Q198" s="159">
        <v>3</v>
      </c>
      <c r="R198" s="159">
        <v>0</v>
      </c>
      <c r="S198" s="159">
        <v>79</v>
      </c>
      <c r="T198" s="159">
        <v>0</v>
      </c>
      <c r="U198" s="159">
        <v>4</v>
      </c>
      <c r="V198" s="159">
        <v>0</v>
      </c>
      <c r="W198" s="159">
        <v>0</v>
      </c>
      <c r="X198" s="159">
        <v>14</v>
      </c>
      <c r="Y198" s="159">
        <f t="shared" si="3"/>
        <v>544</v>
      </c>
    </row>
    <row r="199" spans="1:27" x14ac:dyDescent="0.3">
      <c r="C199" s="3" t="s">
        <v>39</v>
      </c>
      <c r="D199" s="473" t="s">
        <v>40</v>
      </c>
      <c r="E199" s="474"/>
      <c r="F199" s="474"/>
      <c r="G199" s="474"/>
      <c r="H199" s="475"/>
      <c r="I199" s="4">
        <f>SUM(I2:I198)</f>
        <v>102867</v>
      </c>
      <c r="J199" s="4">
        <v>4351</v>
      </c>
      <c r="K199" s="4">
        <v>18923</v>
      </c>
      <c r="L199" s="4">
        <v>12800</v>
      </c>
      <c r="M199" s="4">
        <v>2003</v>
      </c>
      <c r="N199" s="4">
        <v>3713</v>
      </c>
      <c r="O199" s="4">
        <v>7175</v>
      </c>
      <c r="P199" s="4">
        <v>1626</v>
      </c>
      <c r="Q199" s="4">
        <v>1300</v>
      </c>
      <c r="R199" s="4">
        <v>811</v>
      </c>
      <c r="S199" s="4">
        <v>22457</v>
      </c>
      <c r="T199" s="4">
        <v>272</v>
      </c>
      <c r="U199" s="4">
        <v>408</v>
      </c>
      <c r="V199" s="4">
        <v>256</v>
      </c>
      <c r="W199" s="4">
        <v>5</v>
      </c>
      <c r="X199" s="4">
        <v>2048</v>
      </c>
      <c r="Y199" s="4">
        <f>SUM(J199:X199)</f>
        <v>78148</v>
      </c>
    </row>
    <row r="200" spans="1:27" x14ac:dyDescent="0.3">
      <c r="U200" s="1">
        <f>U199/2</f>
        <v>204</v>
      </c>
      <c r="V200" s="1">
        <f>V199/2</f>
        <v>128</v>
      </c>
    </row>
    <row r="201" spans="1:27" x14ac:dyDescent="0.3">
      <c r="D201" s="1" t="s">
        <v>1407</v>
      </c>
    </row>
    <row r="202" spans="1:27" x14ac:dyDescent="0.3">
      <c r="C202" s="3" t="s">
        <v>42</v>
      </c>
      <c r="D202" s="440" t="s">
        <v>43</v>
      </c>
      <c r="E202" s="441"/>
      <c r="F202" s="441"/>
      <c r="G202" s="441"/>
      <c r="H202" s="442"/>
      <c r="I202" s="35" t="s">
        <v>44</v>
      </c>
      <c r="J202" s="26" t="s">
        <v>3</v>
      </c>
      <c r="K202" s="26" t="s">
        <v>4</v>
      </c>
      <c r="L202" s="26" t="s">
        <v>5</v>
      </c>
      <c r="M202" s="26" t="s">
        <v>6</v>
      </c>
      <c r="N202" s="26" t="s">
        <v>7</v>
      </c>
      <c r="O202" s="26" t="s">
        <v>45</v>
      </c>
      <c r="P202" s="26" t="s">
        <v>9</v>
      </c>
      <c r="Q202" s="26" t="s">
        <v>46</v>
      </c>
      <c r="R202" s="26" t="s">
        <v>11</v>
      </c>
      <c r="S202" s="26" t="s">
        <v>12</v>
      </c>
      <c r="T202" s="26" t="s">
        <v>13</v>
      </c>
      <c r="U202" s="26" t="s">
        <v>16</v>
      </c>
      <c r="V202" s="26" t="s">
        <v>47</v>
      </c>
      <c r="W202" s="26" t="s">
        <v>48</v>
      </c>
    </row>
    <row r="203" spans="1:27" x14ac:dyDescent="0.3">
      <c r="D203" s="443"/>
      <c r="E203" s="444"/>
      <c r="F203" s="444"/>
      <c r="G203" s="444"/>
      <c r="H203" s="445"/>
      <c r="I203" s="10">
        <f>I199</f>
        <v>102867</v>
      </c>
      <c r="J203" s="10">
        <f>J199+204</f>
        <v>4555</v>
      </c>
      <c r="K203" s="10">
        <f>K199+128</f>
        <v>19051</v>
      </c>
      <c r="L203" s="10">
        <f>L199+204</f>
        <v>13004</v>
      </c>
      <c r="M203" s="10">
        <f>M199+128</f>
        <v>2131</v>
      </c>
      <c r="N203" s="10">
        <f>N199</f>
        <v>3713</v>
      </c>
      <c r="O203" s="10">
        <f t="shared" ref="O203:T203" si="4">O199</f>
        <v>7175</v>
      </c>
      <c r="P203" s="10">
        <f t="shared" si="4"/>
        <v>1626</v>
      </c>
      <c r="Q203" s="10">
        <f t="shared" si="4"/>
        <v>1300</v>
      </c>
      <c r="R203" s="10">
        <f t="shared" si="4"/>
        <v>811</v>
      </c>
      <c r="S203" s="10">
        <f t="shared" si="4"/>
        <v>22457</v>
      </c>
      <c r="T203" s="10">
        <f t="shared" si="4"/>
        <v>272</v>
      </c>
      <c r="U203" s="10">
        <f>W199</f>
        <v>5</v>
      </c>
      <c r="V203" s="10">
        <f>X199</f>
        <v>2048</v>
      </c>
      <c r="W203" s="1">
        <f>SUM(J203:V203)</f>
        <v>78148</v>
      </c>
    </row>
    <row r="205" spans="1:27" ht="25.5" customHeight="1" x14ac:dyDescent="0.3">
      <c r="C205" s="3" t="s">
        <v>49</v>
      </c>
      <c r="D205" s="440" t="s">
        <v>50</v>
      </c>
      <c r="E205" s="441"/>
      <c r="F205" s="441"/>
      <c r="G205" s="441"/>
      <c r="H205" s="442"/>
      <c r="I205" s="35" t="s">
        <v>44</v>
      </c>
      <c r="J205" s="478" t="s">
        <v>51</v>
      </c>
      <c r="K205" s="479"/>
      <c r="L205" s="479" t="s">
        <v>52</v>
      </c>
      <c r="M205" s="480"/>
      <c r="N205" s="26" t="s">
        <v>7</v>
      </c>
      <c r="O205" s="26" t="s">
        <v>45</v>
      </c>
      <c r="P205" s="26" t="s">
        <v>9</v>
      </c>
      <c r="Q205" s="26" t="s">
        <v>46</v>
      </c>
      <c r="R205" s="26" t="s">
        <v>11</v>
      </c>
      <c r="S205" s="26" t="s">
        <v>12</v>
      </c>
      <c r="T205" s="26" t="s">
        <v>13</v>
      </c>
      <c r="U205" s="26" t="s">
        <v>16</v>
      </c>
      <c r="V205" s="26" t="s">
        <v>47</v>
      </c>
      <c r="W205" s="26" t="s">
        <v>48</v>
      </c>
    </row>
    <row r="206" spans="1:27" x14ac:dyDescent="0.3">
      <c r="D206" s="443"/>
      <c r="E206" s="444"/>
      <c r="F206" s="444"/>
      <c r="G206" s="444"/>
      <c r="H206" s="445"/>
      <c r="I206" s="10">
        <f>I199</f>
        <v>102867</v>
      </c>
      <c r="J206" s="481">
        <f>J203+L203</f>
        <v>17559</v>
      </c>
      <c r="K206" s="482"/>
      <c r="L206" s="481">
        <f>K203+M203</f>
        <v>21182</v>
      </c>
      <c r="M206" s="482"/>
      <c r="N206" s="10">
        <f>N203</f>
        <v>3713</v>
      </c>
      <c r="O206" s="10">
        <f t="shared" ref="O206:T206" si="5">O203</f>
        <v>7175</v>
      </c>
      <c r="P206" s="10">
        <f t="shared" si="5"/>
        <v>1626</v>
      </c>
      <c r="Q206" s="10">
        <f t="shared" si="5"/>
        <v>1300</v>
      </c>
      <c r="R206" s="10">
        <f t="shared" si="5"/>
        <v>811</v>
      </c>
      <c r="S206" s="10">
        <f t="shared" si="5"/>
        <v>22457</v>
      </c>
      <c r="T206" s="10">
        <f t="shared" si="5"/>
        <v>272</v>
      </c>
      <c r="U206" s="10">
        <f>U203</f>
        <v>5</v>
      </c>
      <c r="V206" s="10">
        <f>V203</f>
        <v>2048</v>
      </c>
      <c r="W206" s="1">
        <f>SUM(J206:V206)</f>
        <v>78148</v>
      </c>
    </row>
    <row r="208" spans="1:27" x14ac:dyDescent="0.3">
      <c r="A208" s="476" t="s">
        <v>53</v>
      </c>
      <c r="B208" s="476"/>
      <c r="C208" s="476"/>
      <c r="D208" s="476"/>
      <c r="E208" s="476"/>
      <c r="F208" s="476"/>
      <c r="G208" s="476"/>
      <c r="H208" s="476"/>
      <c r="I208" s="477"/>
    </row>
    <row r="209" spans="1:23" x14ac:dyDescent="0.3">
      <c r="C209" s="11"/>
      <c r="J209" s="26" t="s">
        <v>3</v>
      </c>
      <c r="K209" s="26" t="s">
        <v>4</v>
      </c>
      <c r="L209" s="26" t="s">
        <v>5</v>
      </c>
      <c r="M209" s="26" t="s">
        <v>6</v>
      </c>
      <c r="N209" s="26" t="s">
        <v>7</v>
      </c>
      <c r="O209" s="26" t="s">
        <v>45</v>
      </c>
      <c r="P209" s="26" t="s">
        <v>9</v>
      </c>
      <c r="Q209" s="26" t="s">
        <v>46</v>
      </c>
      <c r="R209" s="26" t="s">
        <v>11</v>
      </c>
      <c r="S209" s="26" t="s">
        <v>12</v>
      </c>
      <c r="T209" s="26" t="s">
        <v>13</v>
      </c>
      <c r="U209" s="26" t="s">
        <v>16</v>
      </c>
      <c r="V209" s="26" t="s">
        <v>47</v>
      </c>
      <c r="W209" s="1" t="s">
        <v>841</v>
      </c>
    </row>
    <row r="210" spans="1:23" x14ac:dyDescent="0.3">
      <c r="A210" s="14">
        <v>1</v>
      </c>
      <c r="B210" s="15">
        <v>3</v>
      </c>
      <c r="C210" s="16" t="s">
        <v>1397</v>
      </c>
      <c r="D210" s="8" t="s">
        <v>1398</v>
      </c>
      <c r="E210" s="8"/>
      <c r="F210" s="15">
        <v>344</v>
      </c>
      <c r="G210" s="15" t="s">
        <v>193</v>
      </c>
      <c r="H210" s="265" t="s">
        <v>1572</v>
      </c>
      <c r="I210" s="32"/>
      <c r="J210" s="10">
        <v>4</v>
      </c>
      <c r="K210" s="10">
        <v>27</v>
      </c>
      <c r="L210" s="10">
        <v>28</v>
      </c>
      <c r="M210" s="10">
        <v>8</v>
      </c>
      <c r="N210" s="10">
        <v>3</v>
      </c>
      <c r="O210" s="10">
        <v>23</v>
      </c>
      <c r="P210" s="10">
        <v>1</v>
      </c>
      <c r="Q210" s="10">
        <v>6</v>
      </c>
      <c r="R210" s="10">
        <v>0</v>
      </c>
      <c r="S210" s="10">
        <v>46</v>
      </c>
      <c r="T210" s="10">
        <v>0</v>
      </c>
      <c r="U210" s="10">
        <v>1</v>
      </c>
      <c r="V210" s="10">
        <v>6</v>
      </c>
      <c r="W210" s="1">
        <f>SUM(J210:V210)</f>
        <v>153</v>
      </c>
    </row>
    <row r="211" spans="1:23" x14ac:dyDescent="0.3">
      <c r="C211" s="3" t="s">
        <v>56</v>
      </c>
      <c r="D211" s="481" t="s">
        <v>57</v>
      </c>
      <c r="E211" s="483"/>
      <c r="F211" s="483"/>
      <c r="G211" s="483"/>
      <c r="H211" s="483"/>
      <c r="I211" s="482"/>
      <c r="J211" s="4">
        <f t="shared" ref="J211:W211" si="6">SUM(J210:J210)</f>
        <v>4</v>
      </c>
      <c r="K211" s="4">
        <f t="shared" si="6"/>
        <v>27</v>
      </c>
      <c r="L211" s="4">
        <f t="shared" si="6"/>
        <v>28</v>
      </c>
      <c r="M211" s="4">
        <f t="shared" si="6"/>
        <v>8</v>
      </c>
      <c r="N211" s="4">
        <f t="shared" si="6"/>
        <v>3</v>
      </c>
      <c r="O211" s="4">
        <f t="shared" si="6"/>
        <v>23</v>
      </c>
      <c r="P211" s="4">
        <f t="shared" si="6"/>
        <v>1</v>
      </c>
      <c r="Q211" s="4">
        <f t="shared" si="6"/>
        <v>6</v>
      </c>
      <c r="R211" s="4">
        <f t="shared" si="6"/>
        <v>0</v>
      </c>
      <c r="S211" s="4">
        <f t="shared" si="6"/>
        <v>46</v>
      </c>
      <c r="T211" s="4">
        <f t="shared" si="6"/>
        <v>0</v>
      </c>
      <c r="U211" s="4">
        <f t="shared" si="6"/>
        <v>1</v>
      </c>
      <c r="V211" s="4">
        <f t="shared" si="6"/>
        <v>6</v>
      </c>
      <c r="W211" s="4">
        <f t="shared" si="6"/>
        <v>153</v>
      </c>
    </row>
    <row r="212" spans="1:23" x14ac:dyDescent="0.3">
      <c r="D212" s="1" t="s">
        <v>1408</v>
      </c>
    </row>
    <row r="214" spans="1:23" x14ac:dyDescent="0.3">
      <c r="C214" s="3" t="s">
        <v>58</v>
      </c>
      <c r="D214" s="440" t="s">
        <v>59</v>
      </c>
      <c r="E214" s="441"/>
      <c r="F214" s="441"/>
      <c r="G214" s="441"/>
      <c r="H214" s="441"/>
      <c r="I214" s="442"/>
      <c r="J214" s="26" t="s">
        <v>3</v>
      </c>
      <c r="K214" s="26" t="s">
        <v>4</v>
      </c>
      <c r="L214" s="26" t="s">
        <v>5</v>
      </c>
      <c r="M214" s="26" t="s">
        <v>6</v>
      </c>
      <c r="N214" s="26" t="s">
        <v>7</v>
      </c>
      <c r="O214" s="26" t="s">
        <v>45</v>
      </c>
      <c r="P214" s="26" t="s">
        <v>9</v>
      </c>
      <c r="Q214" s="26" t="s">
        <v>46</v>
      </c>
      <c r="R214" s="26" t="s">
        <v>11</v>
      </c>
      <c r="S214" s="26" t="s">
        <v>12</v>
      </c>
      <c r="T214" s="26" t="s">
        <v>13</v>
      </c>
      <c r="U214" s="26" t="s">
        <v>16</v>
      </c>
      <c r="V214" s="26" t="s">
        <v>47</v>
      </c>
      <c r="W214" s="1" t="s">
        <v>841</v>
      </c>
    </row>
    <row r="215" spans="1:23" x14ac:dyDescent="0.3">
      <c r="D215" s="443"/>
      <c r="E215" s="444"/>
      <c r="F215" s="444"/>
      <c r="G215" s="444"/>
      <c r="H215" s="444"/>
      <c r="I215" s="445"/>
      <c r="J215" s="10">
        <f>J203+J211</f>
        <v>4559</v>
      </c>
      <c r="K215" s="10">
        <f>K203+K211</f>
        <v>19078</v>
      </c>
      <c r="L215" s="10">
        <f>L203+L211</f>
        <v>13032</v>
      </c>
      <c r="M215" s="10">
        <f>M203+M211</f>
        <v>2139</v>
      </c>
      <c r="N215" s="10">
        <f>N211+N206</f>
        <v>3716</v>
      </c>
      <c r="O215" s="10">
        <f t="shared" ref="O215:T215" si="7">O203+O211</f>
        <v>7198</v>
      </c>
      <c r="P215" s="10">
        <f t="shared" si="7"/>
        <v>1627</v>
      </c>
      <c r="Q215" s="10">
        <f t="shared" si="7"/>
        <v>1306</v>
      </c>
      <c r="R215" s="10">
        <f t="shared" si="7"/>
        <v>811</v>
      </c>
      <c r="S215" s="10">
        <f t="shared" si="7"/>
        <v>22503</v>
      </c>
      <c r="T215" s="10">
        <f t="shared" si="7"/>
        <v>272</v>
      </c>
      <c r="U215" s="10">
        <f>U211+U203</f>
        <v>6</v>
      </c>
      <c r="V215" s="10">
        <f>V211+V203</f>
        <v>2054</v>
      </c>
      <c r="W215" s="1">
        <f>SUM(J215:V215)</f>
        <v>78301</v>
      </c>
    </row>
  </sheetData>
  <mergeCells count="10">
    <mergeCell ref="J205:K205"/>
    <mergeCell ref="L205:M205"/>
    <mergeCell ref="J206:K206"/>
    <mergeCell ref="L206:M206"/>
    <mergeCell ref="D211:I211"/>
    <mergeCell ref="D214:I215"/>
    <mergeCell ref="D202:H203"/>
    <mergeCell ref="D205:H206"/>
    <mergeCell ref="D199:H199"/>
    <mergeCell ref="A208:I208"/>
  </mergeCells>
  <pageMargins left="0.7" right="0.7" top="0.75" bottom="0.75" header="0.3" footer="0.3"/>
  <pageSetup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231"/>
  <sheetViews>
    <sheetView topLeftCell="D1" workbookViewId="0">
      <pane ySplit="1" topLeftCell="A210" activePane="bottomLeft" state="frozen"/>
      <selection activeCell="N31" sqref="N31"/>
      <selection pane="bottomLeft" activeCell="E221" sqref="E221"/>
    </sheetView>
  </sheetViews>
  <sheetFormatPr baseColWidth="10" defaultRowHeight="16.5" x14ac:dyDescent="0.3"/>
  <cols>
    <col min="1" max="1" width="4" style="1" bestFit="1" customWidth="1"/>
    <col min="2" max="2" width="5" style="1" bestFit="1" customWidth="1"/>
    <col min="3" max="3" width="5.5703125" style="1" bestFit="1" customWidth="1"/>
    <col min="4" max="4" width="32.85546875" style="1" bestFit="1" customWidth="1"/>
    <col min="5" max="5" width="29.140625" style="1" bestFit="1" customWidth="1"/>
    <col min="6" max="6" width="8.42578125" style="5" bestFit="1" customWidth="1"/>
    <col min="7" max="7" width="9.140625" style="5" bestFit="1" customWidth="1"/>
    <col min="8" max="8" width="7.85546875" style="211" bestFit="1" customWidth="1"/>
    <col min="9" max="9" width="10.140625" style="1" bestFit="1" customWidth="1"/>
    <col min="10" max="10" width="5.42578125" style="1" bestFit="1" customWidth="1"/>
    <col min="11" max="12" width="6.42578125" style="1" bestFit="1" customWidth="1"/>
    <col min="13" max="14" width="5.42578125" style="1" bestFit="1" customWidth="1"/>
    <col min="15" max="15" width="4.5703125" style="1" bestFit="1" customWidth="1"/>
    <col min="16" max="18" width="5.42578125" style="1" bestFit="1" customWidth="1"/>
    <col min="19" max="19" width="7.85546875" style="1" bestFit="1" customWidth="1"/>
    <col min="20" max="20" width="4.42578125" style="1" bestFit="1" customWidth="1"/>
    <col min="21" max="21" width="8.140625" style="1" bestFit="1" customWidth="1"/>
    <col min="22" max="22" width="8.7109375" style="1" bestFit="1" customWidth="1"/>
    <col min="23" max="23" width="9.85546875" style="1" bestFit="1" customWidth="1"/>
    <col min="24" max="24" width="6.7109375" style="1" bestFit="1" customWidth="1"/>
    <col min="25" max="25" width="9.85546875" style="1" bestFit="1" customWidth="1"/>
    <col min="26" max="26" width="11.140625" style="1" bestFit="1" customWidth="1"/>
    <col min="27" max="27" width="6.5703125" style="1" bestFit="1" customWidth="1"/>
    <col min="28" max="28" width="9.7109375" style="1" bestFit="1" customWidth="1"/>
    <col min="29" max="16384" width="11.42578125" style="1"/>
  </cols>
  <sheetData>
    <row r="1" spans="1:25" s="29" customFormat="1" ht="15.75" customHeight="1" x14ac:dyDescent="0.25">
      <c r="A1" s="22" t="s">
        <v>0</v>
      </c>
      <c r="B1" s="23" t="s">
        <v>61</v>
      </c>
      <c r="C1" s="24" t="s">
        <v>62</v>
      </c>
      <c r="D1" s="22" t="s">
        <v>63</v>
      </c>
      <c r="E1" s="22" t="s">
        <v>64</v>
      </c>
      <c r="F1" s="25" t="s">
        <v>65</v>
      </c>
      <c r="G1" s="25" t="s">
        <v>66</v>
      </c>
      <c r="H1" s="25" t="s">
        <v>521</v>
      </c>
      <c r="I1" s="25" t="s">
        <v>44</v>
      </c>
      <c r="J1" s="26" t="s">
        <v>3</v>
      </c>
      <c r="K1" s="26" t="s">
        <v>4</v>
      </c>
      <c r="L1" s="26" t="s">
        <v>5</v>
      </c>
      <c r="M1" s="26" t="s">
        <v>6</v>
      </c>
      <c r="N1" s="26" t="s">
        <v>7</v>
      </c>
      <c r="O1" s="26" t="s">
        <v>45</v>
      </c>
      <c r="P1" s="26" t="s">
        <v>9</v>
      </c>
      <c r="Q1" s="26" t="s">
        <v>46</v>
      </c>
      <c r="R1" s="26" t="s">
        <v>11</v>
      </c>
      <c r="S1" s="26" t="s">
        <v>12</v>
      </c>
      <c r="T1" s="26" t="s">
        <v>13</v>
      </c>
      <c r="U1" s="28" t="s">
        <v>14</v>
      </c>
      <c r="V1" s="28" t="s">
        <v>15</v>
      </c>
      <c r="W1" s="26" t="s">
        <v>16</v>
      </c>
      <c r="X1" s="26" t="s">
        <v>47</v>
      </c>
      <c r="Y1" s="26" t="s">
        <v>48</v>
      </c>
    </row>
    <row r="2" spans="1:25" x14ac:dyDescent="0.3">
      <c r="A2" s="14">
        <v>1</v>
      </c>
      <c r="B2" s="15">
        <v>4</v>
      </c>
      <c r="C2" s="30">
        <v>22</v>
      </c>
      <c r="D2" s="8" t="s">
        <v>1355</v>
      </c>
      <c r="E2" s="8"/>
      <c r="F2" s="234">
        <v>127</v>
      </c>
      <c r="G2" s="15" t="s">
        <v>73</v>
      </c>
      <c r="H2" s="358" t="s">
        <v>42</v>
      </c>
      <c r="I2" s="235">
        <v>650</v>
      </c>
      <c r="J2" s="10">
        <v>16</v>
      </c>
      <c r="K2" s="10">
        <v>37</v>
      </c>
      <c r="L2" s="10">
        <v>148</v>
      </c>
      <c r="M2" s="10">
        <v>0</v>
      </c>
      <c r="N2" s="10">
        <v>9</v>
      </c>
      <c r="O2" s="10">
        <v>3</v>
      </c>
      <c r="P2" s="10">
        <v>6</v>
      </c>
      <c r="Q2" s="10">
        <v>83</v>
      </c>
      <c r="R2" s="10">
        <v>27</v>
      </c>
      <c r="S2" s="10">
        <v>91</v>
      </c>
      <c r="T2" s="10">
        <v>3</v>
      </c>
      <c r="U2" s="10">
        <v>4</v>
      </c>
      <c r="V2" s="10">
        <v>0</v>
      </c>
      <c r="W2" s="10">
        <v>0</v>
      </c>
      <c r="X2" s="10">
        <v>29</v>
      </c>
      <c r="Y2" s="10">
        <f t="shared" ref="Y2:Y65" si="0">SUM(J2:X2)</f>
        <v>456</v>
      </c>
    </row>
    <row r="3" spans="1:25" x14ac:dyDescent="0.3">
      <c r="A3" s="14">
        <v>2</v>
      </c>
      <c r="B3" s="15">
        <v>4</v>
      </c>
      <c r="C3" s="30">
        <v>22</v>
      </c>
      <c r="D3" s="8" t="s">
        <v>1355</v>
      </c>
      <c r="E3" s="8"/>
      <c r="F3" s="234">
        <v>127</v>
      </c>
      <c r="G3" s="15" t="s">
        <v>73</v>
      </c>
      <c r="H3" s="358" t="s">
        <v>1573</v>
      </c>
      <c r="I3" s="32">
        <v>256</v>
      </c>
      <c r="J3" s="10">
        <v>3</v>
      </c>
      <c r="K3" s="10">
        <v>56</v>
      </c>
      <c r="L3" s="10">
        <v>4</v>
      </c>
      <c r="M3" s="10">
        <v>3</v>
      </c>
      <c r="N3" s="10">
        <v>5</v>
      </c>
      <c r="O3" s="10">
        <v>0</v>
      </c>
      <c r="P3" s="10">
        <v>0</v>
      </c>
      <c r="Q3" s="10">
        <v>4</v>
      </c>
      <c r="R3" s="10">
        <v>4</v>
      </c>
      <c r="S3" s="10">
        <v>91</v>
      </c>
      <c r="T3" s="10">
        <v>1</v>
      </c>
      <c r="U3" s="10">
        <v>0</v>
      </c>
      <c r="V3" s="10">
        <v>0</v>
      </c>
      <c r="W3" s="10">
        <v>0</v>
      </c>
      <c r="X3" s="10">
        <v>4</v>
      </c>
      <c r="Y3" s="10">
        <f t="shared" si="0"/>
        <v>175</v>
      </c>
    </row>
    <row r="4" spans="1:25" x14ac:dyDescent="0.3">
      <c r="A4" s="14">
        <v>3</v>
      </c>
      <c r="B4" s="15">
        <v>4</v>
      </c>
      <c r="C4" s="30">
        <v>22</v>
      </c>
      <c r="D4" s="8" t="s">
        <v>1355</v>
      </c>
      <c r="E4" s="8"/>
      <c r="F4" s="234">
        <v>128</v>
      </c>
      <c r="G4" s="15" t="s">
        <v>73</v>
      </c>
      <c r="H4" s="358" t="s">
        <v>42</v>
      </c>
      <c r="I4" s="32">
        <v>471</v>
      </c>
      <c r="J4" s="10">
        <v>18</v>
      </c>
      <c r="K4" s="10">
        <v>9</v>
      </c>
      <c r="L4" s="10">
        <v>61</v>
      </c>
      <c r="M4" s="10">
        <v>4</v>
      </c>
      <c r="N4" s="10">
        <v>19</v>
      </c>
      <c r="O4" s="10">
        <v>1</v>
      </c>
      <c r="P4" s="10">
        <v>49</v>
      </c>
      <c r="Q4" s="10">
        <v>7</v>
      </c>
      <c r="R4" s="10">
        <v>5</v>
      </c>
      <c r="S4" s="10">
        <v>45</v>
      </c>
      <c r="T4" s="10">
        <v>0</v>
      </c>
      <c r="U4" s="10">
        <v>7</v>
      </c>
      <c r="V4" s="10">
        <v>0</v>
      </c>
      <c r="W4" s="10">
        <v>0</v>
      </c>
      <c r="X4" s="10">
        <v>11</v>
      </c>
      <c r="Y4" s="10">
        <f t="shared" si="0"/>
        <v>236</v>
      </c>
    </row>
    <row r="5" spans="1:25" x14ac:dyDescent="0.3">
      <c r="A5" s="14">
        <v>4</v>
      </c>
      <c r="B5" s="15">
        <v>4</v>
      </c>
      <c r="C5" s="30">
        <v>22</v>
      </c>
      <c r="D5" s="8" t="s">
        <v>1355</v>
      </c>
      <c r="E5" s="8"/>
      <c r="F5" s="234">
        <v>129</v>
      </c>
      <c r="G5" s="15" t="s">
        <v>73</v>
      </c>
      <c r="H5" s="358" t="s">
        <v>42</v>
      </c>
      <c r="I5" s="32">
        <v>120</v>
      </c>
      <c r="J5" s="10">
        <v>1</v>
      </c>
      <c r="K5" s="10">
        <v>7</v>
      </c>
      <c r="L5" s="10">
        <v>3</v>
      </c>
      <c r="M5" s="10">
        <v>0</v>
      </c>
      <c r="N5" s="10">
        <v>0</v>
      </c>
      <c r="O5" s="10">
        <v>0</v>
      </c>
      <c r="P5" s="10">
        <v>72</v>
      </c>
      <c r="Q5" s="10">
        <v>5</v>
      </c>
      <c r="R5" s="10">
        <v>0</v>
      </c>
      <c r="S5" s="10">
        <v>3</v>
      </c>
      <c r="T5" s="10">
        <v>0</v>
      </c>
      <c r="U5" s="10">
        <v>0</v>
      </c>
      <c r="V5" s="10">
        <v>0</v>
      </c>
      <c r="W5" s="10">
        <v>0</v>
      </c>
      <c r="X5" s="10">
        <v>2</v>
      </c>
      <c r="Y5" s="10">
        <f t="shared" si="0"/>
        <v>93</v>
      </c>
    </row>
    <row r="6" spans="1:25" x14ac:dyDescent="0.3">
      <c r="A6" s="14">
        <v>5</v>
      </c>
      <c r="B6" s="15">
        <v>4</v>
      </c>
      <c r="C6" s="30">
        <v>22</v>
      </c>
      <c r="D6" s="8" t="s">
        <v>1355</v>
      </c>
      <c r="E6" s="8"/>
      <c r="F6" s="234">
        <v>130</v>
      </c>
      <c r="G6" s="15" t="s">
        <v>73</v>
      </c>
      <c r="H6" s="358" t="s">
        <v>42</v>
      </c>
      <c r="I6" s="32">
        <v>642</v>
      </c>
      <c r="J6" s="10">
        <v>11</v>
      </c>
      <c r="K6" s="10">
        <v>17</v>
      </c>
      <c r="L6" s="10">
        <v>171</v>
      </c>
      <c r="M6" s="10">
        <v>2</v>
      </c>
      <c r="N6" s="10">
        <v>20</v>
      </c>
      <c r="O6" s="10">
        <v>0</v>
      </c>
      <c r="P6" s="10">
        <v>3</v>
      </c>
      <c r="Q6" s="10">
        <v>53</v>
      </c>
      <c r="R6" s="10">
        <v>59</v>
      </c>
      <c r="S6" s="10">
        <v>102</v>
      </c>
      <c r="T6" s="10">
        <v>5</v>
      </c>
      <c r="U6" s="10">
        <v>13</v>
      </c>
      <c r="V6" s="10">
        <v>0</v>
      </c>
      <c r="W6" s="10">
        <v>0</v>
      </c>
      <c r="X6" s="10">
        <v>13</v>
      </c>
      <c r="Y6" s="10">
        <f t="shared" si="0"/>
        <v>469</v>
      </c>
    </row>
    <row r="7" spans="1:25" x14ac:dyDescent="0.3">
      <c r="A7" s="14">
        <v>6</v>
      </c>
      <c r="B7" s="15">
        <v>4</v>
      </c>
      <c r="C7" s="30">
        <v>27</v>
      </c>
      <c r="D7" s="8" t="s">
        <v>1356</v>
      </c>
      <c r="E7" s="8"/>
      <c r="F7" s="234">
        <v>153</v>
      </c>
      <c r="G7" s="15" t="s">
        <v>73</v>
      </c>
      <c r="H7" s="358" t="s">
        <v>42</v>
      </c>
      <c r="I7" s="32">
        <v>546</v>
      </c>
      <c r="J7" s="10">
        <v>20</v>
      </c>
      <c r="K7" s="10">
        <v>66</v>
      </c>
      <c r="L7" s="10">
        <v>29</v>
      </c>
      <c r="M7" s="10">
        <v>8</v>
      </c>
      <c r="N7" s="10">
        <v>5</v>
      </c>
      <c r="O7" s="10">
        <v>0</v>
      </c>
      <c r="P7" s="10">
        <v>22</v>
      </c>
      <c r="Q7" s="10">
        <v>14</v>
      </c>
      <c r="R7" s="10">
        <v>6</v>
      </c>
      <c r="S7" s="10">
        <v>34</v>
      </c>
      <c r="T7" s="10">
        <v>1</v>
      </c>
      <c r="U7" s="10">
        <v>0</v>
      </c>
      <c r="V7" s="10">
        <v>4</v>
      </c>
      <c r="W7" s="10">
        <v>0</v>
      </c>
      <c r="X7" s="10">
        <v>21</v>
      </c>
      <c r="Y7" s="10">
        <f t="shared" si="0"/>
        <v>230</v>
      </c>
    </row>
    <row r="8" spans="1:25" x14ac:dyDescent="0.3">
      <c r="A8" s="14">
        <v>7</v>
      </c>
      <c r="B8" s="15">
        <v>4</v>
      </c>
      <c r="C8" s="30">
        <v>27</v>
      </c>
      <c r="D8" s="8" t="s">
        <v>1356</v>
      </c>
      <c r="E8" s="8"/>
      <c r="F8" s="234">
        <v>153</v>
      </c>
      <c r="G8" s="15" t="s">
        <v>73</v>
      </c>
      <c r="H8" s="358" t="s">
        <v>1569</v>
      </c>
      <c r="I8" s="32">
        <v>545</v>
      </c>
      <c r="J8" s="10">
        <v>11</v>
      </c>
      <c r="K8" s="10">
        <v>55</v>
      </c>
      <c r="L8" s="10">
        <v>21</v>
      </c>
      <c r="M8" s="10">
        <v>6</v>
      </c>
      <c r="N8" s="10">
        <v>5</v>
      </c>
      <c r="O8" s="10">
        <v>0</v>
      </c>
      <c r="P8" s="10">
        <v>23</v>
      </c>
      <c r="Q8" s="10">
        <v>14</v>
      </c>
      <c r="R8" s="10">
        <v>1</v>
      </c>
      <c r="S8" s="10">
        <v>47</v>
      </c>
      <c r="T8" s="10">
        <v>2</v>
      </c>
      <c r="U8" s="10">
        <v>1</v>
      </c>
      <c r="V8" s="10">
        <v>0</v>
      </c>
      <c r="W8" s="10">
        <v>0</v>
      </c>
      <c r="X8" s="10">
        <v>15</v>
      </c>
      <c r="Y8" s="10">
        <f t="shared" si="0"/>
        <v>201</v>
      </c>
    </row>
    <row r="9" spans="1:25" x14ac:dyDescent="0.3">
      <c r="A9" s="14">
        <v>8</v>
      </c>
      <c r="B9" s="15">
        <v>4</v>
      </c>
      <c r="C9" s="30">
        <v>27</v>
      </c>
      <c r="D9" s="8" t="s">
        <v>1356</v>
      </c>
      <c r="E9" s="8"/>
      <c r="F9" s="234">
        <v>154</v>
      </c>
      <c r="G9" s="15" t="s">
        <v>73</v>
      </c>
      <c r="H9" s="358" t="s">
        <v>42</v>
      </c>
      <c r="I9" s="32">
        <v>266</v>
      </c>
      <c r="J9" s="10">
        <v>3</v>
      </c>
      <c r="K9" s="10">
        <v>22</v>
      </c>
      <c r="L9" s="10">
        <v>46</v>
      </c>
      <c r="M9" s="10">
        <v>5</v>
      </c>
      <c r="N9" s="10">
        <v>3</v>
      </c>
      <c r="O9" s="10">
        <v>0</v>
      </c>
      <c r="P9" s="10">
        <v>16</v>
      </c>
      <c r="Q9" s="10">
        <v>4</v>
      </c>
      <c r="R9" s="10">
        <v>4</v>
      </c>
      <c r="S9" s="10">
        <v>25</v>
      </c>
      <c r="T9" s="10">
        <v>0</v>
      </c>
      <c r="U9" s="10">
        <v>0</v>
      </c>
      <c r="V9" s="10">
        <v>1</v>
      </c>
      <c r="W9" s="10">
        <v>0</v>
      </c>
      <c r="X9" s="10">
        <v>6</v>
      </c>
      <c r="Y9" s="10">
        <f t="shared" si="0"/>
        <v>135</v>
      </c>
    </row>
    <row r="10" spans="1:25" x14ac:dyDescent="0.3">
      <c r="A10" s="14">
        <v>9</v>
      </c>
      <c r="B10" s="15">
        <v>4</v>
      </c>
      <c r="C10" s="30">
        <v>27</v>
      </c>
      <c r="D10" s="8" t="s">
        <v>1356</v>
      </c>
      <c r="E10" s="8"/>
      <c r="F10" s="234">
        <v>155</v>
      </c>
      <c r="G10" s="15" t="s">
        <v>73</v>
      </c>
      <c r="H10" s="358" t="s">
        <v>42</v>
      </c>
      <c r="I10" s="32">
        <v>489</v>
      </c>
      <c r="J10" s="10">
        <v>13</v>
      </c>
      <c r="K10" s="10">
        <v>67</v>
      </c>
      <c r="L10" s="10">
        <v>41</v>
      </c>
      <c r="M10" s="10">
        <v>2</v>
      </c>
      <c r="N10" s="10">
        <v>16</v>
      </c>
      <c r="O10" s="10">
        <v>3</v>
      </c>
      <c r="P10" s="10">
        <v>6</v>
      </c>
      <c r="Q10" s="10">
        <v>9</v>
      </c>
      <c r="R10" s="10">
        <v>8</v>
      </c>
      <c r="S10" s="10">
        <v>13</v>
      </c>
      <c r="T10" s="10">
        <v>0</v>
      </c>
      <c r="U10" s="10">
        <v>2</v>
      </c>
      <c r="V10" s="10">
        <v>2</v>
      </c>
      <c r="W10" s="10">
        <v>0</v>
      </c>
      <c r="X10" s="10">
        <v>7</v>
      </c>
      <c r="Y10" s="10">
        <f t="shared" si="0"/>
        <v>189</v>
      </c>
    </row>
    <row r="11" spans="1:25" x14ac:dyDescent="0.3">
      <c r="A11" s="14">
        <v>10</v>
      </c>
      <c r="B11" s="15">
        <v>4</v>
      </c>
      <c r="C11" s="30">
        <v>27</v>
      </c>
      <c r="D11" s="8" t="s">
        <v>1356</v>
      </c>
      <c r="E11" s="8"/>
      <c r="F11" s="234">
        <v>155</v>
      </c>
      <c r="G11" s="15" t="s">
        <v>73</v>
      </c>
      <c r="H11" s="358" t="s">
        <v>1569</v>
      </c>
      <c r="I11" s="235">
        <v>488</v>
      </c>
      <c r="J11" s="10">
        <v>21</v>
      </c>
      <c r="K11" s="10">
        <v>74</v>
      </c>
      <c r="L11" s="10">
        <v>23</v>
      </c>
      <c r="M11" s="10">
        <v>8</v>
      </c>
      <c r="N11" s="10">
        <v>11</v>
      </c>
      <c r="O11" s="10">
        <v>1</v>
      </c>
      <c r="P11" s="10">
        <v>11</v>
      </c>
      <c r="Q11" s="10">
        <v>10</v>
      </c>
      <c r="R11" s="10">
        <v>3</v>
      </c>
      <c r="S11" s="10">
        <v>8</v>
      </c>
      <c r="T11" s="10">
        <v>0</v>
      </c>
      <c r="U11" s="10">
        <v>0</v>
      </c>
      <c r="V11" s="10">
        <v>1</v>
      </c>
      <c r="W11" s="10">
        <v>0</v>
      </c>
      <c r="X11" s="10">
        <v>14</v>
      </c>
      <c r="Y11" s="10">
        <f t="shared" si="0"/>
        <v>185</v>
      </c>
    </row>
    <row r="12" spans="1:25" x14ac:dyDescent="0.3">
      <c r="A12" s="14">
        <v>11</v>
      </c>
      <c r="B12" s="15">
        <v>4</v>
      </c>
      <c r="C12" s="30">
        <v>27</v>
      </c>
      <c r="D12" s="8" t="s">
        <v>1356</v>
      </c>
      <c r="E12" s="8"/>
      <c r="F12" s="234">
        <v>156</v>
      </c>
      <c r="G12" s="15" t="s">
        <v>73</v>
      </c>
      <c r="H12" s="358" t="s">
        <v>42</v>
      </c>
      <c r="I12" s="32">
        <v>262</v>
      </c>
      <c r="J12" s="10">
        <v>6</v>
      </c>
      <c r="K12" s="10">
        <v>55</v>
      </c>
      <c r="L12" s="10">
        <v>8</v>
      </c>
      <c r="M12" s="10">
        <v>3</v>
      </c>
      <c r="N12" s="10">
        <v>3</v>
      </c>
      <c r="O12" s="10">
        <v>2</v>
      </c>
      <c r="P12" s="10">
        <v>41</v>
      </c>
      <c r="Q12" s="10">
        <v>7</v>
      </c>
      <c r="R12" s="10">
        <v>0</v>
      </c>
      <c r="S12" s="10">
        <v>4</v>
      </c>
      <c r="T12" s="10">
        <v>1</v>
      </c>
      <c r="U12" s="10">
        <v>0</v>
      </c>
      <c r="V12" s="10">
        <v>2</v>
      </c>
      <c r="W12" s="10">
        <v>0</v>
      </c>
      <c r="X12" s="10">
        <v>14</v>
      </c>
      <c r="Y12" s="10">
        <f t="shared" si="0"/>
        <v>146</v>
      </c>
    </row>
    <row r="13" spans="1:25" x14ac:dyDescent="0.3">
      <c r="A13" s="14">
        <v>12</v>
      </c>
      <c r="B13" s="15">
        <v>4</v>
      </c>
      <c r="C13" s="30">
        <v>29</v>
      </c>
      <c r="D13" s="8" t="s">
        <v>1357</v>
      </c>
      <c r="E13" s="8"/>
      <c r="F13" s="234">
        <v>176</v>
      </c>
      <c r="G13" s="15" t="s">
        <v>73</v>
      </c>
      <c r="H13" s="358" t="s">
        <v>42</v>
      </c>
      <c r="I13" s="32">
        <v>615</v>
      </c>
      <c r="J13" s="10">
        <v>9</v>
      </c>
      <c r="K13" s="10">
        <v>100</v>
      </c>
      <c r="L13" s="10">
        <v>34</v>
      </c>
      <c r="M13" s="10">
        <v>6</v>
      </c>
      <c r="N13" s="10">
        <v>9</v>
      </c>
      <c r="O13" s="10">
        <v>2</v>
      </c>
      <c r="P13" s="10">
        <v>0</v>
      </c>
      <c r="Q13" s="10">
        <v>2</v>
      </c>
      <c r="R13" s="10"/>
      <c r="S13" s="10">
        <v>94</v>
      </c>
      <c r="T13" s="10">
        <v>4</v>
      </c>
      <c r="U13" s="10">
        <v>0</v>
      </c>
      <c r="V13" s="10">
        <v>3</v>
      </c>
      <c r="W13" s="10">
        <v>0</v>
      </c>
      <c r="X13" s="10">
        <v>22</v>
      </c>
      <c r="Y13" s="10">
        <f t="shared" si="0"/>
        <v>285</v>
      </c>
    </row>
    <row r="14" spans="1:25" x14ac:dyDescent="0.3">
      <c r="A14" s="14">
        <v>13</v>
      </c>
      <c r="B14" s="15">
        <v>4</v>
      </c>
      <c r="C14" s="30">
        <v>29</v>
      </c>
      <c r="D14" s="8" t="s">
        <v>1357</v>
      </c>
      <c r="E14" s="8"/>
      <c r="F14" s="234">
        <v>176</v>
      </c>
      <c r="G14" s="15" t="s">
        <v>73</v>
      </c>
      <c r="H14" s="358" t="s">
        <v>1569</v>
      </c>
      <c r="I14" s="32">
        <v>614</v>
      </c>
      <c r="J14" s="10">
        <v>2</v>
      </c>
      <c r="K14" s="10">
        <v>86</v>
      </c>
      <c r="L14" s="10">
        <v>62</v>
      </c>
      <c r="M14" s="10">
        <v>1</v>
      </c>
      <c r="N14" s="10">
        <v>6</v>
      </c>
      <c r="O14" s="10">
        <v>1</v>
      </c>
      <c r="P14" s="10">
        <v>0</v>
      </c>
      <c r="Q14" s="10">
        <v>2</v>
      </c>
      <c r="R14" s="10">
        <v>4</v>
      </c>
      <c r="S14" s="10">
        <v>77</v>
      </c>
      <c r="T14" s="10">
        <v>2</v>
      </c>
      <c r="U14" s="10">
        <v>5</v>
      </c>
      <c r="V14" s="10">
        <v>2</v>
      </c>
      <c r="W14" s="10">
        <v>0</v>
      </c>
      <c r="X14" s="10">
        <v>23</v>
      </c>
      <c r="Y14" s="10">
        <f t="shared" si="0"/>
        <v>273</v>
      </c>
    </row>
    <row r="15" spans="1:25" x14ac:dyDescent="0.3">
      <c r="A15" s="14">
        <v>14</v>
      </c>
      <c r="B15" s="15">
        <v>4</v>
      </c>
      <c r="C15" s="30">
        <v>29</v>
      </c>
      <c r="D15" s="8" t="s">
        <v>1357</v>
      </c>
      <c r="E15" s="8"/>
      <c r="F15" s="234">
        <v>177</v>
      </c>
      <c r="G15" s="15" t="s">
        <v>73</v>
      </c>
      <c r="H15" s="358" t="s">
        <v>42</v>
      </c>
      <c r="I15" s="32">
        <v>83</v>
      </c>
      <c r="J15" s="10">
        <v>1</v>
      </c>
      <c r="K15" s="10">
        <v>6</v>
      </c>
      <c r="L15" s="10">
        <v>3</v>
      </c>
      <c r="M15" s="10">
        <v>3</v>
      </c>
      <c r="N15" s="10">
        <v>2</v>
      </c>
      <c r="O15" s="10">
        <v>0</v>
      </c>
      <c r="P15" s="10">
        <v>1</v>
      </c>
      <c r="Q15" s="10">
        <v>0</v>
      </c>
      <c r="R15" s="10">
        <v>1</v>
      </c>
      <c r="S15" s="10">
        <v>16</v>
      </c>
      <c r="T15" s="10">
        <v>0</v>
      </c>
      <c r="U15" s="10">
        <v>0</v>
      </c>
      <c r="V15" s="10">
        <v>0</v>
      </c>
      <c r="W15" s="10">
        <v>0</v>
      </c>
      <c r="X15" s="10">
        <v>3</v>
      </c>
      <c r="Y15" s="10">
        <f t="shared" si="0"/>
        <v>36</v>
      </c>
    </row>
    <row r="16" spans="1:25" x14ac:dyDescent="0.3">
      <c r="A16" s="14">
        <v>15</v>
      </c>
      <c r="B16" s="15">
        <v>4</v>
      </c>
      <c r="C16" s="30">
        <v>29</v>
      </c>
      <c r="D16" s="8" t="s">
        <v>1357</v>
      </c>
      <c r="E16" s="8"/>
      <c r="F16" s="234">
        <v>178</v>
      </c>
      <c r="G16" s="15" t="s">
        <v>73</v>
      </c>
      <c r="H16" s="358" t="s">
        <v>42</v>
      </c>
      <c r="I16" s="32">
        <v>343</v>
      </c>
      <c r="J16" s="10">
        <v>6</v>
      </c>
      <c r="K16" s="10">
        <v>77</v>
      </c>
      <c r="L16" s="10">
        <v>60</v>
      </c>
      <c r="M16" s="10">
        <v>1</v>
      </c>
      <c r="N16" s="10">
        <v>11</v>
      </c>
      <c r="O16" s="10">
        <v>0</v>
      </c>
      <c r="P16" s="10">
        <v>0</v>
      </c>
      <c r="Q16" s="10">
        <v>2</v>
      </c>
      <c r="R16" s="10">
        <v>7</v>
      </c>
      <c r="S16" s="10">
        <v>28</v>
      </c>
      <c r="T16" s="10">
        <v>0</v>
      </c>
      <c r="U16" s="10">
        <v>0</v>
      </c>
      <c r="V16" s="10">
        <v>0</v>
      </c>
      <c r="W16" s="10">
        <v>0</v>
      </c>
      <c r="X16" s="10">
        <v>12</v>
      </c>
      <c r="Y16" s="10">
        <f t="shared" si="0"/>
        <v>204</v>
      </c>
    </row>
    <row r="17" spans="1:25" x14ac:dyDescent="0.3">
      <c r="A17" s="14">
        <v>16</v>
      </c>
      <c r="B17" s="15">
        <v>4</v>
      </c>
      <c r="C17" s="30">
        <v>29</v>
      </c>
      <c r="D17" s="8" t="s">
        <v>1357</v>
      </c>
      <c r="E17" s="8"/>
      <c r="F17" s="234">
        <v>179</v>
      </c>
      <c r="G17" s="15" t="s">
        <v>73</v>
      </c>
      <c r="H17" s="358" t="s">
        <v>42</v>
      </c>
      <c r="I17" s="235">
        <v>644</v>
      </c>
      <c r="J17" s="10">
        <v>3</v>
      </c>
      <c r="K17" s="10">
        <v>117</v>
      </c>
      <c r="L17" s="10">
        <v>48</v>
      </c>
      <c r="M17" s="10">
        <v>5</v>
      </c>
      <c r="N17" s="10">
        <v>15</v>
      </c>
      <c r="O17" s="10">
        <v>1</v>
      </c>
      <c r="P17" s="10">
        <v>1</v>
      </c>
      <c r="Q17" s="10">
        <v>4</v>
      </c>
      <c r="R17" s="10">
        <v>5</v>
      </c>
      <c r="S17" s="10">
        <v>96</v>
      </c>
      <c r="T17" s="10">
        <v>0</v>
      </c>
      <c r="U17" s="10">
        <v>2</v>
      </c>
      <c r="V17" s="10">
        <v>3</v>
      </c>
      <c r="W17" s="10">
        <v>0</v>
      </c>
      <c r="X17" s="10">
        <v>37</v>
      </c>
      <c r="Y17" s="10">
        <f t="shared" si="0"/>
        <v>337</v>
      </c>
    </row>
    <row r="18" spans="1:25" x14ac:dyDescent="0.3">
      <c r="A18" s="14">
        <v>17</v>
      </c>
      <c r="B18" s="15">
        <v>4</v>
      </c>
      <c r="C18" s="30">
        <v>29</v>
      </c>
      <c r="D18" s="8" t="s">
        <v>1357</v>
      </c>
      <c r="E18" s="8"/>
      <c r="F18" s="234">
        <v>179</v>
      </c>
      <c r="G18" s="15" t="s">
        <v>73</v>
      </c>
      <c r="H18" s="358" t="s">
        <v>1573</v>
      </c>
      <c r="I18" s="32">
        <v>336</v>
      </c>
      <c r="J18" s="10">
        <v>1</v>
      </c>
      <c r="K18" s="10">
        <v>35</v>
      </c>
      <c r="L18" s="10">
        <v>18</v>
      </c>
      <c r="M18" s="10">
        <v>2</v>
      </c>
      <c r="N18" s="10">
        <v>14</v>
      </c>
      <c r="O18" s="10">
        <v>2</v>
      </c>
      <c r="P18" s="10">
        <v>1</v>
      </c>
      <c r="Q18" s="10">
        <v>3</v>
      </c>
      <c r="R18" s="10">
        <v>1</v>
      </c>
      <c r="S18" s="10">
        <v>57</v>
      </c>
      <c r="T18" s="10">
        <v>6</v>
      </c>
      <c r="U18" s="10">
        <v>1</v>
      </c>
      <c r="V18" s="10">
        <v>0</v>
      </c>
      <c r="W18" s="10">
        <v>0</v>
      </c>
      <c r="X18" s="10">
        <v>12</v>
      </c>
      <c r="Y18" s="10">
        <f t="shared" si="0"/>
        <v>153</v>
      </c>
    </row>
    <row r="19" spans="1:25" x14ac:dyDescent="0.3">
      <c r="A19" s="14">
        <v>18</v>
      </c>
      <c r="B19" s="15">
        <v>4</v>
      </c>
      <c r="C19" s="30">
        <v>38</v>
      </c>
      <c r="D19" s="8" t="s">
        <v>1358</v>
      </c>
      <c r="E19" s="8"/>
      <c r="F19" s="234">
        <v>232</v>
      </c>
      <c r="G19" s="15" t="s">
        <v>73</v>
      </c>
      <c r="H19" s="358" t="s">
        <v>42</v>
      </c>
      <c r="I19" s="32">
        <v>514</v>
      </c>
      <c r="J19" s="10">
        <v>0</v>
      </c>
      <c r="K19" s="10">
        <v>207</v>
      </c>
      <c r="L19" s="10">
        <v>17</v>
      </c>
      <c r="M19" s="10">
        <v>1</v>
      </c>
      <c r="N19" s="10">
        <v>18</v>
      </c>
      <c r="O19" s="10">
        <v>2</v>
      </c>
      <c r="P19" s="10">
        <v>16</v>
      </c>
      <c r="Q19" s="10">
        <v>3</v>
      </c>
      <c r="R19" s="10">
        <v>6</v>
      </c>
      <c r="S19" s="10">
        <v>162</v>
      </c>
      <c r="T19" s="10">
        <v>6</v>
      </c>
      <c r="U19" s="10">
        <v>0</v>
      </c>
      <c r="V19" s="10">
        <v>0</v>
      </c>
      <c r="W19" s="10">
        <v>0</v>
      </c>
      <c r="X19" s="10">
        <v>10</v>
      </c>
      <c r="Y19" s="10">
        <f t="shared" si="0"/>
        <v>448</v>
      </c>
    </row>
    <row r="20" spans="1:25" x14ac:dyDescent="0.3">
      <c r="A20" s="14">
        <v>19</v>
      </c>
      <c r="B20" s="15">
        <v>4</v>
      </c>
      <c r="C20" s="30">
        <v>38</v>
      </c>
      <c r="D20" s="8" t="s">
        <v>1358</v>
      </c>
      <c r="E20" s="8"/>
      <c r="F20" s="234">
        <v>232</v>
      </c>
      <c r="G20" s="15" t="s">
        <v>73</v>
      </c>
      <c r="H20" s="358" t="s">
        <v>1569</v>
      </c>
      <c r="I20" s="32">
        <v>513</v>
      </c>
      <c r="J20" s="10">
        <v>1</v>
      </c>
      <c r="K20" s="10">
        <v>187</v>
      </c>
      <c r="L20" s="10">
        <v>12</v>
      </c>
      <c r="M20" s="10">
        <v>0</v>
      </c>
      <c r="N20" s="10">
        <v>7</v>
      </c>
      <c r="O20" s="10">
        <v>1</v>
      </c>
      <c r="P20" s="10">
        <v>7</v>
      </c>
      <c r="Q20" s="10">
        <v>1</v>
      </c>
      <c r="R20" s="10">
        <v>3</v>
      </c>
      <c r="S20" s="10">
        <v>209</v>
      </c>
      <c r="T20" s="10">
        <v>1</v>
      </c>
      <c r="U20" s="10">
        <v>0</v>
      </c>
      <c r="V20" s="10">
        <v>1</v>
      </c>
      <c r="W20" s="10">
        <v>0</v>
      </c>
      <c r="X20" s="10">
        <v>9</v>
      </c>
      <c r="Y20" s="10">
        <f t="shared" si="0"/>
        <v>439</v>
      </c>
    </row>
    <row r="21" spans="1:25" x14ac:dyDescent="0.3">
      <c r="A21" s="14">
        <v>20</v>
      </c>
      <c r="B21" s="15">
        <v>4</v>
      </c>
      <c r="C21" s="30">
        <v>38</v>
      </c>
      <c r="D21" s="8" t="s">
        <v>1358</v>
      </c>
      <c r="E21" s="8"/>
      <c r="F21" s="234">
        <v>232</v>
      </c>
      <c r="G21" s="15" t="s">
        <v>73</v>
      </c>
      <c r="H21" s="358" t="s">
        <v>1571</v>
      </c>
      <c r="I21" s="32">
        <v>513</v>
      </c>
      <c r="J21" s="10">
        <v>3</v>
      </c>
      <c r="K21" s="10">
        <v>227</v>
      </c>
      <c r="L21" s="10">
        <v>15</v>
      </c>
      <c r="M21" s="10">
        <v>1</v>
      </c>
      <c r="N21" s="10">
        <v>8</v>
      </c>
      <c r="O21" s="10">
        <v>1</v>
      </c>
      <c r="P21" s="10">
        <v>7</v>
      </c>
      <c r="Q21" s="10">
        <v>1</v>
      </c>
      <c r="R21" s="10">
        <v>2</v>
      </c>
      <c r="S21" s="10">
        <v>161</v>
      </c>
      <c r="T21" s="10">
        <v>4</v>
      </c>
      <c r="U21" s="10">
        <v>0</v>
      </c>
      <c r="V21" s="10">
        <v>0</v>
      </c>
      <c r="W21" s="10">
        <v>0</v>
      </c>
      <c r="X21" s="10">
        <v>4</v>
      </c>
      <c r="Y21" s="10">
        <f t="shared" si="0"/>
        <v>434</v>
      </c>
    </row>
    <row r="22" spans="1:25" x14ac:dyDescent="0.3">
      <c r="A22" s="14">
        <v>21</v>
      </c>
      <c r="B22" s="15">
        <v>4</v>
      </c>
      <c r="C22" s="30">
        <v>38</v>
      </c>
      <c r="D22" s="8" t="s">
        <v>1358</v>
      </c>
      <c r="E22" s="8"/>
      <c r="F22" s="234">
        <v>233</v>
      </c>
      <c r="G22" s="15" t="s">
        <v>73</v>
      </c>
      <c r="H22" s="358" t="s">
        <v>42</v>
      </c>
      <c r="I22" s="32">
        <v>427</v>
      </c>
      <c r="J22" s="10">
        <v>0</v>
      </c>
      <c r="K22" s="10">
        <v>290</v>
      </c>
      <c r="L22" s="10">
        <v>10</v>
      </c>
      <c r="M22" s="10">
        <v>0</v>
      </c>
      <c r="N22" s="10">
        <v>2</v>
      </c>
      <c r="O22" s="10">
        <v>0</v>
      </c>
      <c r="P22" s="10">
        <v>1</v>
      </c>
      <c r="Q22" s="10">
        <v>0</v>
      </c>
      <c r="R22" s="10">
        <v>0</v>
      </c>
      <c r="S22" s="10">
        <v>81</v>
      </c>
      <c r="T22" s="10">
        <v>1</v>
      </c>
      <c r="U22" s="10">
        <v>0</v>
      </c>
      <c r="V22" s="10">
        <v>0</v>
      </c>
      <c r="W22" s="10">
        <v>0</v>
      </c>
      <c r="X22" s="10">
        <v>18</v>
      </c>
      <c r="Y22" s="10">
        <f t="shared" si="0"/>
        <v>403</v>
      </c>
    </row>
    <row r="23" spans="1:25" x14ac:dyDescent="0.3">
      <c r="A23" s="14">
        <v>22</v>
      </c>
      <c r="B23" s="15">
        <v>4</v>
      </c>
      <c r="C23" s="30">
        <v>38</v>
      </c>
      <c r="D23" s="8" t="s">
        <v>1358</v>
      </c>
      <c r="E23" s="8"/>
      <c r="F23" s="234">
        <v>234</v>
      </c>
      <c r="G23" s="15" t="s">
        <v>73</v>
      </c>
      <c r="H23" s="358" t="s">
        <v>42</v>
      </c>
      <c r="I23" s="32">
        <v>420</v>
      </c>
      <c r="J23" s="10">
        <v>0</v>
      </c>
      <c r="K23" s="10">
        <v>173</v>
      </c>
      <c r="L23" s="10">
        <v>6</v>
      </c>
      <c r="M23" s="10">
        <v>1</v>
      </c>
      <c r="N23" s="10">
        <v>17</v>
      </c>
      <c r="O23" s="10">
        <v>1</v>
      </c>
      <c r="P23" s="10">
        <v>4</v>
      </c>
      <c r="Q23" s="10">
        <v>0</v>
      </c>
      <c r="R23" s="10">
        <v>1</v>
      </c>
      <c r="S23" s="10">
        <v>101</v>
      </c>
      <c r="T23" s="10">
        <v>0</v>
      </c>
      <c r="U23" s="10">
        <v>0</v>
      </c>
      <c r="V23" s="10">
        <v>1</v>
      </c>
      <c r="W23" s="10">
        <v>0</v>
      </c>
      <c r="X23" s="10">
        <v>12</v>
      </c>
      <c r="Y23" s="10">
        <f t="shared" si="0"/>
        <v>317</v>
      </c>
    </row>
    <row r="24" spans="1:25" x14ac:dyDescent="0.3">
      <c r="A24" s="14">
        <v>23</v>
      </c>
      <c r="B24" s="15">
        <v>4</v>
      </c>
      <c r="C24" s="30">
        <v>38</v>
      </c>
      <c r="D24" s="8" t="s">
        <v>1358</v>
      </c>
      <c r="E24" s="8"/>
      <c r="F24" s="234">
        <v>234</v>
      </c>
      <c r="G24" s="15" t="s">
        <v>73</v>
      </c>
      <c r="H24" s="358" t="s">
        <v>1569</v>
      </c>
      <c r="I24" s="32">
        <v>419</v>
      </c>
      <c r="J24" s="10">
        <v>0</v>
      </c>
      <c r="K24" s="10">
        <v>179</v>
      </c>
      <c r="L24" s="10">
        <v>13</v>
      </c>
      <c r="M24" s="10">
        <v>0</v>
      </c>
      <c r="N24" s="10">
        <v>16</v>
      </c>
      <c r="O24" s="10">
        <v>1</v>
      </c>
      <c r="P24" s="10">
        <v>4</v>
      </c>
      <c r="Q24" s="10">
        <v>0</v>
      </c>
      <c r="R24" s="10">
        <v>1</v>
      </c>
      <c r="S24" s="10">
        <v>114</v>
      </c>
      <c r="T24" s="10">
        <v>2</v>
      </c>
      <c r="U24" s="10">
        <v>0</v>
      </c>
      <c r="V24" s="10">
        <v>0</v>
      </c>
      <c r="W24" s="10">
        <v>0</v>
      </c>
      <c r="X24" s="10">
        <v>10</v>
      </c>
      <c r="Y24" s="10">
        <f t="shared" si="0"/>
        <v>340</v>
      </c>
    </row>
    <row r="25" spans="1:25" x14ac:dyDescent="0.3">
      <c r="A25" s="14">
        <v>24</v>
      </c>
      <c r="B25" s="15">
        <v>4</v>
      </c>
      <c r="C25" s="30">
        <v>38</v>
      </c>
      <c r="D25" s="8" t="s">
        <v>1358</v>
      </c>
      <c r="E25" s="8"/>
      <c r="F25" s="234">
        <v>235</v>
      </c>
      <c r="G25" s="15" t="s">
        <v>73</v>
      </c>
      <c r="H25" s="358" t="s">
        <v>42</v>
      </c>
      <c r="I25" s="32">
        <v>530</v>
      </c>
      <c r="J25" s="10">
        <v>0</v>
      </c>
      <c r="K25" s="10">
        <v>204</v>
      </c>
      <c r="L25" s="10">
        <v>21</v>
      </c>
      <c r="M25" s="10">
        <v>0</v>
      </c>
      <c r="N25" s="10">
        <v>2</v>
      </c>
      <c r="O25" s="10">
        <v>1</v>
      </c>
      <c r="P25" s="10">
        <v>0</v>
      </c>
      <c r="Q25" s="10">
        <v>1</v>
      </c>
      <c r="R25" s="10">
        <v>1</v>
      </c>
      <c r="S25" s="10">
        <v>198</v>
      </c>
      <c r="T25" s="10">
        <v>1</v>
      </c>
      <c r="U25" s="10">
        <v>0</v>
      </c>
      <c r="V25" s="10">
        <v>6</v>
      </c>
      <c r="W25" s="10">
        <v>0</v>
      </c>
      <c r="X25" s="10">
        <v>11</v>
      </c>
      <c r="Y25" s="10">
        <f t="shared" si="0"/>
        <v>446</v>
      </c>
    </row>
    <row r="26" spans="1:25" x14ac:dyDescent="0.3">
      <c r="A26" s="14">
        <v>25</v>
      </c>
      <c r="B26" s="15">
        <v>4</v>
      </c>
      <c r="C26" s="30">
        <v>38</v>
      </c>
      <c r="D26" s="8" t="s">
        <v>1358</v>
      </c>
      <c r="E26" s="8"/>
      <c r="F26" s="234">
        <v>235</v>
      </c>
      <c r="G26" s="15" t="s">
        <v>73</v>
      </c>
      <c r="H26" s="358" t="s">
        <v>1569</v>
      </c>
      <c r="I26" s="32">
        <v>530</v>
      </c>
      <c r="J26" s="10">
        <v>1</v>
      </c>
      <c r="K26" s="10">
        <v>211</v>
      </c>
      <c r="L26" s="10">
        <v>12</v>
      </c>
      <c r="M26" s="10">
        <v>4</v>
      </c>
      <c r="N26" s="10">
        <v>2</v>
      </c>
      <c r="O26" s="10">
        <v>1</v>
      </c>
      <c r="P26" s="10">
        <v>5</v>
      </c>
      <c r="Q26" s="10">
        <v>2</v>
      </c>
      <c r="R26" s="10">
        <v>1</v>
      </c>
      <c r="S26" s="10">
        <v>198</v>
      </c>
      <c r="T26" s="10">
        <v>4</v>
      </c>
      <c r="U26" s="10">
        <v>0</v>
      </c>
      <c r="V26" s="10">
        <v>2</v>
      </c>
      <c r="W26" s="10">
        <v>0</v>
      </c>
      <c r="X26" s="10">
        <v>9</v>
      </c>
      <c r="Y26" s="10">
        <f t="shared" si="0"/>
        <v>452</v>
      </c>
    </row>
    <row r="27" spans="1:25" x14ac:dyDescent="0.3">
      <c r="A27" s="14">
        <v>26</v>
      </c>
      <c r="B27" s="15">
        <v>4</v>
      </c>
      <c r="C27" s="30">
        <v>39</v>
      </c>
      <c r="D27" s="8" t="s">
        <v>1359</v>
      </c>
      <c r="E27" s="8"/>
      <c r="F27" s="234">
        <v>236</v>
      </c>
      <c r="G27" s="15" t="s">
        <v>73</v>
      </c>
      <c r="H27" s="358" t="s">
        <v>42</v>
      </c>
      <c r="I27" s="32">
        <v>562</v>
      </c>
      <c r="J27" s="10">
        <v>8</v>
      </c>
      <c r="K27" s="10">
        <v>111</v>
      </c>
      <c r="L27" s="10">
        <v>119</v>
      </c>
      <c r="M27" s="10">
        <v>3</v>
      </c>
      <c r="N27" s="10">
        <v>27</v>
      </c>
      <c r="O27" s="10">
        <v>2</v>
      </c>
      <c r="P27" s="10">
        <v>0</v>
      </c>
      <c r="Q27" s="10">
        <v>8</v>
      </c>
      <c r="R27" s="10">
        <v>13</v>
      </c>
      <c r="S27" s="10">
        <v>133</v>
      </c>
      <c r="T27" s="10">
        <v>6</v>
      </c>
      <c r="U27" s="10">
        <v>0</v>
      </c>
      <c r="V27" s="10">
        <v>1</v>
      </c>
      <c r="W27" s="10">
        <v>0</v>
      </c>
      <c r="X27" s="10">
        <v>14</v>
      </c>
      <c r="Y27" s="10">
        <f t="shared" si="0"/>
        <v>445</v>
      </c>
    </row>
    <row r="28" spans="1:25" x14ac:dyDescent="0.3">
      <c r="A28" s="14">
        <v>27</v>
      </c>
      <c r="B28" s="15">
        <v>4</v>
      </c>
      <c r="C28" s="30">
        <v>39</v>
      </c>
      <c r="D28" s="8" t="s">
        <v>1359</v>
      </c>
      <c r="E28" s="8"/>
      <c r="F28" s="234">
        <v>236</v>
      </c>
      <c r="G28" s="15" t="s">
        <v>73</v>
      </c>
      <c r="H28" s="358" t="s">
        <v>1569</v>
      </c>
      <c r="I28" s="32">
        <v>562</v>
      </c>
      <c r="J28" s="10">
        <v>9</v>
      </c>
      <c r="K28" s="10">
        <v>101</v>
      </c>
      <c r="L28" s="10">
        <v>86</v>
      </c>
      <c r="M28" s="10">
        <v>4</v>
      </c>
      <c r="N28" s="10">
        <v>26</v>
      </c>
      <c r="O28" s="10">
        <v>2</v>
      </c>
      <c r="P28" s="10">
        <v>1</v>
      </c>
      <c r="Q28" s="10">
        <v>8</v>
      </c>
      <c r="R28" s="10">
        <v>8</v>
      </c>
      <c r="S28" s="10">
        <v>174</v>
      </c>
      <c r="T28" s="10">
        <v>3</v>
      </c>
      <c r="U28" s="10">
        <v>3</v>
      </c>
      <c r="V28" s="10">
        <v>1</v>
      </c>
      <c r="W28" s="10">
        <v>0</v>
      </c>
      <c r="X28" s="10">
        <v>19</v>
      </c>
      <c r="Y28" s="10">
        <f t="shared" si="0"/>
        <v>445</v>
      </c>
    </row>
    <row r="29" spans="1:25" x14ac:dyDescent="0.3">
      <c r="A29" s="14">
        <v>28</v>
      </c>
      <c r="B29" s="15">
        <v>4</v>
      </c>
      <c r="C29" s="30">
        <v>39</v>
      </c>
      <c r="D29" s="8" t="s">
        <v>1359</v>
      </c>
      <c r="E29" s="8"/>
      <c r="F29" s="234">
        <v>236</v>
      </c>
      <c r="G29" s="15" t="s">
        <v>73</v>
      </c>
      <c r="H29" s="358" t="s">
        <v>1571</v>
      </c>
      <c r="I29" s="32">
        <v>562</v>
      </c>
      <c r="J29" s="10">
        <v>3</v>
      </c>
      <c r="K29" s="10">
        <v>110</v>
      </c>
      <c r="L29" s="10">
        <v>98</v>
      </c>
      <c r="M29" s="10">
        <v>33</v>
      </c>
      <c r="N29" s="10">
        <v>1</v>
      </c>
      <c r="O29" s="10">
        <v>1</v>
      </c>
      <c r="P29" s="10">
        <v>10</v>
      </c>
      <c r="Q29" s="10">
        <v>11</v>
      </c>
      <c r="R29" s="10">
        <v>139</v>
      </c>
      <c r="S29" s="10">
        <v>1</v>
      </c>
      <c r="T29" s="10">
        <v>2</v>
      </c>
      <c r="U29" s="10">
        <v>0</v>
      </c>
      <c r="V29" s="10">
        <v>0</v>
      </c>
      <c r="W29" s="10">
        <v>0</v>
      </c>
      <c r="X29" s="10">
        <v>16</v>
      </c>
      <c r="Y29" s="10">
        <f t="shared" si="0"/>
        <v>425</v>
      </c>
    </row>
    <row r="30" spans="1:25" x14ac:dyDescent="0.3">
      <c r="A30" s="14">
        <v>29</v>
      </c>
      <c r="B30" s="15">
        <v>4</v>
      </c>
      <c r="C30" s="30">
        <v>39</v>
      </c>
      <c r="D30" s="8" t="s">
        <v>1359</v>
      </c>
      <c r="E30" s="8"/>
      <c r="F30" s="234">
        <v>237</v>
      </c>
      <c r="G30" s="15" t="s">
        <v>73</v>
      </c>
      <c r="H30" s="358" t="s">
        <v>42</v>
      </c>
      <c r="I30" s="32">
        <v>722</v>
      </c>
      <c r="J30" s="10">
        <v>7</v>
      </c>
      <c r="K30" s="10">
        <v>159</v>
      </c>
      <c r="L30" s="10">
        <v>134</v>
      </c>
      <c r="M30" s="10">
        <v>3</v>
      </c>
      <c r="N30" s="10">
        <v>22</v>
      </c>
      <c r="O30" s="10">
        <v>2</v>
      </c>
      <c r="P30" s="10">
        <v>3</v>
      </c>
      <c r="Q30" s="10">
        <v>5</v>
      </c>
      <c r="R30" s="10">
        <v>16</v>
      </c>
      <c r="S30" s="10">
        <v>147</v>
      </c>
      <c r="T30" s="10">
        <v>4</v>
      </c>
      <c r="U30" s="10">
        <v>0</v>
      </c>
      <c r="V30" s="10">
        <v>1</v>
      </c>
      <c r="W30" s="10">
        <v>1</v>
      </c>
      <c r="X30" s="10">
        <v>24</v>
      </c>
      <c r="Y30" s="10">
        <f t="shared" si="0"/>
        <v>528</v>
      </c>
    </row>
    <row r="31" spans="1:25" x14ac:dyDescent="0.3">
      <c r="A31" s="14">
        <v>30</v>
      </c>
      <c r="B31" s="15">
        <v>4</v>
      </c>
      <c r="C31" s="30">
        <v>39</v>
      </c>
      <c r="D31" s="8" t="s">
        <v>1359</v>
      </c>
      <c r="E31" s="8"/>
      <c r="F31" s="234">
        <v>237</v>
      </c>
      <c r="G31" s="15" t="s">
        <v>73</v>
      </c>
      <c r="H31" s="358" t="s">
        <v>1569</v>
      </c>
      <c r="I31" s="32">
        <v>722</v>
      </c>
      <c r="J31" s="10">
        <v>7</v>
      </c>
      <c r="K31" s="10">
        <v>136</v>
      </c>
      <c r="L31" s="10">
        <v>144</v>
      </c>
      <c r="M31" s="10">
        <v>4</v>
      </c>
      <c r="N31" s="10">
        <v>9</v>
      </c>
      <c r="O31" s="10">
        <v>0</v>
      </c>
      <c r="P31" s="10">
        <v>1</v>
      </c>
      <c r="Q31" s="10">
        <v>10</v>
      </c>
      <c r="R31" s="10">
        <v>20</v>
      </c>
      <c r="S31" s="10">
        <v>134</v>
      </c>
      <c r="T31" s="10">
        <v>4</v>
      </c>
      <c r="U31" s="10">
        <v>8</v>
      </c>
      <c r="V31" s="10">
        <v>0</v>
      </c>
      <c r="W31" s="10">
        <v>0</v>
      </c>
      <c r="X31" s="10">
        <v>34</v>
      </c>
      <c r="Y31" s="10">
        <f t="shared" si="0"/>
        <v>511</v>
      </c>
    </row>
    <row r="32" spans="1:25" x14ac:dyDescent="0.3">
      <c r="A32" s="14">
        <v>31</v>
      </c>
      <c r="B32" s="15">
        <v>4</v>
      </c>
      <c r="C32" s="30">
        <v>39</v>
      </c>
      <c r="D32" s="8" t="s">
        <v>1359</v>
      </c>
      <c r="E32" s="8"/>
      <c r="F32" s="234">
        <v>238</v>
      </c>
      <c r="G32" s="15" t="s">
        <v>73</v>
      </c>
      <c r="H32" s="358" t="s">
        <v>42</v>
      </c>
      <c r="I32" s="32">
        <v>605</v>
      </c>
      <c r="J32" s="10">
        <v>10</v>
      </c>
      <c r="K32" s="10">
        <v>160</v>
      </c>
      <c r="L32" s="10">
        <v>97</v>
      </c>
      <c r="M32" s="10">
        <v>4</v>
      </c>
      <c r="N32" s="10">
        <v>20</v>
      </c>
      <c r="O32" s="10">
        <v>1</v>
      </c>
      <c r="P32" s="10">
        <v>2</v>
      </c>
      <c r="Q32" s="10">
        <v>5</v>
      </c>
      <c r="R32" s="10">
        <v>19</v>
      </c>
      <c r="S32" s="10">
        <v>145</v>
      </c>
      <c r="T32" s="10">
        <v>4</v>
      </c>
      <c r="U32" s="10">
        <v>2</v>
      </c>
      <c r="V32" s="10">
        <v>0</v>
      </c>
      <c r="W32" s="10">
        <v>0</v>
      </c>
      <c r="X32" s="10">
        <v>16</v>
      </c>
      <c r="Y32" s="10">
        <f t="shared" si="0"/>
        <v>485</v>
      </c>
    </row>
    <row r="33" spans="1:25" x14ac:dyDescent="0.3">
      <c r="A33" s="14">
        <v>32</v>
      </c>
      <c r="B33" s="15">
        <v>4</v>
      </c>
      <c r="C33" s="30">
        <v>39</v>
      </c>
      <c r="D33" s="8" t="s">
        <v>1359</v>
      </c>
      <c r="E33" s="8"/>
      <c r="F33" s="234">
        <v>238</v>
      </c>
      <c r="G33" s="15" t="s">
        <v>73</v>
      </c>
      <c r="H33" s="358" t="s">
        <v>1569</v>
      </c>
      <c r="I33" s="32">
        <v>605</v>
      </c>
      <c r="J33" s="10">
        <v>6</v>
      </c>
      <c r="K33" s="10">
        <v>136</v>
      </c>
      <c r="L33" s="10">
        <v>95</v>
      </c>
      <c r="M33" s="10">
        <v>4</v>
      </c>
      <c r="N33" s="10">
        <v>18</v>
      </c>
      <c r="O33" s="10">
        <v>0</v>
      </c>
      <c r="P33" s="10">
        <v>2</v>
      </c>
      <c r="Q33" s="10">
        <v>8</v>
      </c>
      <c r="R33" s="10">
        <v>30</v>
      </c>
      <c r="S33" s="10">
        <v>168</v>
      </c>
      <c r="T33" s="10">
        <v>4</v>
      </c>
      <c r="U33" s="10">
        <v>0</v>
      </c>
      <c r="V33" s="10">
        <v>0</v>
      </c>
      <c r="W33" s="10">
        <v>0</v>
      </c>
      <c r="X33" s="10">
        <v>9</v>
      </c>
      <c r="Y33" s="10">
        <f t="shared" si="0"/>
        <v>480</v>
      </c>
    </row>
    <row r="34" spans="1:25" x14ac:dyDescent="0.3">
      <c r="A34" s="14">
        <v>33</v>
      </c>
      <c r="B34" s="15">
        <v>4</v>
      </c>
      <c r="C34" s="30">
        <v>39</v>
      </c>
      <c r="D34" s="8" t="s">
        <v>1359</v>
      </c>
      <c r="E34" s="8"/>
      <c r="F34" s="234">
        <v>239</v>
      </c>
      <c r="G34" s="15" t="s">
        <v>73</v>
      </c>
      <c r="H34" s="358" t="s">
        <v>42</v>
      </c>
      <c r="I34" s="32">
        <v>555</v>
      </c>
      <c r="J34" s="10">
        <v>6</v>
      </c>
      <c r="K34" s="10">
        <v>86</v>
      </c>
      <c r="L34" s="10">
        <v>94</v>
      </c>
      <c r="M34" s="10">
        <v>7</v>
      </c>
      <c r="N34" s="10">
        <v>27</v>
      </c>
      <c r="O34" s="10">
        <v>2</v>
      </c>
      <c r="P34" s="10">
        <v>0</v>
      </c>
      <c r="Q34" s="10">
        <v>13</v>
      </c>
      <c r="R34" s="10">
        <v>10</v>
      </c>
      <c r="S34" s="10">
        <v>171</v>
      </c>
      <c r="T34" s="10">
        <v>2</v>
      </c>
      <c r="U34" s="10">
        <v>1</v>
      </c>
      <c r="V34" s="10">
        <v>1</v>
      </c>
      <c r="W34" s="10">
        <v>0</v>
      </c>
      <c r="X34" s="10">
        <v>14</v>
      </c>
      <c r="Y34" s="10">
        <f t="shared" si="0"/>
        <v>434</v>
      </c>
    </row>
    <row r="35" spans="1:25" x14ac:dyDescent="0.3">
      <c r="A35" s="14">
        <v>34</v>
      </c>
      <c r="B35" s="15">
        <v>4</v>
      </c>
      <c r="C35" s="30">
        <v>39</v>
      </c>
      <c r="D35" s="8" t="s">
        <v>1359</v>
      </c>
      <c r="E35" s="8"/>
      <c r="F35" s="234">
        <v>239</v>
      </c>
      <c r="G35" s="15" t="s">
        <v>73</v>
      </c>
      <c r="H35" s="358" t="s">
        <v>1569</v>
      </c>
      <c r="I35" s="32">
        <v>554</v>
      </c>
      <c r="J35" s="10">
        <v>8</v>
      </c>
      <c r="K35" s="10">
        <v>98</v>
      </c>
      <c r="L35" s="10">
        <v>80</v>
      </c>
      <c r="M35" s="10">
        <v>2</v>
      </c>
      <c r="N35" s="10">
        <v>31</v>
      </c>
      <c r="O35" s="10">
        <v>2</v>
      </c>
      <c r="P35" s="10">
        <v>2</v>
      </c>
      <c r="Q35" s="10">
        <v>8</v>
      </c>
      <c r="R35" s="10">
        <v>10</v>
      </c>
      <c r="S35" s="10">
        <v>144</v>
      </c>
      <c r="T35" s="10">
        <v>3</v>
      </c>
      <c r="U35" s="10">
        <v>1</v>
      </c>
      <c r="V35" s="10">
        <v>0</v>
      </c>
      <c r="W35" s="10">
        <v>0</v>
      </c>
      <c r="X35" s="10">
        <v>22</v>
      </c>
      <c r="Y35" s="10">
        <f t="shared" si="0"/>
        <v>411</v>
      </c>
    </row>
    <row r="36" spans="1:25" x14ac:dyDescent="0.3">
      <c r="A36" s="14">
        <v>35</v>
      </c>
      <c r="B36" s="15">
        <v>4</v>
      </c>
      <c r="C36" s="30">
        <v>39</v>
      </c>
      <c r="D36" s="8" t="s">
        <v>1359</v>
      </c>
      <c r="E36" s="8"/>
      <c r="F36" s="234">
        <v>239</v>
      </c>
      <c r="G36" s="15" t="s">
        <v>73</v>
      </c>
      <c r="H36" s="358" t="s">
        <v>1571</v>
      </c>
      <c r="I36" s="32">
        <v>554</v>
      </c>
      <c r="J36" s="10">
        <v>4</v>
      </c>
      <c r="K36" s="10">
        <v>103</v>
      </c>
      <c r="L36" s="10">
        <v>84</v>
      </c>
      <c r="M36" s="10">
        <v>6</v>
      </c>
      <c r="N36" s="10">
        <v>24</v>
      </c>
      <c r="O36" s="10">
        <v>1</v>
      </c>
      <c r="P36" s="10">
        <v>11</v>
      </c>
      <c r="Q36" s="10">
        <v>5</v>
      </c>
      <c r="R36" s="10">
        <v>7</v>
      </c>
      <c r="S36" s="10">
        <v>129</v>
      </c>
      <c r="T36" s="10">
        <v>3</v>
      </c>
      <c r="U36" s="10">
        <v>1</v>
      </c>
      <c r="V36" s="10">
        <v>1</v>
      </c>
      <c r="W36" s="10">
        <v>0</v>
      </c>
      <c r="X36" s="10">
        <v>23</v>
      </c>
      <c r="Y36" s="10">
        <f t="shared" si="0"/>
        <v>402</v>
      </c>
    </row>
    <row r="37" spans="1:25" x14ac:dyDescent="0.3">
      <c r="A37" s="14">
        <v>36</v>
      </c>
      <c r="B37" s="15">
        <v>4</v>
      </c>
      <c r="C37" s="30">
        <v>39</v>
      </c>
      <c r="D37" s="8" t="s">
        <v>1359</v>
      </c>
      <c r="E37" s="8"/>
      <c r="F37" s="234">
        <v>240</v>
      </c>
      <c r="G37" s="15" t="s">
        <v>73</v>
      </c>
      <c r="H37" s="358" t="s">
        <v>42</v>
      </c>
      <c r="I37" s="32">
        <v>520</v>
      </c>
      <c r="J37" s="10">
        <v>1</v>
      </c>
      <c r="K37" s="10">
        <v>120</v>
      </c>
      <c r="L37" s="10">
        <v>76</v>
      </c>
      <c r="M37" s="10">
        <v>5</v>
      </c>
      <c r="N37" s="10">
        <v>10</v>
      </c>
      <c r="O37" s="10">
        <v>1</v>
      </c>
      <c r="P37" s="10">
        <v>6</v>
      </c>
      <c r="Q37" s="10">
        <v>5</v>
      </c>
      <c r="R37" s="10">
        <v>7</v>
      </c>
      <c r="S37" s="10">
        <v>151</v>
      </c>
      <c r="T37" s="10">
        <v>3</v>
      </c>
      <c r="U37" s="10">
        <v>0</v>
      </c>
      <c r="V37" s="10">
        <v>3</v>
      </c>
      <c r="W37" s="10">
        <v>0</v>
      </c>
      <c r="X37" s="10">
        <v>20</v>
      </c>
      <c r="Y37" s="10">
        <f t="shared" si="0"/>
        <v>408</v>
      </c>
    </row>
    <row r="38" spans="1:25" x14ac:dyDescent="0.3">
      <c r="A38" s="14">
        <v>37</v>
      </c>
      <c r="B38" s="15">
        <v>4</v>
      </c>
      <c r="C38" s="30">
        <v>39</v>
      </c>
      <c r="D38" s="8" t="s">
        <v>1359</v>
      </c>
      <c r="E38" s="8"/>
      <c r="F38" s="234">
        <v>240</v>
      </c>
      <c r="G38" s="15" t="s">
        <v>73</v>
      </c>
      <c r="H38" s="358" t="s">
        <v>1569</v>
      </c>
      <c r="I38" s="32">
        <v>520</v>
      </c>
      <c r="J38" s="10">
        <v>5</v>
      </c>
      <c r="K38" s="10">
        <v>86</v>
      </c>
      <c r="L38" s="10">
        <v>76</v>
      </c>
      <c r="M38" s="10">
        <v>4</v>
      </c>
      <c r="N38" s="10">
        <v>21</v>
      </c>
      <c r="O38" s="10">
        <v>1</v>
      </c>
      <c r="P38" s="10">
        <v>3</v>
      </c>
      <c r="Q38" s="10">
        <v>2</v>
      </c>
      <c r="R38" s="10">
        <v>4</v>
      </c>
      <c r="S38" s="10">
        <v>183</v>
      </c>
      <c r="T38" s="10">
        <v>1</v>
      </c>
      <c r="U38" s="10">
        <v>3</v>
      </c>
      <c r="V38" s="10">
        <v>0</v>
      </c>
      <c r="W38" s="10">
        <v>0</v>
      </c>
      <c r="X38" s="10">
        <v>20</v>
      </c>
      <c r="Y38" s="10">
        <f t="shared" si="0"/>
        <v>409</v>
      </c>
    </row>
    <row r="39" spans="1:25" x14ac:dyDescent="0.3">
      <c r="A39" s="14">
        <v>38</v>
      </c>
      <c r="B39" s="15">
        <v>4</v>
      </c>
      <c r="C39" s="30">
        <v>39</v>
      </c>
      <c r="D39" s="8" t="s">
        <v>1359</v>
      </c>
      <c r="E39" s="8"/>
      <c r="F39" s="234">
        <v>240</v>
      </c>
      <c r="G39" s="15" t="s">
        <v>73</v>
      </c>
      <c r="H39" s="358" t="s">
        <v>1572</v>
      </c>
      <c r="I39" s="32"/>
      <c r="J39" s="10">
        <v>0</v>
      </c>
      <c r="K39" s="10">
        <v>9</v>
      </c>
      <c r="L39" s="10">
        <v>8</v>
      </c>
      <c r="M39" s="10">
        <v>1</v>
      </c>
      <c r="N39" s="10">
        <v>1</v>
      </c>
      <c r="O39" s="10">
        <v>0</v>
      </c>
      <c r="P39" s="10">
        <v>2</v>
      </c>
      <c r="Q39" s="10">
        <v>0</v>
      </c>
      <c r="R39" s="10">
        <v>2</v>
      </c>
      <c r="S39" s="10">
        <v>28</v>
      </c>
      <c r="T39" s="10">
        <v>0</v>
      </c>
      <c r="U39" s="10">
        <v>0</v>
      </c>
      <c r="V39" s="10">
        <v>0</v>
      </c>
      <c r="W39" s="10">
        <v>0</v>
      </c>
      <c r="X39" s="10">
        <v>1</v>
      </c>
      <c r="Y39" s="10">
        <f t="shared" si="0"/>
        <v>52</v>
      </c>
    </row>
    <row r="40" spans="1:25" x14ac:dyDescent="0.3">
      <c r="A40" s="14">
        <v>39</v>
      </c>
      <c r="B40" s="15">
        <v>4</v>
      </c>
      <c r="C40" s="30">
        <v>39</v>
      </c>
      <c r="D40" s="8" t="s">
        <v>1359</v>
      </c>
      <c r="E40" s="8"/>
      <c r="F40" s="234">
        <v>241</v>
      </c>
      <c r="G40" s="15" t="s">
        <v>73</v>
      </c>
      <c r="H40" s="358" t="s">
        <v>42</v>
      </c>
      <c r="I40" s="32">
        <v>648</v>
      </c>
      <c r="J40" s="10">
        <v>4</v>
      </c>
      <c r="K40" s="10">
        <v>139</v>
      </c>
      <c r="L40" s="10">
        <v>134</v>
      </c>
      <c r="M40" s="10">
        <v>0</v>
      </c>
      <c r="N40" s="10">
        <v>31</v>
      </c>
      <c r="O40" s="10">
        <v>1</v>
      </c>
      <c r="P40" s="10">
        <v>1</v>
      </c>
      <c r="Q40" s="10">
        <v>7</v>
      </c>
      <c r="R40" s="10">
        <v>8</v>
      </c>
      <c r="S40" s="10">
        <v>154</v>
      </c>
      <c r="T40" s="10">
        <v>3</v>
      </c>
      <c r="U40" s="10">
        <v>3</v>
      </c>
      <c r="V40" s="10">
        <v>4</v>
      </c>
      <c r="W40" s="10">
        <v>0</v>
      </c>
      <c r="X40" s="10">
        <v>22</v>
      </c>
      <c r="Y40" s="10">
        <f t="shared" si="0"/>
        <v>511</v>
      </c>
    </row>
    <row r="41" spans="1:25" x14ac:dyDescent="0.3">
      <c r="A41" s="14">
        <v>40</v>
      </c>
      <c r="B41" s="15">
        <v>4</v>
      </c>
      <c r="C41" s="30">
        <v>39</v>
      </c>
      <c r="D41" s="8" t="s">
        <v>1359</v>
      </c>
      <c r="E41" s="8"/>
      <c r="F41" s="234">
        <v>241</v>
      </c>
      <c r="G41" s="15" t="s">
        <v>73</v>
      </c>
      <c r="H41" s="358" t="s">
        <v>1569</v>
      </c>
      <c r="I41" s="32">
        <v>647</v>
      </c>
      <c r="J41" s="10">
        <v>3</v>
      </c>
      <c r="K41" s="10">
        <v>125</v>
      </c>
      <c r="L41" s="10">
        <v>108</v>
      </c>
      <c r="M41" s="10">
        <v>3</v>
      </c>
      <c r="N41" s="10">
        <v>19</v>
      </c>
      <c r="O41" s="10">
        <v>1</v>
      </c>
      <c r="P41" s="10">
        <v>4</v>
      </c>
      <c r="Q41" s="10">
        <v>7</v>
      </c>
      <c r="R41" s="10">
        <v>15</v>
      </c>
      <c r="S41" s="10">
        <v>156</v>
      </c>
      <c r="T41" s="10">
        <v>6</v>
      </c>
      <c r="U41" s="10">
        <v>5</v>
      </c>
      <c r="V41" s="10">
        <v>2</v>
      </c>
      <c r="W41" s="10">
        <v>0</v>
      </c>
      <c r="X41" s="10">
        <v>14</v>
      </c>
      <c r="Y41" s="10">
        <f t="shared" si="0"/>
        <v>468</v>
      </c>
    </row>
    <row r="42" spans="1:25" x14ac:dyDescent="0.3">
      <c r="A42" s="14">
        <v>41</v>
      </c>
      <c r="B42" s="15">
        <v>4</v>
      </c>
      <c r="C42" s="30">
        <v>39</v>
      </c>
      <c r="D42" s="8" t="s">
        <v>1359</v>
      </c>
      <c r="E42" s="8"/>
      <c r="F42" s="234">
        <v>242</v>
      </c>
      <c r="G42" s="15" t="s">
        <v>73</v>
      </c>
      <c r="H42" s="358" t="s">
        <v>42</v>
      </c>
      <c r="I42" s="32">
        <v>357</v>
      </c>
      <c r="J42" s="10">
        <v>0</v>
      </c>
      <c r="K42" s="10">
        <v>91</v>
      </c>
      <c r="L42" s="10">
        <v>61</v>
      </c>
      <c r="M42" s="10">
        <v>0</v>
      </c>
      <c r="N42" s="10">
        <v>2</v>
      </c>
      <c r="O42" s="10">
        <v>0</v>
      </c>
      <c r="P42" s="10">
        <v>3</v>
      </c>
      <c r="Q42" s="10">
        <v>1</v>
      </c>
      <c r="R42" s="10">
        <v>14</v>
      </c>
      <c r="S42" s="10">
        <v>69</v>
      </c>
      <c r="T42" s="10">
        <v>5</v>
      </c>
      <c r="U42" s="10">
        <v>2</v>
      </c>
      <c r="V42" s="10">
        <v>0</v>
      </c>
      <c r="W42" s="10">
        <v>0</v>
      </c>
      <c r="X42" s="10">
        <v>21</v>
      </c>
      <c r="Y42" s="10">
        <f t="shared" si="0"/>
        <v>269</v>
      </c>
    </row>
    <row r="43" spans="1:25" x14ac:dyDescent="0.3">
      <c r="A43" s="14">
        <v>42</v>
      </c>
      <c r="B43" s="15">
        <v>4</v>
      </c>
      <c r="C43" s="30">
        <v>39</v>
      </c>
      <c r="D43" s="8" t="s">
        <v>1359</v>
      </c>
      <c r="E43" s="8"/>
      <c r="F43" s="234">
        <v>243</v>
      </c>
      <c r="G43" s="15" t="s">
        <v>73</v>
      </c>
      <c r="H43" s="358" t="s">
        <v>42</v>
      </c>
      <c r="I43" s="32">
        <v>735</v>
      </c>
      <c r="J43" s="10">
        <v>0</v>
      </c>
      <c r="K43" s="10">
        <v>189</v>
      </c>
      <c r="L43" s="10">
        <v>84</v>
      </c>
      <c r="M43" s="10">
        <v>2</v>
      </c>
      <c r="N43" s="10">
        <v>16</v>
      </c>
      <c r="O43" s="10">
        <v>3</v>
      </c>
      <c r="P43" s="10">
        <v>7</v>
      </c>
      <c r="Q43" s="10">
        <v>4</v>
      </c>
      <c r="R43" s="10">
        <v>35</v>
      </c>
      <c r="S43" s="10">
        <v>157</v>
      </c>
      <c r="T43" s="10">
        <v>10</v>
      </c>
      <c r="U43" s="10">
        <v>0</v>
      </c>
      <c r="V43" s="10">
        <v>1</v>
      </c>
      <c r="W43" s="10">
        <v>0</v>
      </c>
      <c r="X43" s="10">
        <v>32</v>
      </c>
      <c r="Y43" s="10">
        <f t="shared" si="0"/>
        <v>540</v>
      </c>
    </row>
    <row r="44" spans="1:25" x14ac:dyDescent="0.3">
      <c r="A44" s="14">
        <v>43</v>
      </c>
      <c r="B44" s="15">
        <v>4</v>
      </c>
      <c r="C44" s="30">
        <v>39</v>
      </c>
      <c r="D44" s="8" t="s">
        <v>1359</v>
      </c>
      <c r="E44" s="8"/>
      <c r="F44" s="234">
        <v>244</v>
      </c>
      <c r="G44" s="15" t="s">
        <v>73</v>
      </c>
      <c r="H44" s="358" t="s">
        <v>42</v>
      </c>
      <c r="I44" s="32">
        <v>682</v>
      </c>
      <c r="J44" s="10">
        <v>4</v>
      </c>
      <c r="K44" s="10">
        <v>233</v>
      </c>
      <c r="L44" s="10">
        <v>86</v>
      </c>
      <c r="M44" s="10">
        <v>4</v>
      </c>
      <c r="N44" s="10">
        <v>16</v>
      </c>
      <c r="O44" s="10">
        <v>5</v>
      </c>
      <c r="P44" s="10">
        <v>2</v>
      </c>
      <c r="Q44" s="10">
        <v>3</v>
      </c>
      <c r="R44" s="10">
        <v>23</v>
      </c>
      <c r="S44" s="10">
        <v>120</v>
      </c>
      <c r="T44" s="10">
        <v>5</v>
      </c>
      <c r="U44" s="10">
        <v>1</v>
      </c>
      <c r="V44" s="10">
        <v>1</v>
      </c>
      <c r="W44" s="10">
        <v>0</v>
      </c>
      <c r="X44" s="10">
        <v>12</v>
      </c>
      <c r="Y44" s="10">
        <f t="shared" si="0"/>
        <v>515</v>
      </c>
    </row>
    <row r="45" spans="1:25" x14ac:dyDescent="0.3">
      <c r="A45" s="14">
        <v>44</v>
      </c>
      <c r="B45" s="15">
        <v>4</v>
      </c>
      <c r="C45" s="30">
        <v>39</v>
      </c>
      <c r="D45" s="8" t="s">
        <v>1359</v>
      </c>
      <c r="E45" s="8"/>
      <c r="F45" s="234">
        <v>244</v>
      </c>
      <c r="G45" s="15" t="s">
        <v>73</v>
      </c>
      <c r="H45" s="358" t="s">
        <v>1573</v>
      </c>
      <c r="I45" s="32">
        <v>365</v>
      </c>
      <c r="J45" s="10">
        <v>2</v>
      </c>
      <c r="K45" s="10">
        <v>48</v>
      </c>
      <c r="L45" s="10">
        <v>34</v>
      </c>
      <c r="M45" s="10">
        <v>2</v>
      </c>
      <c r="N45" s="10">
        <v>1</v>
      </c>
      <c r="O45" s="10">
        <v>0</v>
      </c>
      <c r="P45" s="10">
        <v>1</v>
      </c>
      <c r="Q45" s="10">
        <v>4</v>
      </c>
      <c r="R45" s="10">
        <v>40</v>
      </c>
      <c r="S45" s="10">
        <v>95</v>
      </c>
      <c r="T45" s="10">
        <v>1</v>
      </c>
      <c r="U45" s="10">
        <v>5</v>
      </c>
      <c r="V45" s="10">
        <v>0</v>
      </c>
      <c r="W45" s="10">
        <v>0</v>
      </c>
      <c r="X45" s="10">
        <v>28</v>
      </c>
      <c r="Y45" s="10">
        <f t="shared" si="0"/>
        <v>261</v>
      </c>
    </row>
    <row r="46" spans="1:25" x14ac:dyDescent="0.3">
      <c r="A46" s="14">
        <v>45</v>
      </c>
      <c r="B46" s="15">
        <v>4</v>
      </c>
      <c r="C46" s="30">
        <v>39</v>
      </c>
      <c r="D46" s="8" t="s">
        <v>1359</v>
      </c>
      <c r="E46" s="8"/>
      <c r="F46" s="234">
        <v>245</v>
      </c>
      <c r="G46" s="15" t="s">
        <v>73</v>
      </c>
      <c r="H46" s="358" t="s">
        <v>42</v>
      </c>
      <c r="I46" s="32">
        <v>358</v>
      </c>
      <c r="J46" s="10">
        <v>1</v>
      </c>
      <c r="K46" s="10">
        <v>59</v>
      </c>
      <c r="L46" s="10">
        <v>186</v>
      </c>
      <c r="M46" s="10">
        <v>3</v>
      </c>
      <c r="N46" s="10">
        <v>3</v>
      </c>
      <c r="O46" s="10">
        <v>0</v>
      </c>
      <c r="P46" s="10">
        <v>0</v>
      </c>
      <c r="Q46" s="10">
        <v>0</v>
      </c>
      <c r="R46" s="10">
        <v>1</v>
      </c>
      <c r="S46" s="10">
        <v>18</v>
      </c>
      <c r="T46" s="10">
        <v>0</v>
      </c>
      <c r="U46" s="10">
        <v>0</v>
      </c>
      <c r="V46" s="10">
        <v>0</v>
      </c>
      <c r="W46" s="10">
        <v>0</v>
      </c>
      <c r="X46" s="10">
        <v>9</v>
      </c>
      <c r="Y46" s="10">
        <f t="shared" si="0"/>
        <v>280</v>
      </c>
    </row>
    <row r="47" spans="1:25" x14ac:dyDescent="0.3">
      <c r="A47" s="14">
        <v>46</v>
      </c>
      <c r="B47" s="15">
        <v>4</v>
      </c>
      <c r="C47" s="30">
        <v>39</v>
      </c>
      <c r="D47" s="8" t="s">
        <v>1359</v>
      </c>
      <c r="E47" s="8"/>
      <c r="F47" s="234">
        <v>246</v>
      </c>
      <c r="G47" s="15" t="s">
        <v>73</v>
      </c>
      <c r="H47" s="358" t="s">
        <v>42</v>
      </c>
      <c r="I47" s="32">
        <v>726</v>
      </c>
      <c r="J47" s="10">
        <v>5</v>
      </c>
      <c r="K47" s="10">
        <v>52</v>
      </c>
      <c r="L47" s="10">
        <v>304</v>
      </c>
      <c r="M47" s="10">
        <v>0</v>
      </c>
      <c r="N47" s="10">
        <v>0</v>
      </c>
      <c r="O47" s="10">
        <v>5</v>
      </c>
      <c r="P47" s="10">
        <v>0</v>
      </c>
      <c r="Q47" s="10">
        <v>2</v>
      </c>
      <c r="R47" s="10">
        <v>10</v>
      </c>
      <c r="S47" s="10">
        <v>149</v>
      </c>
      <c r="T47" s="10">
        <v>3</v>
      </c>
      <c r="U47" s="10">
        <v>1</v>
      </c>
      <c r="V47" s="10">
        <v>2</v>
      </c>
      <c r="W47" s="10">
        <v>0</v>
      </c>
      <c r="X47" s="10">
        <v>14</v>
      </c>
      <c r="Y47" s="10">
        <f t="shared" si="0"/>
        <v>547</v>
      </c>
    </row>
    <row r="48" spans="1:25" x14ac:dyDescent="0.3">
      <c r="A48" s="14">
        <v>47</v>
      </c>
      <c r="B48" s="15">
        <v>4</v>
      </c>
      <c r="C48" s="30">
        <v>39</v>
      </c>
      <c r="D48" s="8" t="s">
        <v>1359</v>
      </c>
      <c r="E48" s="8"/>
      <c r="F48" s="234">
        <v>246</v>
      </c>
      <c r="G48" s="15" t="s">
        <v>73</v>
      </c>
      <c r="H48" s="358" t="s">
        <v>1573</v>
      </c>
      <c r="I48" s="32">
        <v>245</v>
      </c>
      <c r="J48" s="10">
        <v>0</v>
      </c>
      <c r="K48" s="10">
        <v>102</v>
      </c>
      <c r="L48" s="10">
        <v>35</v>
      </c>
      <c r="M48" s="10">
        <v>0</v>
      </c>
      <c r="N48" s="10">
        <v>1</v>
      </c>
      <c r="O48" s="10">
        <v>2</v>
      </c>
      <c r="P48" s="10">
        <v>0</v>
      </c>
      <c r="Q48" s="10">
        <v>4</v>
      </c>
      <c r="R48" s="10">
        <v>16</v>
      </c>
      <c r="S48" s="10">
        <v>28</v>
      </c>
      <c r="T48" s="10">
        <v>2</v>
      </c>
      <c r="U48" s="10">
        <v>0</v>
      </c>
      <c r="V48" s="10">
        <v>0</v>
      </c>
      <c r="W48" s="10">
        <v>0</v>
      </c>
      <c r="X48" s="10">
        <v>5</v>
      </c>
      <c r="Y48" s="10">
        <f t="shared" si="0"/>
        <v>195</v>
      </c>
    </row>
    <row r="49" spans="1:25" x14ac:dyDescent="0.3">
      <c r="A49" s="14">
        <v>48</v>
      </c>
      <c r="B49" s="15">
        <v>4</v>
      </c>
      <c r="C49" s="30">
        <v>39</v>
      </c>
      <c r="D49" s="8" t="s">
        <v>1359</v>
      </c>
      <c r="E49" s="8"/>
      <c r="F49" s="234">
        <v>247</v>
      </c>
      <c r="G49" s="15" t="s">
        <v>73</v>
      </c>
      <c r="H49" s="358" t="s">
        <v>42</v>
      </c>
      <c r="I49" s="32">
        <v>676</v>
      </c>
      <c r="J49" s="10">
        <v>0</v>
      </c>
      <c r="K49" s="10">
        <v>242</v>
      </c>
      <c r="L49" s="10">
        <v>117</v>
      </c>
      <c r="M49" s="10">
        <v>0</v>
      </c>
      <c r="N49" s="10">
        <v>2</v>
      </c>
      <c r="O49" s="10">
        <v>2</v>
      </c>
      <c r="P49" s="10">
        <v>0</v>
      </c>
      <c r="Q49" s="10">
        <v>1</v>
      </c>
      <c r="R49" s="10">
        <v>45</v>
      </c>
      <c r="S49" s="10">
        <v>76</v>
      </c>
      <c r="T49" s="10">
        <v>0</v>
      </c>
      <c r="U49" s="10">
        <v>0</v>
      </c>
      <c r="V49" s="10">
        <v>0</v>
      </c>
      <c r="W49" s="10">
        <v>0</v>
      </c>
      <c r="X49" s="10">
        <v>16</v>
      </c>
      <c r="Y49" s="10">
        <f t="shared" si="0"/>
        <v>501</v>
      </c>
    </row>
    <row r="50" spans="1:25" x14ac:dyDescent="0.3">
      <c r="A50" s="14">
        <v>49</v>
      </c>
      <c r="B50" s="15">
        <v>4</v>
      </c>
      <c r="C50" s="30">
        <v>39</v>
      </c>
      <c r="D50" s="8" t="s">
        <v>1359</v>
      </c>
      <c r="E50" s="8"/>
      <c r="F50" s="234">
        <v>247</v>
      </c>
      <c r="G50" s="15" t="s">
        <v>73</v>
      </c>
      <c r="H50" s="358" t="s">
        <v>1573</v>
      </c>
      <c r="I50" s="32">
        <v>681</v>
      </c>
      <c r="J50" s="10">
        <v>2</v>
      </c>
      <c r="K50" s="10">
        <v>108</v>
      </c>
      <c r="L50" s="10">
        <v>211</v>
      </c>
      <c r="M50" s="10">
        <v>0</v>
      </c>
      <c r="N50" s="10">
        <v>4</v>
      </c>
      <c r="O50" s="10">
        <v>0</v>
      </c>
      <c r="P50" s="10">
        <v>2</v>
      </c>
      <c r="Q50" s="10">
        <v>2</v>
      </c>
      <c r="R50" s="10">
        <v>22</v>
      </c>
      <c r="S50" s="10">
        <v>150</v>
      </c>
      <c r="T50" s="10">
        <v>2</v>
      </c>
      <c r="U50" s="10">
        <v>3</v>
      </c>
      <c r="V50" s="10">
        <v>3</v>
      </c>
      <c r="W50" s="10">
        <v>0</v>
      </c>
      <c r="X50" s="10">
        <v>31</v>
      </c>
      <c r="Y50" s="10">
        <f t="shared" si="0"/>
        <v>540</v>
      </c>
    </row>
    <row r="51" spans="1:25" x14ac:dyDescent="0.3">
      <c r="A51" s="14">
        <v>50</v>
      </c>
      <c r="B51" s="15">
        <v>4</v>
      </c>
      <c r="C51" s="30">
        <v>39</v>
      </c>
      <c r="D51" s="8" t="s">
        <v>1359</v>
      </c>
      <c r="E51" s="8"/>
      <c r="F51" s="234">
        <v>247</v>
      </c>
      <c r="G51" s="15" t="s">
        <v>73</v>
      </c>
      <c r="H51" s="358" t="s">
        <v>1575</v>
      </c>
      <c r="I51" s="32">
        <v>532</v>
      </c>
      <c r="J51" s="10">
        <v>0</v>
      </c>
      <c r="K51" s="10">
        <v>76</v>
      </c>
      <c r="L51" s="10">
        <v>138</v>
      </c>
      <c r="M51" s="10">
        <v>1</v>
      </c>
      <c r="N51" s="10">
        <v>2</v>
      </c>
      <c r="O51" s="10">
        <v>2</v>
      </c>
      <c r="P51" s="10">
        <v>0</v>
      </c>
      <c r="Q51" s="10">
        <v>0</v>
      </c>
      <c r="R51" s="10">
        <v>26</v>
      </c>
      <c r="S51" s="10">
        <v>132</v>
      </c>
      <c r="T51" s="10">
        <v>2</v>
      </c>
      <c r="U51" s="10">
        <v>1</v>
      </c>
      <c r="V51" s="10">
        <v>2</v>
      </c>
      <c r="W51" s="10">
        <v>0</v>
      </c>
      <c r="X51" s="10">
        <v>16</v>
      </c>
      <c r="Y51" s="10">
        <f t="shared" si="0"/>
        <v>398</v>
      </c>
    </row>
    <row r="52" spans="1:25" x14ac:dyDescent="0.3">
      <c r="A52" s="14">
        <v>51</v>
      </c>
      <c r="B52" s="15">
        <v>4</v>
      </c>
      <c r="C52" s="30">
        <v>39</v>
      </c>
      <c r="D52" s="8" t="s">
        <v>1359</v>
      </c>
      <c r="E52" s="8"/>
      <c r="F52" s="234">
        <v>248</v>
      </c>
      <c r="G52" s="15" t="s">
        <v>73</v>
      </c>
      <c r="H52" s="358" t="s">
        <v>42</v>
      </c>
      <c r="I52" s="32">
        <v>616</v>
      </c>
      <c r="J52" s="10">
        <v>2</v>
      </c>
      <c r="K52" s="10">
        <v>127</v>
      </c>
      <c r="L52" s="10">
        <v>170</v>
      </c>
      <c r="M52" s="10">
        <v>0</v>
      </c>
      <c r="N52" s="10">
        <v>9</v>
      </c>
      <c r="O52" s="10">
        <v>3</v>
      </c>
      <c r="P52" s="10">
        <v>8</v>
      </c>
      <c r="Q52" s="10">
        <v>7</v>
      </c>
      <c r="R52" s="10">
        <v>12</v>
      </c>
      <c r="S52" s="10">
        <v>98</v>
      </c>
      <c r="T52" s="10">
        <v>5</v>
      </c>
      <c r="U52" s="10">
        <v>3</v>
      </c>
      <c r="V52" s="10">
        <v>1</v>
      </c>
      <c r="W52" s="10">
        <v>0</v>
      </c>
      <c r="X52" s="10">
        <v>14</v>
      </c>
      <c r="Y52" s="10">
        <f t="shared" si="0"/>
        <v>459</v>
      </c>
    </row>
    <row r="53" spans="1:25" x14ac:dyDescent="0.3">
      <c r="A53" s="14">
        <v>52</v>
      </c>
      <c r="B53" s="15">
        <v>4</v>
      </c>
      <c r="C53" s="30">
        <v>39</v>
      </c>
      <c r="D53" s="8" t="s">
        <v>1359</v>
      </c>
      <c r="E53" s="8"/>
      <c r="F53" s="234">
        <v>248</v>
      </c>
      <c r="G53" s="15" t="s">
        <v>73</v>
      </c>
      <c r="H53" s="358" t="s">
        <v>1569</v>
      </c>
      <c r="I53" s="32">
        <v>615</v>
      </c>
      <c r="J53" s="10">
        <v>2</v>
      </c>
      <c r="K53" s="10">
        <v>143</v>
      </c>
      <c r="L53" s="10">
        <v>167</v>
      </c>
      <c r="M53" s="10">
        <v>4</v>
      </c>
      <c r="N53" s="10">
        <v>5</v>
      </c>
      <c r="O53" s="10">
        <v>2</v>
      </c>
      <c r="P53" s="10">
        <v>1</v>
      </c>
      <c r="Q53" s="10">
        <v>6</v>
      </c>
      <c r="R53" s="10">
        <v>10</v>
      </c>
      <c r="S53" s="10">
        <v>85</v>
      </c>
      <c r="T53" s="10">
        <v>7</v>
      </c>
      <c r="U53" s="10">
        <v>1</v>
      </c>
      <c r="V53" s="10">
        <v>1</v>
      </c>
      <c r="W53" s="10">
        <v>0</v>
      </c>
      <c r="X53" s="10">
        <v>22</v>
      </c>
      <c r="Y53" s="10">
        <f t="shared" si="0"/>
        <v>456</v>
      </c>
    </row>
    <row r="54" spans="1:25" x14ac:dyDescent="0.3">
      <c r="A54" s="14">
        <v>53</v>
      </c>
      <c r="B54" s="15">
        <v>4</v>
      </c>
      <c r="C54" s="30">
        <v>39</v>
      </c>
      <c r="D54" s="8" t="s">
        <v>1359</v>
      </c>
      <c r="E54" s="8"/>
      <c r="F54" s="234">
        <v>249</v>
      </c>
      <c r="G54" s="15" t="s">
        <v>73</v>
      </c>
      <c r="H54" s="358" t="s">
        <v>42</v>
      </c>
      <c r="I54" s="32">
        <v>412</v>
      </c>
      <c r="J54" s="10">
        <v>3</v>
      </c>
      <c r="K54" s="10">
        <v>50</v>
      </c>
      <c r="L54" s="10">
        <v>103</v>
      </c>
      <c r="M54" s="10">
        <v>2</v>
      </c>
      <c r="N54" s="10">
        <v>12</v>
      </c>
      <c r="O54" s="10">
        <v>0</v>
      </c>
      <c r="P54" s="10">
        <v>21</v>
      </c>
      <c r="Q54" s="10">
        <v>2</v>
      </c>
      <c r="R54" s="10">
        <v>7</v>
      </c>
      <c r="S54" s="10">
        <v>68</v>
      </c>
      <c r="T54" s="10">
        <v>4</v>
      </c>
      <c r="U54" s="10">
        <v>1</v>
      </c>
      <c r="V54" s="10">
        <v>1</v>
      </c>
      <c r="W54" s="10">
        <v>0</v>
      </c>
      <c r="X54" s="10">
        <v>21</v>
      </c>
      <c r="Y54" s="10">
        <f t="shared" si="0"/>
        <v>295</v>
      </c>
    </row>
    <row r="55" spans="1:25" x14ac:dyDescent="0.3">
      <c r="A55" s="14">
        <v>54</v>
      </c>
      <c r="B55" s="15">
        <v>4</v>
      </c>
      <c r="C55" s="30">
        <v>39</v>
      </c>
      <c r="D55" s="8" t="s">
        <v>1359</v>
      </c>
      <c r="E55" s="8"/>
      <c r="F55" s="234">
        <v>249</v>
      </c>
      <c r="G55" s="15" t="s">
        <v>73</v>
      </c>
      <c r="H55" s="358" t="s">
        <v>1569</v>
      </c>
      <c r="I55" s="32">
        <v>411</v>
      </c>
      <c r="J55" s="10">
        <v>3</v>
      </c>
      <c r="K55" s="10">
        <v>47</v>
      </c>
      <c r="L55" s="10">
        <v>86</v>
      </c>
      <c r="M55" s="10">
        <v>0</v>
      </c>
      <c r="N55" s="10">
        <v>6</v>
      </c>
      <c r="O55" s="10">
        <v>0</v>
      </c>
      <c r="P55" s="10">
        <v>17</v>
      </c>
      <c r="Q55" s="10">
        <v>3</v>
      </c>
      <c r="R55" s="10">
        <v>7</v>
      </c>
      <c r="S55" s="10">
        <v>105</v>
      </c>
      <c r="T55" s="10">
        <v>3</v>
      </c>
      <c r="U55" s="10">
        <v>0</v>
      </c>
      <c r="V55" s="10">
        <v>1</v>
      </c>
      <c r="W55" s="10">
        <v>0</v>
      </c>
      <c r="X55" s="10">
        <v>31</v>
      </c>
      <c r="Y55" s="10">
        <f t="shared" si="0"/>
        <v>309</v>
      </c>
    </row>
    <row r="56" spans="1:25" x14ac:dyDescent="0.3">
      <c r="A56" s="14">
        <v>55</v>
      </c>
      <c r="B56" s="15">
        <v>4</v>
      </c>
      <c r="C56" s="30">
        <v>39</v>
      </c>
      <c r="D56" s="8" t="s">
        <v>1359</v>
      </c>
      <c r="E56" s="8"/>
      <c r="F56" s="234">
        <v>250</v>
      </c>
      <c r="G56" s="15" t="s">
        <v>73</v>
      </c>
      <c r="H56" s="358" t="s">
        <v>42</v>
      </c>
      <c r="I56" s="32">
        <v>386</v>
      </c>
      <c r="J56" s="10">
        <v>0</v>
      </c>
      <c r="K56" s="10">
        <v>51</v>
      </c>
      <c r="L56" s="10">
        <v>86</v>
      </c>
      <c r="M56" s="10">
        <v>4</v>
      </c>
      <c r="N56" s="10">
        <v>4</v>
      </c>
      <c r="O56" s="10">
        <v>1</v>
      </c>
      <c r="P56" s="10"/>
      <c r="Q56" s="10">
        <v>8</v>
      </c>
      <c r="R56" s="10">
        <v>29</v>
      </c>
      <c r="S56" s="10">
        <v>70</v>
      </c>
      <c r="T56" s="10">
        <v>2</v>
      </c>
      <c r="U56" s="10">
        <v>0</v>
      </c>
      <c r="V56" s="10">
        <v>0</v>
      </c>
      <c r="W56" s="10">
        <v>0</v>
      </c>
      <c r="X56" s="10">
        <v>22</v>
      </c>
      <c r="Y56" s="10">
        <f t="shared" si="0"/>
        <v>277</v>
      </c>
    </row>
    <row r="57" spans="1:25" x14ac:dyDescent="0.3">
      <c r="A57" s="14">
        <v>56</v>
      </c>
      <c r="B57" s="15">
        <v>4</v>
      </c>
      <c r="C57" s="30">
        <v>39</v>
      </c>
      <c r="D57" s="8" t="s">
        <v>1359</v>
      </c>
      <c r="E57" s="8"/>
      <c r="F57" s="234">
        <v>250</v>
      </c>
      <c r="G57" s="15" t="s">
        <v>73</v>
      </c>
      <c r="H57" s="358" t="s">
        <v>1573</v>
      </c>
      <c r="I57" s="32">
        <v>536</v>
      </c>
      <c r="J57" s="10">
        <v>2</v>
      </c>
      <c r="K57" s="10">
        <v>91</v>
      </c>
      <c r="L57" s="10">
        <v>123</v>
      </c>
      <c r="M57" s="10">
        <v>5</v>
      </c>
      <c r="N57" s="10">
        <v>8</v>
      </c>
      <c r="O57" s="10">
        <v>2</v>
      </c>
      <c r="P57" s="10">
        <v>1</v>
      </c>
      <c r="Q57" s="10">
        <v>3</v>
      </c>
      <c r="R57" s="10">
        <v>22</v>
      </c>
      <c r="S57" s="10">
        <v>114</v>
      </c>
      <c r="T57" s="10">
        <v>2</v>
      </c>
      <c r="U57" s="10">
        <v>2</v>
      </c>
      <c r="V57" s="10">
        <v>7</v>
      </c>
      <c r="W57" s="10">
        <v>0</v>
      </c>
      <c r="X57" s="10">
        <v>23</v>
      </c>
      <c r="Y57" s="10">
        <f t="shared" si="0"/>
        <v>405</v>
      </c>
    </row>
    <row r="58" spans="1:25" x14ac:dyDescent="0.3">
      <c r="A58" s="14">
        <v>57</v>
      </c>
      <c r="B58" s="15">
        <v>4</v>
      </c>
      <c r="C58" s="30">
        <v>39</v>
      </c>
      <c r="D58" s="8" t="s">
        <v>1359</v>
      </c>
      <c r="E58" s="8"/>
      <c r="F58" s="234">
        <v>250</v>
      </c>
      <c r="G58" s="15" t="s">
        <v>73</v>
      </c>
      <c r="H58" s="358" t="s">
        <v>1574</v>
      </c>
      <c r="I58" s="32">
        <v>535</v>
      </c>
      <c r="J58" s="10">
        <v>4</v>
      </c>
      <c r="K58" s="10">
        <v>127</v>
      </c>
      <c r="L58" s="10">
        <v>72</v>
      </c>
      <c r="M58" s="10">
        <v>0</v>
      </c>
      <c r="N58" s="10">
        <v>5</v>
      </c>
      <c r="O58" s="10">
        <v>1</v>
      </c>
      <c r="P58" s="10">
        <v>0</v>
      </c>
      <c r="Q58" s="10">
        <v>3</v>
      </c>
      <c r="R58" s="10">
        <v>22</v>
      </c>
      <c r="S58" s="10">
        <v>130</v>
      </c>
      <c r="T58" s="10">
        <v>2</v>
      </c>
      <c r="U58" s="10">
        <v>0</v>
      </c>
      <c r="V58" s="10">
        <v>3</v>
      </c>
      <c r="W58" s="10">
        <v>0</v>
      </c>
      <c r="X58" s="10">
        <v>22</v>
      </c>
      <c r="Y58" s="10">
        <f t="shared" si="0"/>
        <v>391</v>
      </c>
    </row>
    <row r="59" spans="1:25" x14ac:dyDescent="0.3">
      <c r="A59" s="14">
        <v>58</v>
      </c>
      <c r="B59" s="15">
        <v>4</v>
      </c>
      <c r="C59" s="30">
        <v>39</v>
      </c>
      <c r="D59" s="8" t="s">
        <v>1359</v>
      </c>
      <c r="E59" s="8"/>
      <c r="F59" s="234">
        <v>251</v>
      </c>
      <c r="G59" s="15" t="s">
        <v>73</v>
      </c>
      <c r="H59" s="358" t="s">
        <v>42</v>
      </c>
      <c r="I59" s="32">
        <v>574</v>
      </c>
      <c r="J59" s="10">
        <v>6</v>
      </c>
      <c r="K59" s="10">
        <v>94</v>
      </c>
      <c r="L59" s="10">
        <v>139</v>
      </c>
      <c r="M59" s="10">
        <v>0</v>
      </c>
      <c r="N59" s="10">
        <v>7</v>
      </c>
      <c r="O59" s="10">
        <v>2</v>
      </c>
      <c r="P59" s="10">
        <v>0</v>
      </c>
      <c r="Q59" s="10">
        <v>3</v>
      </c>
      <c r="R59" s="10">
        <v>9</v>
      </c>
      <c r="S59" s="10">
        <v>180</v>
      </c>
      <c r="T59" s="10">
        <v>3</v>
      </c>
      <c r="U59" s="10">
        <v>1</v>
      </c>
      <c r="V59" s="10">
        <v>1</v>
      </c>
      <c r="W59" s="10">
        <v>0</v>
      </c>
      <c r="X59" s="10">
        <v>13</v>
      </c>
      <c r="Y59" s="10">
        <f t="shared" si="0"/>
        <v>458</v>
      </c>
    </row>
    <row r="60" spans="1:25" x14ac:dyDescent="0.3">
      <c r="A60" s="14">
        <v>59</v>
      </c>
      <c r="B60" s="15">
        <v>4</v>
      </c>
      <c r="C60" s="30">
        <v>39</v>
      </c>
      <c r="D60" s="8" t="s">
        <v>1359</v>
      </c>
      <c r="E60" s="8"/>
      <c r="F60" s="234">
        <v>251</v>
      </c>
      <c r="G60" s="15" t="s">
        <v>73</v>
      </c>
      <c r="H60" s="358" t="s">
        <v>1569</v>
      </c>
      <c r="I60" s="32">
        <v>573</v>
      </c>
      <c r="J60" s="10">
        <v>2</v>
      </c>
      <c r="K60" s="10">
        <v>94</v>
      </c>
      <c r="L60" s="10">
        <v>147</v>
      </c>
      <c r="M60" s="10">
        <v>4</v>
      </c>
      <c r="N60" s="10">
        <v>4</v>
      </c>
      <c r="O60" s="10">
        <v>1</v>
      </c>
      <c r="P60" s="10">
        <v>0</v>
      </c>
      <c r="Q60" s="10">
        <v>1</v>
      </c>
      <c r="R60" s="10">
        <v>7</v>
      </c>
      <c r="S60" s="10">
        <v>180</v>
      </c>
      <c r="T60" s="10">
        <v>3</v>
      </c>
      <c r="U60" s="10">
        <v>2</v>
      </c>
      <c r="V60" s="10">
        <v>0</v>
      </c>
      <c r="W60" s="10">
        <v>0</v>
      </c>
      <c r="X60" s="10">
        <v>17</v>
      </c>
      <c r="Y60" s="10">
        <f t="shared" si="0"/>
        <v>462</v>
      </c>
    </row>
    <row r="61" spans="1:25" x14ac:dyDescent="0.3">
      <c r="A61" s="14">
        <v>60</v>
      </c>
      <c r="B61" s="15">
        <v>4</v>
      </c>
      <c r="C61" s="30">
        <v>39</v>
      </c>
      <c r="D61" s="8" t="s">
        <v>1359</v>
      </c>
      <c r="E61" s="8"/>
      <c r="F61" s="234">
        <v>252</v>
      </c>
      <c r="G61" s="15" t="s">
        <v>73</v>
      </c>
      <c r="H61" s="358" t="s">
        <v>42</v>
      </c>
      <c r="I61" s="32">
        <v>530</v>
      </c>
      <c r="J61" s="10">
        <v>0</v>
      </c>
      <c r="K61" s="10">
        <v>70</v>
      </c>
      <c r="L61" s="10">
        <v>158</v>
      </c>
      <c r="M61" s="10">
        <v>4</v>
      </c>
      <c r="N61" s="10">
        <v>4</v>
      </c>
      <c r="O61" s="10">
        <v>3</v>
      </c>
      <c r="P61" s="10">
        <v>1</v>
      </c>
      <c r="Q61" s="10">
        <v>4</v>
      </c>
      <c r="R61" s="10">
        <v>12</v>
      </c>
      <c r="S61" s="10">
        <v>144</v>
      </c>
      <c r="T61" s="10">
        <v>0</v>
      </c>
      <c r="U61" s="10">
        <v>0</v>
      </c>
      <c r="V61" s="10">
        <v>0</v>
      </c>
      <c r="W61" s="10">
        <v>0</v>
      </c>
      <c r="X61" s="10">
        <v>25</v>
      </c>
      <c r="Y61" s="10">
        <f t="shared" si="0"/>
        <v>425</v>
      </c>
    </row>
    <row r="62" spans="1:25" x14ac:dyDescent="0.3">
      <c r="A62" s="14">
        <v>61</v>
      </c>
      <c r="B62" s="15">
        <v>4</v>
      </c>
      <c r="C62" s="30">
        <v>39</v>
      </c>
      <c r="D62" s="8" t="s">
        <v>1359</v>
      </c>
      <c r="E62" s="8"/>
      <c r="F62" s="234">
        <v>252</v>
      </c>
      <c r="G62" s="15" t="s">
        <v>73</v>
      </c>
      <c r="H62" s="358" t="s">
        <v>1569</v>
      </c>
      <c r="I62" s="32">
        <v>530</v>
      </c>
      <c r="J62" s="10">
        <v>5</v>
      </c>
      <c r="K62" s="10">
        <v>72</v>
      </c>
      <c r="L62" s="10">
        <v>169</v>
      </c>
      <c r="M62" s="10">
        <v>5</v>
      </c>
      <c r="N62" s="10">
        <v>4</v>
      </c>
      <c r="O62" s="10">
        <v>1</v>
      </c>
      <c r="P62" s="10">
        <v>7</v>
      </c>
      <c r="Q62" s="10">
        <v>1</v>
      </c>
      <c r="R62" s="10">
        <v>13</v>
      </c>
      <c r="S62" s="10">
        <v>107</v>
      </c>
      <c r="T62" s="10">
        <v>5</v>
      </c>
      <c r="U62" s="10">
        <v>0</v>
      </c>
      <c r="V62" s="10">
        <v>0</v>
      </c>
      <c r="W62" s="10">
        <v>0</v>
      </c>
      <c r="X62" s="10">
        <v>16</v>
      </c>
      <c r="Y62" s="10">
        <f t="shared" si="0"/>
        <v>405</v>
      </c>
    </row>
    <row r="63" spans="1:25" x14ac:dyDescent="0.3">
      <c r="A63" s="14">
        <v>62</v>
      </c>
      <c r="B63" s="15">
        <v>4</v>
      </c>
      <c r="C63" s="30">
        <v>39</v>
      </c>
      <c r="D63" s="8" t="s">
        <v>1359</v>
      </c>
      <c r="E63" s="8"/>
      <c r="F63" s="234">
        <v>253</v>
      </c>
      <c r="G63" s="15" t="s">
        <v>73</v>
      </c>
      <c r="H63" s="358" t="s">
        <v>42</v>
      </c>
      <c r="I63" s="32">
        <v>489</v>
      </c>
      <c r="J63" s="10">
        <v>0</v>
      </c>
      <c r="K63" s="10">
        <v>122</v>
      </c>
      <c r="L63" s="10">
        <v>169</v>
      </c>
      <c r="M63" s="10">
        <v>1</v>
      </c>
      <c r="N63" s="10">
        <v>5</v>
      </c>
      <c r="O63" s="10">
        <v>0</v>
      </c>
      <c r="P63" s="10">
        <v>0</v>
      </c>
      <c r="Q63" s="10">
        <v>1</v>
      </c>
      <c r="R63" s="10">
        <v>29</v>
      </c>
      <c r="S63" s="10">
        <v>44</v>
      </c>
      <c r="T63" s="10">
        <v>1</v>
      </c>
      <c r="U63" s="10">
        <v>1</v>
      </c>
      <c r="V63" s="10">
        <v>1</v>
      </c>
      <c r="W63" s="10">
        <v>0</v>
      </c>
      <c r="X63" s="10">
        <v>7</v>
      </c>
      <c r="Y63" s="10">
        <f t="shared" si="0"/>
        <v>381</v>
      </c>
    </row>
    <row r="64" spans="1:25" x14ac:dyDescent="0.3">
      <c r="A64" s="14">
        <v>63</v>
      </c>
      <c r="B64" s="15">
        <v>4</v>
      </c>
      <c r="C64" s="30">
        <v>39</v>
      </c>
      <c r="D64" s="8" t="s">
        <v>1359</v>
      </c>
      <c r="E64" s="8"/>
      <c r="F64" s="234">
        <v>253</v>
      </c>
      <c r="G64" s="15" t="s">
        <v>73</v>
      </c>
      <c r="H64" s="358" t="s">
        <v>1569</v>
      </c>
      <c r="I64" s="32">
        <v>489</v>
      </c>
      <c r="J64" s="10">
        <v>2</v>
      </c>
      <c r="K64" s="10">
        <v>132</v>
      </c>
      <c r="L64" s="10">
        <v>166</v>
      </c>
      <c r="M64" s="10">
        <v>3</v>
      </c>
      <c r="N64" s="10">
        <v>1</v>
      </c>
      <c r="O64" s="10">
        <v>2</v>
      </c>
      <c r="P64" s="10">
        <v>1</v>
      </c>
      <c r="Q64" s="10">
        <v>1</v>
      </c>
      <c r="R64" s="10">
        <v>17</v>
      </c>
      <c r="S64" s="10">
        <v>2</v>
      </c>
      <c r="T64" s="10">
        <v>3</v>
      </c>
      <c r="U64" s="10">
        <v>0</v>
      </c>
      <c r="V64" s="10">
        <v>0</v>
      </c>
      <c r="W64" s="10">
        <v>0</v>
      </c>
      <c r="X64" s="10">
        <v>11</v>
      </c>
      <c r="Y64" s="10">
        <f t="shared" si="0"/>
        <v>341</v>
      </c>
    </row>
    <row r="65" spans="1:25" x14ac:dyDescent="0.3">
      <c r="A65" s="14">
        <v>64</v>
      </c>
      <c r="B65" s="15">
        <v>4</v>
      </c>
      <c r="C65" s="30">
        <v>39</v>
      </c>
      <c r="D65" s="8" t="s">
        <v>1359</v>
      </c>
      <c r="E65" s="8"/>
      <c r="F65" s="234">
        <v>254</v>
      </c>
      <c r="G65" s="15" t="s">
        <v>73</v>
      </c>
      <c r="H65" s="358" t="s">
        <v>42</v>
      </c>
      <c r="I65" s="32">
        <v>542</v>
      </c>
      <c r="J65" s="10">
        <v>3</v>
      </c>
      <c r="K65" s="10">
        <v>68</v>
      </c>
      <c r="L65" s="10">
        <v>126</v>
      </c>
      <c r="M65" s="10">
        <v>2</v>
      </c>
      <c r="N65" s="10">
        <v>19</v>
      </c>
      <c r="O65" s="10">
        <v>5</v>
      </c>
      <c r="P65" s="10">
        <v>5</v>
      </c>
      <c r="Q65" s="10">
        <v>6</v>
      </c>
      <c r="R65" s="10">
        <v>14</v>
      </c>
      <c r="S65" s="10">
        <v>149</v>
      </c>
      <c r="T65" s="10">
        <v>8</v>
      </c>
      <c r="U65" s="10">
        <v>0</v>
      </c>
      <c r="V65" s="10">
        <v>1</v>
      </c>
      <c r="W65" s="10">
        <v>0</v>
      </c>
      <c r="X65" s="10">
        <v>29</v>
      </c>
      <c r="Y65" s="10">
        <f t="shared" si="0"/>
        <v>435</v>
      </c>
    </row>
    <row r="66" spans="1:25" x14ac:dyDescent="0.3">
      <c r="A66" s="14">
        <v>65</v>
      </c>
      <c r="B66" s="15">
        <v>4</v>
      </c>
      <c r="C66" s="30">
        <v>58</v>
      </c>
      <c r="D66" s="8" t="s">
        <v>1360</v>
      </c>
      <c r="E66" s="8"/>
      <c r="F66" s="234">
        <v>422</v>
      </c>
      <c r="G66" s="15" t="s">
        <v>73</v>
      </c>
      <c r="H66" s="358" t="s">
        <v>42</v>
      </c>
      <c r="I66" s="32">
        <v>674</v>
      </c>
      <c r="J66" s="10">
        <v>11</v>
      </c>
      <c r="K66" s="10">
        <v>101</v>
      </c>
      <c r="L66" s="10">
        <v>109</v>
      </c>
      <c r="M66" s="10">
        <v>13</v>
      </c>
      <c r="N66" s="10">
        <v>40</v>
      </c>
      <c r="O66" s="10">
        <v>1</v>
      </c>
      <c r="P66" s="10">
        <v>3</v>
      </c>
      <c r="Q66" s="10">
        <v>3</v>
      </c>
      <c r="R66" s="10">
        <v>2</v>
      </c>
      <c r="S66" s="10">
        <v>59</v>
      </c>
      <c r="T66" s="10">
        <v>0</v>
      </c>
      <c r="U66" s="10">
        <v>8</v>
      </c>
      <c r="V66" s="10">
        <v>5</v>
      </c>
      <c r="W66" s="10">
        <v>0</v>
      </c>
      <c r="X66" s="10">
        <v>24</v>
      </c>
      <c r="Y66" s="10">
        <f t="shared" ref="Y66:Y129" si="1">SUM(J66:X66)</f>
        <v>379</v>
      </c>
    </row>
    <row r="67" spans="1:25" x14ac:dyDescent="0.3">
      <c r="A67" s="14">
        <v>66</v>
      </c>
      <c r="B67" s="15">
        <v>4</v>
      </c>
      <c r="C67" s="30">
        <v>58</v>
      </c>
      <c r="D67" s="8" t="s">
        <v>1360</v>
      </c>
      <c r="E67" s="8"/>
      <c r="F67" s="234">
        <v>422</v>
      </c>
      <c r="G67" s="15" t="s">
        <v>73</v>
      </c>
      <c r="H67" s="358" t="s">
        <v>1569</v>
      </c>
      <c r="I67" s="32">
        <v>674</v>
      </c>
      <c r="J67" s="10">
        <v>6</v>
      </c>
      <c r="K67" s="10">
        <v>110</v>
      </c>
      <c r="L67" s="10">
        <v>117</v>
      </c>
      <c r="M67" s="10">
        <v>7</v>
      </c>
      <c r="N67" s="10">
        <v>31</v>
      </c>
      <c r="O67" s="10">
        <v>1</v>
      </c>
      <c r="P67" s="10">
        <v>2</v>
      </c>
      <c r="Q67" s="10">
        <v>5</v>
      </c>
      <c r="R67" s="10">
        <v>2</v>
      </c>
      <c r="S67" s="10">
        <v>51</v>
      </c>
      <c r="T67" s="10">
        <v>1</v>
      </c>
      <c r="U67" s="10">
        <v>6</v>
      </c>
      <c r="V67" s="10">
        <v>4</v>
      </c>
      <c r="W67" s="10">
        <v>0</v>
      </c>
      <c r="X67" s="10">
        <v>29</v>
      </c>
      <c r="Y67" s="10">
        <f t="shared" si="1"/>
        <v>372</v>
      </c>
    </row>
    <row r="68" spans="1:25" x14ac:dyDescent="0.3">
      <c r="A68" s="14">
        <v>67</v>
      </c>
      <c r="B68" s="15">
        <v>4</v>
      </c>
      <c r="C68" s="30">
        <v>58</v>
      </c>
      <c r="D68" s="8" t="s">
        <v>1360</v>
      </c>
      <c r="E68" s="8"/>
      <c r="F68" s="234">
        <v>422</v>
      </c>
      <c r="G68" s="15" t="s">
        <v>73</v>
      </c>
      <c r="H68" s="358" t="s">
        <v>1573</v>
      </c>
      <c r="I68" s="32">
        <v>459</v>
      </c>
      <c r="J68" s="10">
        <v>3</v>
      </c>
      <c r="K68" s="10">
        <v>57</v>
      </c>
      <c r="L68" s="10">
        <v>96</v>
      </c>
      <c r="M68" s="10">
        <v>5</v>
      </c>
      <c r="N68" s="10">
        <v>53</v>
      </c>
      <c r="O68" s="10">
        <v>2</v>
      </c>
      <c r="P68" s="10">
        <v>1</v>
      </c>
      <c r="Q68" s="10">
        <v>1</v>
      </c>
      <c r="R68" s="10">
        <v>0</v>
      </c>
      <c r="S68" s="10">
        <v>7</v>
      </c>
      <c r="T68" s="10">
        <v>1</v>
      </c>
      <c r="U68" s="10">
        <v>2</v>
      </c>
      <c r="V68" s="10">
        <v>0</v>
      </c>
      <c r="W68" s="10">
        <v>0</v>
      </c>
      <c r="X68" s="10">
        <v>24</v>
      </c>
      <c r="Y68" s="10">
        <f t="shared" si="1"/>
        <v>252</v>
      </c>
    </row>
    <row r="69" spans="1:25" x14ac:dyDescent="0.3">
      <c r="A69" s="14">
        <v>68</v>
      </c>
      <c r="B69" s="15">
        <v>4</v>
      </c>
      <c r="C69" s="30">
        <v>58</v>
      </c>
      <c r="D69" s="8" t="s">
        <v>1360</v>
      </c>
      <c r="E69" s="8"/>
      <c r="F69" s="234">
        <v>423</v>
      </c>
      <c r="G69" s="15" t="s">
        <v>73</v>
      </c>
      <c r="H69" s="358" t="s">
        <v>42</v>
      </c>
      <c r="I69" s="32">
        <v>624</v>
      </c>
      <c r="J69" s="10">
        <v>10</v>
      </c>
      <c r="K69" s="10">
        <v>116</v>
      </c>
      <c r="L69" s="10">
        <v>87</v>
      </c>
      <c r="M69" s="10">
        <v>10</v>
      </c>
      <c r="N69" s="10">
        <v>10</v>
      </c>
      <c r="O69" s="10">
        <v>3</v>
      </c>
      <c r="P69" s="10">
        <v>1</v>
      </c>
      <c r="Q69" s="10">
        <v>1</v>
      </c>
      <c r="R69" s="10">
        <v>5</v>
      </c>
      <c r="S69" s="10">
        <v>33</v>
      </c>
      <c r="T69" s="10">
        <v>1</v>
      </c>
      <c r="U69" s="10">
        <v>3</v>
      </c>
      <c r="V69" s="10">
        <v>5</v>
      </c>
      <c r="W69" s="10">
        <v>0</v>
      </c>
      <c r="X69" s="10">
        <v>14</v>
      </c>
      <c r="Y69" s="10">
        <f t="shared" si="1"/>
        <v>299</v>
      </c>
    </row>
    <row r="70" spans="1:25" x14ac:dyDescent="0.3">
      <c r="A70" s="14">
        <v>69</v>
      </c>
      <c r="B70" s="15">
        <v>4</v>
      </c>
      <c r="C70" s="30">
        <v>58</v>
      </c>
      <c r="D70" s="8" t="s">
        <v>1360</v>
      </c>
      <c r="E70" s="8"/>
      <c r="F70" s="234">
        <v>424</v>
      </c>
      <c r="G70" s="15" t="s">
        <v>73</v>
      </c>
      <c r="H70" s="358" t="s">
        <v>42</v>
      </c>
      <c r="I70" s="32">
        <v>393</v>
      </c>
      <c r="J70" s="10">
        <v>6</v>
      </c>
      <c r="K70" s="10">
        <v>123</v>
      </c>
      <c r="L70" s="10">
        <v>73</v>
      </c>
      <c r="M70" s="10">
        <v>0</v>
      </c>
      <c r="N70" s="10">
        <v>18</v>
      </c>
      <c r="O70" s="10">
        <v>0</v>
      </c>
      <c r="P70" s="10">
        <v>5</v>
      </c>
      <c r="Q70" s="10">
        <v>0</v>
      </c>
      <c r="R70" s="10">
        <v>0</v>
      </c>
      <c r="S70" s="10">
        <v>12</v>
      </c>
      <c r="T70" s="10">
        <v>0</v>
      </c>
      <c r="U70" s="10">
        <v>3</v>
      </c>
      <c r="V70" s="10">
        <v>1</v>
      </c>
      <c r="W70" s="10">
        <v>1</v>
      </c>
      <c r="X70" s="10">
        <v>8</v>
      </c>
      <c r="Y70" s="10">
        <f t="shared" si="1"/>
        <v>250</v>
      </c>
    </row>
    <row r="71" spans="1:25" x14ac:dyDescent="0.3">
      <c r="A71" s="14">
        <v>70</v>
      </c>
      <c r="B71" s="15">
        <v>4</v>
      </c>
      <c r="C71" s="30">
        <v>58</v>
      </c>
      <c r="D71" s="8" t="s">
        <v>1360</v>
      </c>
      <c r="E71" s="8"/>
      <c r="F71" s="234">
        <v>424</v>
      </c>
      <c r="G71" s="15" t="s">
        <v>73</v>
      </c>
      <c r="H71" s="358" t="s">
        <v>1573</v>
      </c>
      <c r="I71" s="32">
        <v>242</v>
      </c>
      <c r="J71" s="10">
        <v>2</v>
      </c>
      <c r="K71" s="10">
        <v>43</v>
      </c>
      <c r="L71" s="10">
        <v>61</v>
      </c>
      <c r="M71" s="10">
        <v>3</v>
      </c>
      <c r="N71" s="10">
        <v>6</v>
      </c>
      <c r="O71" s="10">
        <v>0</v>
      </c>
      <c r="P71" s="10">
        <v>0</v>
      </c>
      <c r="Q71" s="10">
        <v>2</v>
      </c>
      <c r="R71" s="10">
        <v>3</v>
      </c>
      <c r="S71" s="10">
        <v>5</v>
      </c>
      <c r="T71" s="10">
        <v>0</v>
      </c>
      <c r="U71" s="10">
        <v>0</v>
      </c>
      <c r="V71" s="10">
        <v>1</v>
      </c>
      <c r="W71" s="10">
        <v>0</v>
      </c>
      <c r="X71" s="10">
        <v>31</v>
      </c>
      <c r="Y71" s="10">
        <f t="shared" si="1"/>
        <v>157</v>
      </c>
    </row>
    <row r="72" spans="1:25" x14ac:dyDescent="0.3">
      <c r="A72" s="14">
        <v>71</v>
      </c>
      <c r="B72" s="15">
        <v>4</v>
      </c>
      <c r="C72" s="30">
        <v>58</v>
      </c>
      <c r="D72" s="8" t="s">
        <v>1360</v>
      </c>
      <c r="E72" s="8"/>
      <c r="F72" s="234">
        <v>425</v>
      </c>
      <c r="G72" s="15" t="s">
        <v>73</v>
      </c>
      <c r="H72" s="358" t="s">
        <v>42</v>
      </c>
      <c r="I72" s="32">
        <v>433</v>
      </c>
      <c r="J72" s="10">
        <v>6</v>
      </c>
      <c r="K72" s="10">
        <v>47</v>
      </c>
      <c r="L72" s="10">
        <v>77</v>
      </c>
      <c r="M72" s="10">
        <v>4</v>
      </c>
      <c r="N72" s="10">
        <v>18</v>
      </c>
      <c r="O72" s="10">
        <v>0</v>
      </c>
      <c r="P72" s="10">
        <v>31</v>
      </c>
      <c r="Q72" s="10">
        <v>3</v>
      </c>
      <c r="R72" s="10">
        <v>0</v>
      </c>
      <c r="S72" s="10">
        <v>14</v>
      </c>
      <c r="T72" s="10">
        <v>0</v>
      </c>
      <c r="U72" s="10">
        <v>0</v>
      </c>
      <c r="V72" s="10">
        <v>2</v>
      </c>
      <c r="W72" s="10">
        <v>0</v>
      </c>
      <c r="X72" s="10">
        <v>16</v>
      </c>
      <c r="Y72" s="10">
        <f t="shared" si="1"/>
        <v>218</v>
      </c>
    </row>
    <row r="73" spans="1:25" x14ac:dyDescent="0.3">
      <c r="A73" s="14">
        <v>72</v>
      </c>
      <c r="B73" s="15">
        <v>4</v>
      </c>
      <c r="C73" s="30">
        <v>58</v>
      </c>
      <c r="D73" s="8" t="s">
        <v>1360</v>
      </c>
      <c r="E73" s="8"/>
      <c r="F73" s="234">
        <v>425</v>
      </c>
      <c r="G73" s="15" t="s">
        <v>73</v>
      </c>
      <c r="H73" s="358" t="s">
        <v>1569</v>
      </c>
      <c r="I73" s="32">
        <v>433</v>
      </c>
      <c r="J73" s="10">
        <v>11</v>
      </c>
      <c r="K73" s="10">
        <v>49</v>
      </c>
      <c r="L73" s="10">
        <v>69</v>
      </c>
      <c r="M73" s="10">
        <v>5</v>
      </c>
      <c r="N73" s="10">
        <v>11</v>
      </c>
      <c r="O73" s="10">
        <v>2</v>
      </c>
      <c r="P73" s="10">
        <v>37</v>
      </c>
      <c r="Q73" s="10">
        <v>4</v>
      </c>
      <c r="R73" s="10">
        <v>3</v>
      </c>
      <c r="S73" s="10">
        <v>21</v>
      </c>
      <c r="T73" s="10">
        <v>0</v>
      </c>
      <c r="U73" s="10">
        <v>6</v>
      </c>
      <c r="V73" s="10">
        <v>1</v>
      </c>
      <c r="W73" s="10">
        <v>0</v>
      </c>
      <c r="X73" s="10">
        <v>15</v>
      </c>
      <c r="Y73" s="10">
        <f t="shared" si="1"/>
        <v>234</v>
      </c>
    </row>
    <row r="74" spans="1:25" x14ac:dyDescent="0.3">
      <c r="A74" s="14">
        <v>73</v>
      </c>
      <c r="B74" s="15">
        <v>4</v>
      </c>
      <c r="C74" s="30">
        <v>58</v>
      </c>
      <c r="D74" s="8" t="s">
        <v>1360</v>
      </c>
      <c r="E74" s="8"/>
      <c r="F74" s="234">
        <v>426</v>
      </c>
      <c r="G74" s="15" t="s">
        <v>73</v>
      </c>
      <c r="H74" s="358" t="s">
        <v>42</v>
      </c>
      <c r="I74" s="32">
        <v>480</v>
      </c>
      <c r="J74" s="10">
        <v>3</v>
      </c>
      <c r="K74" s="10">
        <v>73</v>
      </c>
      <c r="L74" s="10">
        <v>53</v>
      </c>
      <c r="M74" s="10">
        <v>1</v>
      </c>
      <c r="N74" s="10">
        <v>14</v>
      </c>
      <c r="O74" s="10">
        <v>1</v>
      </c>
      <c r="P74" s="10">
        <v>2</v>
      </c>
      <c r="Q74" s="10">
        <v>3</v>
      </c>
      <c r="R74" s="10">
        <v>0</v>
      </c>
      <c r="S74" s="10">
        <v>5</v>
      </c>
      <c r="T74" s="10">
        <v>0</v>
      </c>
      <c r="U74" s="10">
        <v>3</v>
      </c>
      <c r="V74" s="10">
        <v>1</v>
      </c>
      <c r="W74" s="10">
        <v>0</v>
      </c>
      <c r="X74" s="10">
        <v>12</v>
      </c>
      <c r="Y74" s="10">
        <f t="shared" si="1"/>
        <v>171</v>
      </c>
    </row>
    <row r="75" spans="1:25" x14ac:dyDescent="0.3">
      <c r="A75" s="14">
        <v>74</v>
      </c>
      <c r="B75" s="15">
        <v>4</v>
      </c>
      <c r="C75" s="30">
        <v>58</v>
      </c>
      <c r="D75" s="8" t="s">
        <v>1360</v>
      </c>
      <c r="E75" s="8"/>
      <c r="F75" s="234">
        <v>426</v>
      </c>
      <c r="G75" s="15" t="s">
        <v>73</v>
      </c>
      <c r="H75" s="358" t="s">
        <v>1569</v>
      </c>
      <c r="I75" s="32">
        <v>479</v>
      </c>
      <c r="J75" s="10">
        <v>3</v>
      </c>
      <c r="K75" s="10">
        <v>73</v>
      </c>
      <c r="L75" s="10">
        <v>74</v>
      </c>
      <c r="M75" s="10">
        <v>1</v>
      </c>
      <c r="N75" s="10">
        <v>54</v>
      </c>
      <c r="O75" s="10">
        <v>1</v>
      </c>
      <c r="P75" s="10">
        <v>1</v>
      </c>
      <c r="Q75" s="10">
        <v>6</v>
      </c>
      <c r="R75" s="10">
        <v>3</v>
      </c>
      <c r="S75" s="10">
        <v>28</v>
      </c>
      <c r="T75" s="10">
        <v>0</v>
      </c>
      <c r="U75" s="10">
        <v>5</v>
      </c>
      <c r="V75" s="10">
        <v>0</v>
      </c>
      <c r="W75" s="10">
        <v>1</v>
      </c>
      <c r="X75" s="10">
        <v>27</v>
      </c>
      <c r="Y75" s="10">
        <f t="shared" si="1"/>
        <v>277</v>
      </c>
    </row>
    <row r="76" spans="1:25" x14ac:dyDescent="0.3">
      <c r="A76" s="14">
        <v>75</v>
      </c>
      <c r="B76" s="15">
        <v>4</v>
      </c>
      <c r="C76" s="30">
        <v>58</v>
      </c>
      <c r="D76" s="8" t="s">
        <v>1360</v>
      </c>
      <c r="E76" s="8"/>
      <c r="F76" s="234">
        <v>426</v>
      </c>
      <c r="G76" s="15" t="s">
        <v>73</v>
      </c>
      <c r="H76" s="358" t="s">
        <v>1573</v>
      </c>
      <c r="I76" s="32">
        <v>273</v>
      </c>
      <c r="J76" s="10">
        <v>2</v>
      </c>
      <c r="K76" s="10">
        <v>45</v>
      </c>
      <c r="L76" s="10">
        <v>80</v>
      </c>
      <c r="M76" s="10">
        <v>1</v>
      </c>
      <c r="N76" s="10">
        <v>8</v>
      </c>
      <c r="O76" s="10">
        <v>1</v>
      </c>
      <c r="P76" s="10">
        <v>2</v>
      </c>
      <c r="Q76" s="10">
        <v>0</v>
      </c>
      <c r="R76" s="10">
        <v>1</v>
      </c>
      <c r="S76" s="10">
        <v>15</v>
      </c>
      <c r="T76" s="10">
        <v>0</v>
      </c>
      <c r="U76" s="10">
        <v>0</v>
      </c>
      <c r="V76" s="10">
        <v>0</v>
      </c>
      <c r="W76" s="10">
        <v>0</v>
      </c>
      <c r="X76" s="10">
        <v>18</v>
      </c>
      <c r="Y76" s="10">
        <f t="shared" si="1"/>
        <v>173</v>
      </c>
    </row>
    <row r="77" spans="1:25" x14ac:dyDescent="0.3">
      <c r="A77" s="14">
        <v>76</v>
      </c>
      <c r="B77" s="15">
        <v>4</v>
      </c>
      <c r="C77" s="30">
        <v>58</v>
      </c>
      <c r="D77" s="8" t="s">
        <v>1360</v>
      </c>
      <c r="E77" s="8"/>
      <c r="F77" s="234">
        <v>427</v>
      </c>
      <c r="G77" s="15" t="s">
        <v>73</v>
      </c>
      <c r="H77" s="358" t="s">
        <v>42</v>
      </c>
      <c r="I77" s="32">
        <v>311</v>
      </c>
      <c r="J77" s="10">
        <v>3</v>
      </c>
      <c r="K77" s="10">
        <v>73</v>
      </c>
      <c r="L77" s="10">
        <v>53</v>
      </c>
      <c r="M77" s="10">
        <v>1</v>
      </c>
      <c r="N77" s="10">
        <v>14</v>
      </c>
      <c r="O77" s="10">
        <v>1</v>
      </c>
      <c r="P77" s="10">
        <v>2</v>
      </c>
      <c r="Q77" s="10">
        <v>3</v>
      </c>
      <c r="R77" s="10">
        <v>0</v>
      </c>
      <c r="S77" s="10">
        <v>5</v>
      </c>
      <c r="T77" s="10">
        <v>0</v>
      </c>
      <c r="U77" s="10">
        <v>3</v>
      </c>
      <c r="V77" s="10">
        <v>1</v>
      </c>
      <c r="W77" s="10">
        <v>0</v>
      </c>
      <c r="X77" s="10">
        <v>12</v>
      </c>
      <c r="Y77" s="10">
        <f t="shared" si="1"/>
        <v>171</v>
      </c>
    </row>
    <row r="78" spans="1:25" x14ac:dyDescent="0.3">
      <c r="A78" s="14">
        <v>77</v>
      </c>
      <c r="B78" s="15">
        <v>4</v>
      </c>
      <c r="C78" s="30">
        <v>58</v>
      </c>
      <c r="D78" s="8" t="s">
        <v>1360</v>
      </c>
      <c r="E78" s="8"/>
      <c r="F78" s="234">
        <v>427</v>
      </c>
      <c r="G78" s="15" t="s">
        <v>73</v>
      </c>
      <c r="H78" s="358" t="s">
        <v>1573</v>
      </c>
      <c r="I78" s="32">
        <v>150</v>
      </c>
      <c r="J78" s="10">
        <v>3</v>
      </c>
      <c r="K78" s="10">
        <v>22</v>
      </c>
      <c r="L78" s="10">
        <v>26</v>
      </c>
      <c r="M78" s="10">
        <v>5</v>
      </c>
      <c r="N78" s="10">
        <v>0</v>
      </c>
      <c r="O78" s="10">
        <v>0</v>
      </c>
      <c r="P78" s="10">
        <v>9</v>
      </c>
      <c r="Q78" s="10">
        <v>3</v>
      </c>
      <c r="R78" s="10">
        <v>2</v>
      </c>
      <c r="S78" s="10">
        <v>2</v>
      </c>
      <c r="T78" s="10">
        <v>3</v>
      </c>
      <c r="U78" s="10">
        <v>0</v>
      </c>
      <c r="V78" s="10">
        <v>0</v>
      </c>
      <c r="W78" s="10">
        <v>0</v>
      </c>
      <c r="X78" s="10">
        <v>15</v>
      </c>
      <c r="Y78" s="10">
        <f t="shared" si="1"/>
        <v>90</v>
      </c>
    </row>
    <row r="79" spans="1:25" x14ac:dyDescent="0.3">
      <c r="A79" s="14">
        <v>78</v>
      </c>
      <c r="B79" s="15">
        <v>4</v>
      </c>
      <c r="C79" s="30">
        <v>58</v>
      </c>
      <c r="D79" s="8" t="s">
        <v>1360</v>
      </c>
      <c r="E79" s="8"/>
      <c r="F79" s="234">
        <v>428</v>
      </c>
      <c r="G79" s="15" t="s">
        <v>73</v>
      </c>
      <c r="H79" s="358" t="s">
        <v>42</v>
      </c>
      <c r="I79" s="32">
        <v>410</v>
      </c>
      <c r="J79" s="10">
        <v>8</v>
      </c>
      <c r="K79" s="10">
        <v>90</v>
      </c>
      <c r="L79" s="10">
        <v>77</v>
      </c>
      <c r="M79" s="10">
        <v>6</v>
      </c>
      <c r="N79" s="10">
        <v>6</v>
      </c>
      <c r="O79" s="10">
        <v>0</v>
      </c>
      <c r="P79" s="10">
        <v>0</v>
      </c>
      <c r="Q79" s="10">
        <v>0</v>
      </c>
      <c r="R79" s="10">
        <v>0</v>
      </c>
      <c r="S79" s="10">
        <v>5</v>
      </c>
      <c r="T79" s="10">
        <v>0</v>
      </c>
      <c r="U79" s="10">
        <v>1</v>
      </c>
      <c r="V79" s="10">
        <v>3</v>
      </c>
      <c r="W79" s="10">
        <v>0</v>
      </c>
      <c r="X79" s="10">
        <v>26</v>
      </c>
      <c r="Y79" s="10">
        <f t="shared" si="1"/>
        <v>222</v>
      </c>
    </row>
    <row r="80" spans="1:25" x14ac:dyDescent="0.3">
      <c r="A80" s="14">
        <v>79</v>
      </c>
      <c r="B80" s="15">
        <v>4</v>
      </c>
      <c r="C80" s="30">
        <v>58</v>
      </c>
      <c r="D80" s="8" t="s">
        <v>1360</v>
      </c>
      <c r="E80" s="8"/>
      <c r="F80" s="234">
        <v>428</v>
      </c>
      <c r="G80" s="15" t="s">
        <v>73</v>
      </c>
      <c r="H80" s="358" t="s">
        <v>1569</v>
      </c>
      <c r="I80" s="32">
        <v>409</v>
      </c>
      <c r="J80" s="10">
        <v>4</v>
      </c>
      <c r="K80" s="10">
        <v>81</v>
      </c>
      <c r="L80" s="10">
        <v>72</v>
      </c>
      <c r="M80" s="10">
        <v>3</v>
      </c>
      <c r="N80" s="10">
        <v>7</v>
      </c>
      <c r="O80" s="10">
        <v>0</v>
      </c>
      <c r="P80" s="10">
        <v>0</v>
      </c>
      <c r="Q80" s="10">
        <v>1</v>
      </c>
      <c r="R80" s="10">
        <v>2</v>
      </c>
      <c r="S80" s="10">
        <v>4</v>
      </c>
      <c r="T80" s="10">
        <v>1</v>
      </c>
      <c r="U80" s="10">
        <v>1</v>
      </c>
      <c r="V80" s="10">
        <v>0</v>
      </c>
      <c r="W80" s="10">
        <v>0</v>
      </c>
      <c r="X80" s="10">
        <v>13</v>
      </c>
      <c r="Y80" s="10">
        <f t="shared" si="1"/>
        <v>189</v>
      </c>
    </row>
    <row r="81" spans="1:25" x14ac:dyDescent="0.3">
      <c r="A81" s="14">
        <v>80</v>
      </c>
      <c r="B81" s="15">
        <v>4</v>
      </c>
      <c r="C81" s="30">
        <v>58</v>
      </c>
      <c r="D81" s="8" t="s">
        <v>1360</v>
      </c>
      <c r="E81" s="8"/>
      <c r="F81" s="234">
        <v>429</v>
      </c>
      <c r="G81" s="15" t="s">
        <v>73</v>
      </c>
      <c r="H81" s="358" t="s">
        <v>42</v>
      </c>
      <c r="I81" s="32">
        <v>302</v>
      </c>
      <c r="J81" s="10">
        <v>10</v>
      </c>
      <c r="K81" s="10">
        <v>61</v>
      </c>
      <c r="L81" s="10">
        <v>83</v>
      </c>
      <c r="M81" s="10">
        <v>4</v>
      </c>
      <c r="N81" s="10">
        <v>5</v>
      </c>
      <c r="O81" s="10">
        <v>0</v>
      </c>
      <c r="P81" s="10">
        <v>0</v>
      </c>
      <c r="Q81" s="10">
        <v>0</v>
      </c>
      <c r="R81" s="10">
        <v>0</v>
      </c>
      <c r="S81" s="10">
        <v>2</v>
      </c>
      <c r="T81" s="10">
        <v>0</v>
      </c>
      <c r="U81" s="10">
        <v>1</v>
      </c>
      <c r="V81" s="10">
        <v>0</v>
      </c>
      <c r="W81" s="10">
        <v>0</v>
      </c>
      <c r="X81" s="10">
        <v>21</v>
      </c>
      <c r="Y81" s="10">
        <f t="shared" si="1"/>
        <v>187</v>
      </c>
    </row>
    <row r="82" spans="1:25" x14ac:dyDescent="0.3">
      <c r="A82" s="14">
        <v>81</v>
      </c>
      <c r="B82" s="15">
        <v>4</v>
      </c>
      <c r="C82" s="30">
        <v>58</v>
      </c>
      <c r="D82" s="8" t="s">
        <v>1360</v>
      </c>
      <c r="E82" s="8"/>
      <c r="F82" s="234">
        <v>429</v>
      </c>
      <c r="G82" s="15" t="s">
        <v>73</v>
      </c>
      <c r="H82" s="358" t="s">
        <v>1573</v>
      </c>
      <c r="I82" s="32">
        <v>310</v>
      </c>
      <c r="J82" s="10">
        <v>4</v>
      </c>
      <c r="K82" s="10">
        <v>73</v>
      </c>
      <c r="L82" s="10">
        <v>65</v>
      </c>
      <c r="M82" s="10">
        <v>5</v>
      </c>
      <c r="N82" s="10">
        <v>4</v>
      </c>
      <c r="O82" s="10">
        <v>0</v>
      </c>
      <c r="P82" s="10">
        <v>5</v>
      </c>
      <c r="Q82" s="10">
        <v>1</v>
      </c>
      <c r="R82" s="10">
        <v>1</v>
      </c>
      <c r="S82" s="10">
        <v>14</v>
      </c>
      <c r="T82" s="10">
        <v>0</v>
      </c>
      <c r="U82" s="10">
        <v>2</v>
      </c>
      <c r="V82" s="10">
        <v>0</v>
      </c>
      <c r="W82" s="10">
        <v>0</v>
      </c>
      <c r="X82" s="10">
        <v>15</v>
      </c>
      <c r="Y82" s="10">
        <f t="shared" si="1"/>
        <v>189</v>
      </c>
    </row>
    <row r="83" spans="1:25" x14ac:dyDescent="0.3">
      <c r="A83" s="14">
        <v>82</v>
      </c>
      <c r="B83" s="15">
        <v>4</v>
      </c>
      <c r="C83" s="30">
        <v>58</v>
      </c>
      <c r="D83" s="8" t="s">
        <v>1360</v>
      </c>
      <c r="E83" s="8"/>
      <c r="F83" s="234">
        <v>430</v>
      </c>
      <c r="G83" s="15" t="s">
        <v>73</v>
      </c>
      <c r="H83" s="358" t="s">
        <v>42</v>
      </c>
      <c r="I83" s="32">
        <v>233</v>
      </c>
      <c r="J83" s="10">
        <v>2</v>
      </c>
      <c r="K83" s="10">
        <v>40</v>
      </c>
      <c r="L83" s="10">
        <v>42</v>
      </c>
      <c r="M83" s="10">
        <v>1</v>
      </c>
      <c r="N83" s="10">
        <v>26</v>
      </c>
      <c r="O83" s="10">
        <v>0</v>
      </c>
      <c r="P83" s="10">
        <v>5</v>
      </c>
      <c r="Q83" s="10">
        <v>4</v>
      </c>
      <c r="R83" s="10">
        <v>1</v>
      </c>
      <c r="S83" s="10">
        <v>8</v>
      </c>
      <c r="T83" s="10">
        <v>0</v>
      </c>
      <c r="U83" s="10">
        <v>0</v>
      </c>
      <c r="V83" s="10">
        <v>0</v>
      </c>
      <c r="W83" s="10">
        <v>0</v>
      </c>
      <c r="X83" s="10">
        <v>19</v>
      </c>
      <c r="Y83" s="10">
        <f t="shared" si="1"/>
        <v>148</v>
      </c>
    </row>
    <row r="84" spans="1:25" x14ac:dyDescent="0.3">
      <c r="A84" s="14">
        <v>83</v>
      </c>
      <c r="B84" s="15">
        <v>4</v>
      </c>
      <c r="C84" s="30">
        <v>58</v>
      </c>
      <c r="D84" s="8" t="s">
        <v>1360</v>
      </c>
      <c r="E84" s="8"/>
      <c r="F84" s="234">
        <v>430</v>
      </c>
      <c r="G84" s="15" t="s">
        <v>73</v>
      </c>
      <c r="H84" s="358" t="s">
        <v>1573</v>
      </c>
      <c r="I84" s="32">
        <v>225</v>
      </c>
      <c r="J84" s="10">
        <v>5</v>
      </c>
      <c r="K84" s="10">
        <v>46</v>
      </c>
      <c r="L84" s="10">
        <v>41</v>
      </c>
      <c r="M84" s="10">
        <v>5</v>
      </c>
      <c r="N84" s="10">
        <v>5</v>
      </c>
      <c r="O84" s="10">
        <v>1</v>
      </c>
      <c r="P84" s="10">
        <v>24</v>
      </c>
      <c r="Q84" s="10">
        <v>0</v>
      </c>
      <c r="R84" s="10">
        <v>0</v>
      </c>
      <c r="S84" s="10">
        <v>10</v>
      </c>
      <c r="T84" s="10">
        <v>1</v>
      </c>
      <c r="U84" s="10">
        <v>0</v>
      </c>
      <c r="V84" s="10">
        <v>0</v>
      </c>
      <c r="W84" s="10">
        <v>0</v>
      </c>
      <c r="X84" s="10">
        <v>7</v>
      </c>
      <c r="Y84" s="10">
        <f t="shared" si="1"/>
        <v>145</v>
      </c>
    </row>
    <row r="85" spans="1:25" x14ac:dyDescent="0.3">
      <c r="A85" s="14">
        <v>84</v>
      </c>
      <c r="B85" s="15">
        <v>4</v>
      </c>
      <c r="C85" s="30">
        <v>58</v>
      </c>
      <c r="D85" s="8" t="s">
        <v>1360</v>
      </c>
      <c r="E85" s="8"/>
      <c r="F85" s="234">
        <v>431</v>
      </c>
      <c r="G85" s="15" t="s">
        <v>73</v>
      </c>
      <c r="H85" s="358" t="s">
        <v>42</v>
      </c>
      <c r="I85" s="32">
        <v>550</v>
      </c>
      <c r="J85" s="10">
        <v>5</v>
      </c>
      <c r="K85" s="10">
        <v>56</v>
      </c>
      <c r="L85" s="10">
        <v>166</v>
      </c>
      <c r="M85" s="10">
        <v>4</v>
      </c>
      <c r="N85" s="10">
        <v>25</v>
      </c>
      <c r="O85" s="10">
        <v>1</v>
      </c>
      <c r="P85" s="10">
        <v>38</v>
      </c>
      <c r="Q85" s="10">
        <v>0</v>
      </c>
      <c r="R85" s="10">
        <v>2</v>
      </c>
      <c r="S85" s="10">
        <v>2</v>
      </c>
      <c r="T85" s="10">
        <v>0</v>
      </c>
      <c r="U85" s="10">
        <v>2</v>
      </c>
      <c r="V85" s="10">
        <v>0</v>
      </c>
      <c r="W85" s="10">
        <v>0</v>
      </c>
      <c r="X85" s="10">
        <v>28</v>
      </c>
      <c r="Y85" s="10">
        <f t="shared" si="1"/>
        <v>329</v>
      </c>
    </row>
    <row r="86" spans="1:25" x14ac:dyDescent="0.3">
      <c r="A86" s="14">
        <v>85</v>
      </c>
      <c r="B86" s="15">
        <v>4</v>
      </c>
      <c r="C86" s="30">
        <v>95</v>
      </c>
      <c r="D86" s="8" t="s">
        <v>1361</v>
      </c>
      <c r="E86" s="8"/>
      <c r="F86" s="234">
        <v>759</v>
      </c>
      <c r="G86" s="15" t="s">
        <v>73</v>
      </c>
      <c r="H86" s="358" t="s">
        <v>42</v>
      </c>
      <c r="I86" s="32">
        <v>619</v>
      </c>
      <c r="J86" s="10">
        <v>12</v>
      </c>
      <c r="K86" s="10">
        <v>63</v>
      </c>
      <c r="L86" s="10">
        <v>59</v>
      </c>
      <c r="M86" s="10">
        <v>3</v>
      </c>
      <c r="N86" s="10">
        <v>22</v>
      </c>
      <c r="O86" s="10">
        <v>2</v>
      </c>
      <c r="P86" s="10">
        <v>30</v>
      </c>
      <c r="Q86" s="10">
        <v>19</v>
      </c>
      <c r="R86" s="10">
        <v>6</v>
      </c>
      <c r="S86" s="10">
        <v>111</v>
      </c>
      <c r="T86" s="10">
        <v>1</v>
      </c>
      <c r="U86" s="10">
        <v>5</v>
      </c>
      <c r="V86" s="10">
        <v>0</v>
      </c>
      <c r="W86" s="10">
        <v>0</v>
      </c>
      <c r="X86" s="10">
        <v>21</v>
      </c>
      <c r="Y86" s="10">
        <f t="shared" si="1"/>
        <v>354</v>
      </c>
    </row>
    <row r="87" spans="1:25" x14ac:dyDescent="0.3">
      <c r="A87" s="14">
        <v>86</v>
      </c>
      <c r="B87" s="15">
        <v>4</v>
      </c>
      <c r="C87" s="30">
        <v>95</v>
      </c>
      <c r="D87" s="8" t="s">
        <v>1361</v>
      </c>
      <c r="E87" s="8"/>
      <c r="F87" s="234">
        <v>759</v>
      </c>
      <c r="G87" s="15" t="s">
        <v>73</v>
      </c>
      <c r="H87" s="358" t="s">
        <v>1569</v>
      </c>
      <c r="I87" s="32">
        <v>619</v>
      </c>
      <c r="J87" s="10">
        <v>20</v>
      </c>
      <c r="K87" s="10">
        <v>45</v>
      </c>
      <c r="L87" s="10">
        <v>0</v>
      </c>
      <c r="M87" s="10">
        <v>7</v>
      </c>
      <c r="N87" s="10">
        <v>13</v>
      </c>
      <c r="O87" s="10">
        <v>2</v>
      </c>
      <c r="P87" s="10">
        <v>17</v>
      </c>
      <c r="Q87" s="10">
        <v>19</v>
      </c>
      <c r="R87" s="10">
        <v>10</v>
      </c>
      <c r="S87" s="10">
        <v>149</v>
      </c>
      <c r="T87" s="10">
        <v>1</v>
      </c>
      <c r="U87" s="10">
        <v>67</v>
      </c>
      <c r="V87" s="10">
        <v>0</v>
      </c>
      <c r="W87" s="10">
        <v>0</v>
      </c>
      <c r="X87" s="10">
        <v>21</v>
      </c>
      <c r="Y87" s="10">
        <f t="shared" si="1"/>
        <v>371</v>
      </c>
    </row>
    <row r="88" spans="1:25" x14ac:dyDescent="0.3">
      <c r="A88" s="14">
        <v>87</v>
      </c>
      <c r="B88" s="15">
        <v>4</v>
      </c>
      <c r="C88" s="30">
        <v>95</v>
      </c>
      <c r="D88" s="8" t="s">
        <v>1361</v>
      </c>
      <c r="E88" s="8"/>
      <c r="F88" s="234">
        <v>759</v>
      </c>
      <c r="G88" s="15" t="s">
        <v>73</v>
      </c>
      <c r="H88" s="358" t="s">
        <v>1571</v>
      </c>
      <c r="I88" s="32">
        <v>619</v>
      </c>
      <c r="J88" s="10">
        <v>0</v>
      </c>
      <c r="K88" s="10">
        <v>0</v>
      </c>
      <c r="L88" s="10">
        <v>0</v>
      </c>
      <c r="M88" s="10">
        <v>0</v>
      </c>
      <c r="N88" s="10">
        <v>15</v>
      </c>
      <c r="O88" s="10">
        <v>4</v>
      </c>
      <c r="P88" s="10">
        <v>20</v>
      </c>
      <c r="Q88" s="10">
        <v>15</v>
      </c>
      <c r="R88" s="10">
        <v>7</v>
      </c>
      <c r="S88" s="10">
        <v>165</v>
      </c>
      <c r="T88" s="10">
        <v>4</v>
      </c>
      <c r="U88" s="10">
        <v>66</v>
      </c>
      <c r="V88" s="10">
        <v>46</v>
      </c>
      <c r="W88" s="10">
        <v>1</v>
      </c>
      <c r="X88" s="10">
        <v>22</v>
      </c>
      <c r="Y88" s="10">
        <f t="shared" si="1"/>
        <v>365</v>
      </c>
    </row>
    <row r="89" spans="1:25" x14ac:dyDescent="0.3">
      <c r="A89" s="14">
        <v>88</v>
      </c>
      <c r="B89" s="15">
        <v>4</v>
      </c>
      <c r="C89" s="30">
        <v>95</v>
      </c>
      <c r="D89" s="8" t="s">
        <v>1361</v>
      </c>
      <c r="E89" s="8"/>
      <c r="F89" s="234">
        <v>760</v>
      </c>
      <c r="G89" s="15" t="s">
        <v>73</v>
      </c>
      <c r="H89" s="358" t="s">
        <v>42</v>
      </c>
      <c r="I89" s="32">
        <v>415</v>
      </c>
      <c r="J89" s="10">
        <v>20</v>
      </c>
      <c r="K89" s="10">
        <v>123</v>
      </c>
      <c r="L89" s="10">
        <v>56</v>
      </c>
      <c r="M89" s="10">
        <v>1</v>
      </c>
      <c r="N89" s="10">
        <v>8</v>
      </c>
      <c r="O89" s="10">
        <v>0</v>
      </c>
      <c r="P89" s="10">
        <v>2</v>
      </c>
      <c r="Q89" s="10">
        <v>2</v>
      </c>
      <c r="R89" s="10">
        <v>3</v>
      </c>
      <c r="S89" s="10">
        <v>12</v>
      </c>
      <c r="T89" s="10">
        <v>0</v>
      </c>
      <c r="U89" s="10">
        <v>10</v>
      </c>
      <c r="V89" s="10">
        <v>4</v>
      </c>
      <c r="W89" s="10">
        <v>0</v>
      </c>
      <c r="X89" s="10">
        <v>16</v>
      </c>
      <c r="Y89" s="10">
        <f t="shared" si="1"/>
        <v>257</v>
      </c>
    </row>
    <row r="90" spans="1:25" x14ac:dyDescent="0.3">
      <c r="A90" s="14">
        <v>89</v>
      </c>
      <c r="B90" s="15">
        <v>4</v>
      </c>
      <c r="C90" s="30">
        <v>95</v>
      </c>
      <c r="D90" s="8" t="s">
        <v>1361</v>
      </c>
      <c r="E90" s="8"/>
      <c r="F90" s="234">
        <v>760</v>
      </c>
      <c r="G90" s="15" t="s">
        <v>73</v>
      </c>
      <c r="H90" s="358" t="s">
        <v>1569</v>
      </c>
      <c r="I90" s="32">
        <v>415</v>
      </c>
      <c r="J90" s="10">
        <v>17</v>
      </c>
      <c r="K90" s="10">
        <v>133</v>
      </c>
      <c r="L90" s="10">
        <v>53</v>
      </c>
      <c r="M90" s="10">
        <v>1</v>
      </c>
      <c r="N90" s="10">
        <v>7</v>
      </c>
      <c r="O90" s="10">
        <v>0</v>
      </c>
      <c r="P90" s="10">
        <v>2</v>
      </c>
      <c r="Q90" s="10">
        <v>2</v>
      </c>
      <c r="R90" s="10">
        <v>1</v>
      </c>
      <c r="S90" s="10">
        <v>4</v>
      </c>
      <c r="T90" s="10">
        <v>0</v>
      </c>
      <c r="U90" s="10">
        <v>9</v>
      </c>
      <c r="V90" s="10">
        <v>2</v>
      </c>
      <c r="W90" s="10">
        <v>0</v>
      </c>
      <c r="X90" s="10">
        <v>16</v>
      </c>
      <c r="Y90" s="10">
        <f t="shared" si="1"/>
        <v>247</v>
      </c>
    </row>
    <row r="91" spans="1:25" x14ac:dyDescent="0.3">
      <c r="A91" s="14">
        <v>90</v>
      </c>
      <c r="B91" s="15">
        <v>4</v>
      </c>
      <c r="C91" s="30">
        <v>106</v>
      </c>
      <c r="D91" s="8" t="s">
        <v>1362</v>
      </c>
      <c r="E91" s="8"/>
      <c r="F91" s="234">
        <v>788</v>
      </c>
      <c r="G91" s="15" t="s">
        <v>73</v>
      </c>
      <c r="H91" s="358" t="s">
        <v>42</v>
      </c>
      <c r="I91" s="32">
        <v>732</v>
      </c>
      <c r="J91" s="10">
        <v>4</v>
      </c>
      <c r="K91" s="10">
        <v>20</v>
      </c>
      <c r="L91" s="10">
        <v>33</v>
      </c>
      <c r="M91" s="10">
        <v>5</v>
      </c>
      <c r="N91" s="10">
        <v>8</v>
      </c>
      <c r="O91" s="10">
        <v>1</v>
      </c>
      <c r="P91" s="10">
        <v>0</v>
      </c>
      <c r="Q91" s="10">
        <v>136</v>
      </c>
      <c r="R91" s="10">
        <v>26</v>
      </c>
      <c r="S91" s="10">
        <v>163</v>
      </c>
      <c r="T91" s="10">
        <v>0</v>
      </c>
      <c r="U91" s="10">
        <v>1</v>
      </c>
      <c r="V91" s="10">
        <v>2</v>
      </c>
      <c r="W91" s="10">
        <v>0</v>
      </c>
      <c r="X91" s="10">
        <v>13</v>
      </c>
      <c r="Y91" s="10">
        <f t="shared" si="1"/>
        <v>412</v>
      </c>
    </row>
    <row r="92" spans="1:25" x14ac:dyDescent="0.3">
      <c r="A92" s="14">
        <v>91</v>
      </c>
      <c r="B92" s="15">
        <v>4</v>
      </c>
      <c r="C92" s="30">
        <v>106</v>
      </c>
      <c r="D92" s="8" t="s">
        <v>1362</v>
      </c>
      <c r="E92" s="8"/>
      <c r="F92" s="234">
        <v>788</v>
      </c>
      <c r="G92" s="15" t="s">
        <v>73</v>
      </c>
      <c r="H92" s="358" t="s">
        <v>1573</v>
      </c>
      <c r="I92" s="32">
        <v>253</v>
      </c>
      <c r="J92" s="10">
        <v>5</v>
      </c>
      <c r="K92" s="10">
        <v>11</v>
      </c>
      <c r="L92" s="10">
        <v>5</v>
      </c>
      <c r="M92" s="10">
        <v>2</v>
      </c>
      <c r="N92" s="10">
        <v>1</v>
      </c>
      <c r="O92" s="10">
        <v>3</v>
      </c>
      <c r="P92" s="10">
        <v>44</v>
      </c>
      <c r="Q92" s="10">
        <v>50</v>
      </c>
      <c r="R92" s="10">
        <v>1</v>
      </c>
      <c r="S92" s="10">
        <v>64</v>
      </c>
      <c r="T92" s="10">
        <v>0</v>
      </c>
      <c r="U92" s="10">
        <v>0</v>
      </c>
      <c r="V92" s="10">
        <v>0</v>
      </c>
      <c r="W92" s="10">
        <v>0</v>
      </c>
      <c r="X92" s="10">
        <v>5</v>
      </c>
      <c r="Y92" s="10">
        <f t="shared" si="1"/>
        <v>191</v>
      </c>
    </row>
    <row r="93" spans="1:25" x14ac:dyDescent="0.3">
      <c r="A93" s="14">
        <v>92</v>
      </c>
      <c r="B93" s="15">
        <v>4</v>
      </c>
      <c r="C93" s="30">
        <v>115</v>
      </c>
      <c r="D93" s="8" t="s">
        <v>1363</v>
      </c>
      <c r="E93" s="8"/>
      <c r="F93" s="234">
        <v>804</v>
      </c>
      <c r="G93" s="15" t="s">
        <v>73</v>
      </c>
      <c r="H93" s="358" t="s">
        <v>42</v>
      </c>
      <c r="I93" s="32">
        <v>625</v>
      </c>
      <c r="J93" s="10">
        <v>5</v>
      </c>
      <c r="K93" s="10">
        <v>140</v>
      </c>
      <c r="L93" s="10">
        <v>137</v>
      </c>
      <c r="M93" s="10">
        <v>4</v>
      </c>
      <c r="N93" s="10">
        <v>27</v>
      </c>
      <c r="O93" s="10">
        <v>1</v>
      </c>
      <c r="P93" s="10">
        <v>7</v>
      </c>
      <c r="Q93" s="10">
        <v>12</v>
      </c>
      <c r="R93" s="10">
        <v>121</v>
      </c>
      <c r="S93" s="10">
        <v>33</v>
      </c>
      <c r="T93" s="10">
        <v>2</v>
      </c>
      <c r="U93" s="10">
        <v>0</v>
      </c>
      <c r="V93" s="10">
        <v>1</v>
      </c>
      <c r="W93" s="10">
        <v>0</v>
      </c>
      <c r="X93" s="10">
        <v>26</v>
      </c>
      <c r="Y93" s="10">
        <f t="shared" si="1"/>
        <v>516</v>
      </c>
    </row>
    <row r="94" spans="1:25" x14ac:dyDescent="0.3">
      <c r="A94" s="14">
        <v>93</v>
      </c>
      <c r="B94" s="15">
        <v>4</v>
      </c>
      <c r="C94" s="30">
        <v>115</v>
      </c>
      <c r="D94" s="8" t="s">
        <v>1363</v>
      </c>
      <c r="E94" s="8"/>
      <c r="F94" s="234">
        <v>804</v>
      </c>
      <c r="G94" s="15" t="s">
        <v>73</v>
      </c>
      <c r="H94" s="358" t="s">
        <v>1569</v>
      </c>
      <c r="I94" s="32">
        <v>624</v>
      </c>
      <c r="J94" s="10">
        <v>6</v>
      </c>
      <c r="K94" s="10">
        <v>100</v>
      </c>
      <c r="L94" s="10">
        <v>124</v>
      </c>
      <c r="M94" s="10">
        <v>5</v>
      </c>
      <c r="N94" s="10">
        <v>35</v>
      </c>
      <c r="O94" s="10">
        <v>4</v>
      </c>
      <c r="P94" s="10">
        <v>8</v>
      </c>
      <c r="Q94" s="10">
        <v>8</v>
      </c>
      <c r="R94" s="10">
        <v>153</v>
      </c>
      <c r="S94" s="10">
        <v>32</v>
      </c>
      <c r="T94" s="10">
        <v>3</v>
      </c>
      <c r="U94" s="10">
        <v>1</v>
      </c>
      <c r="V94" s="10">
        <v>1</v>
      </c>
      <c r="W94" s="10">
        <v>0</v>
      </c>
      <c r="X94" s="10">
        <v>36</v>
      </c>
      <c r="Y94" s="10">
        <f t="shared" si="1"/>
        <v>516</v>
      </c>
    </row>
    <row r="95" spans="1:25" x14ac:dyDescent="0.3">
      <c r="A95" s="14">
        <v>94</v>
      </c>
      <c r="B95" s="15">
        <v>4</v>
      </c>
      <c r="C95" s="30">
        <v>115</v>
      </c>
      <c r="D95" s="8" t="s">
        <v>1363</v>
      </c>
      <c r="E95" s="8"/>
      <c r="F95" s="234">
        <v>805</v>
      </c>
      <c r="G95" s="15" t="s">
        <v>73</v>
      </c>
      <c r="H95" s="358" t="s">
        <v>42</v>
      </c>
      <c r="I95" s="32">
        <v>420</v>
      </c>
      <c r="J95" s="10">
        <v>9</v>
      </c>
      <c r="K95" s="10">
        <v>79</v>
      </c>
      <c r="L95" s="10">
        <v>93</v>
      </c>
      <c r="M95" s="10">
        <v>3</v>
      </c>
      <c r="N95" s="10">
        <v>8</v>
      </c>
      <c r="O95" s="10">
        <v>2</v>
      </c>
      <c r="P95" s="10">
        <v>10</v>
      </c>
      <c r="Q95" s="10">
        <v>8</v>
      </c>
      <c r="R95" s="10">
        <v>98</v>
      </c>
      <c r="S95" s="10">
        <v>22</v>
      </c>
      <c r="T95" s="10">
        <v>0</v>
      </c>
      <c r="U95" s="10">
        <v>0</v>
      </c>
      <c r="V95" s="10">
        <v>0</v>
      </c>
      <c r="W95" s="10">
        <v>0</v>
      </c>
      <c r="X95" s="10">
        <v>17</v>
      </c>
      <c r="Y95" s="10">
        <f t="shared" si="1"/>
        <v>349</v>
      </c>
    </row>
    <row r="96" spans="1:25" x14ac:dyDescent="0.3">
      <c r="A96" s="14">
        <v>95</v>
      </c>
      <c r="B96" s="15">
        <v>4</v>
      </c>
      <c r="C96" s="30">
        <v>115</v>
      </c>
      <c r="D96" s="8" t="s">
        <v>1363</v>
      </c>
      <c r="E96" s="8"/>
      <c r="F96" s="234">
        <v>805</v>
      </c>
      <c r="G96" s="15" t="s">
        <v>73</v>
      </c>
      <c r="H96" s="358" t="s">
        <v>1569</v>
      </c>
      <c r="I96" s="32">
        <v>420</v>
      </c>
      <c r="J96" s="10">
        <v>5</v>
      </c>
      <c r="K96" s="10">
        <v>60</v>
      </c>
      <c r="L96" s="10">
        <v>96</v>
      </c>
      <c r="M96" s="10">
        <v>5</v>
      </c>
      <c r="N96" s="10">
        <v>13</v>
      </c>
      <c r="O96" s="10">
        <v>1</v>
      </c>
      <c r="P96" s="10">
        <v>7</v>
      </c>
      <c r="Q96" s="10">
        <v>3</v>
      </c>
      <c r="R96" s="10">
        <v>109</v>
      </c>
      <c r="S96" s="10">
        <v>31</v>
      </c>
      <c r="T96" s="10">
        <v>1</v>
      </c>
      <c r="U96" s="10">
        <v>0</v>
      </c>
      <c r="V96" s="10">
        <v>0</v>
      </c>
      <c r="W96" s="10">
        <v>0</v>
      </c>
      <c r="X96" s="10">
        <v>13</v>
      </c>
      <c r="Y96" s="10">
        <f t="shared" si="1"/>
        <v>344</v>
      </c>
    </row>
    <row r="97" spans="1:25" x14ac:dyDescent="0.3">
      <c r="A97" s="14">
        <v>96</v>
      </c>
      <c r="B97" s="15">
        <v>4</v>
      </c>
      <c r="C97" s="30">
        <v>115</v>
      </c>
      <c r="D97" s="8" t="s">
        <v>1363</v>
      </c>
      <c r="E97" s="8"/>
      <c r="F97" s="234">
        <v>806</v>
      </c>
      <c r="G97" s="15" t="s">
        <v>73</v>
      </c>
      <c r="H97" s="358" t="s">
        <v>42</v>
      </c>
      <c r="I97" s="32">
        <v>674</v>
      </c>
      <c r="J97" s="10">
        <v>7</v>
      </c>
      <c r="K97" s="10">
        <v>116</v>
      </c>
      <c r="L97" s="10">
        <v>163</v>
      </c>
      <c r="M97" s="10">
        <v>0</v>
      </c>
      <c r="N97" s="10">
        <v>22</v>
      </c>
      <c r="O97" s="10">
        <v>1</v>
      </c>
      <c r="P97" s="10">
        <v>0</v>
      </c>
      <c r="Q97" s="10">
        <v>15</v>
      </c>
      <c r="R97" s="10">
        <v>192</v>
      </c>
      <c r="S97" s="10">
        <v>6</v>
      </c>
      <c r="T97" s="10">
        <v>1</v>
      </c>
      <c r="U97" s="10">
        <v>0</v>
      </c>
      <c r="V97" s="10">
        <v>0</v>
      </c>
      <c r="W97" s="10">
        <v>0</v>
      </c>
      <c r="X97" s="10">
        <v>12</v>
      </c>
      <c r="Y97" s="10">
        <f t="shared" si="1"/>
        <v>535</v>
      </c>
    </row>
    <row r="98" spans="1:25" x14ac:dyDescent="0.3">
      <c r="A98" s="14">
        <v>97</v>
      </c>
      <c r="B98" s="15">
        <v>4</v>
      </c>
      <c r="C98" s="30">
        <v>136</v>
      </c>
      <c r="D98" s="8" t="s">
        <v>1364</v>
      </c>
      <c r="E98" s="8"/>
      <c r="F98" s="234">
        <v>875</v>
      </c>
      <c r="G98" s="15" t="s">
        <v>73</v>
      </c>
      <c r="H98" s="358" t="s">
        <v>42</v>
      </c>
      <c r="I98" s="32">
        <v>580</v>
      </c>
      <c r="J98" s="10">
        <v>22</v>
      </c>
      <c r="K98" s="10">
        <v>137</v>
      </c>
      <c r="L98" s="10">
        <v>77</v>
      </c>
      <c r="M98" s="10">
        <v>2</v>
      </c>
      <c r="N98" s="10">
        <v>12</v>
      </c>
      <c r="O98" s="10">
        <v>1</v>
      </c>
      <c r="P98" s="10">
        <v>16</v>
      </c>
      <c r="Q98" s="10">
        <v>4</v>
      </c>
      <c r="R98" s="10">
        <v>4</v>
      </c>
      <c r="S98" s="10">
        <v>28</v>
      </c>
      <c r="T98" s="10">
        <v>0</v>
      </c>
      <c r="U98" s="10">
        <v>4</v>
      </c>
      <c r="V98" s="10">
        <v>1</v>
      </c>
      <c r="W98" s="10">
        <v>0</v>
      </c>
      <c r="X98" s="10">
        <v>18</v>
      </c>
      <c r="Y98" s="10">
        <f t="shared" si="1"/>
        <v>326</v>
      </c>
    </row>
    <row r="99" spans="1:25" x14ac:dyDescent="0.3">
      <c r="A99" s="14">
        <v>98</v>
      </c>
      <c r="B99" s="15">
        <v>4</v>
      </c>
      <c r="C99" s="30">
        <v>136</v>
      </c>
      <c r="D99" s="8" t="s">
        <v>1364</v>
      </c>
      <c r="E99" s="8"/>
      <c r="F99" s="234">
        <v>875</v>
      </c>
      <c r="G99" s="15" t="s">
        <v>73</v>
      </c>
      <c r="H99" s="358" t="s">
        <v>1573</v>
      </c>
      <c r="I99" s="32">
        <v>706</v>
      </c>
      <c r="J99" s="10">
        <v>6</v>
      </c>
      <c r="K99" s="10">
        <v>131</v>
      </c>
      <c r="L99" s="10">
        <v>19</v>
      </c>
      <c r="M99" s="10">
        <v>6</v>
      </c>
      <c r="N99" s="10">
        <v>32</v>
      </c>
      <c r="O99" s="10">
        <v>2</v>
      </c>
      <c r="P99" s="10">
        <v>106</v>
      </c>
      <c r="Q99" s="10">
        <v>9</v>
      </c>
      <c r="R99" s="10">
        <v>3</v>
      </c>
      <c r="S99" s="10">
        <v>68</v>
      </c>
      <c r="T99" s="10">
        <v>2</v>
      </c>
      <c r="U99" s="10">
        <v>0</v>
      </c>
      <c r="V99" s="10">
        <v>0</v>
      </c>
      <c r="W99" s="10">
        <v>0</v>
      </c>
      <c r="X99" s="10">
        <v>37</v>
      </c>
      <c r="Y99" s="10">
        <f t="shared" si="1"/>
        <v>421</v>
      </c>
    </row>
    <row r="100" spans="1:25" x14ac:dyDescent="0.3">
      <c r="A100" s="14">
        <v>99</v>
      </c>
      <c r="B100" s="15">
        <v>4</v>
      </c>
      <c r="C100" s="30">
        <v>139</v>
      </c>
      <c r="D100" s="8" t="s">
        <v>1365</v>
      </c>
      <c r="E100" s="8"/>
      <c r="F100" s="234">
        <v>882</v>
      </c>
      <c r="G100" s="15" t="s">
        <v>73</v>
      </c>
      <c r="H100" s="358" t="s">
        <v>42</v>
      </c>
      <c r="I100" s="32">
        <v>714</v>
      </c>
      <c r="J100" s="10">
        <v>10</v>
      </c>
      <c r="K100" s="10">
        <v>45</v>
      </c>
      <c r="L100" s="10">
        <v>120</v>
      </c>
      <c r="M100" s="10">
        <v>14</v>
      </c>
      <c r="N100" s="10">
        <v>5</v>
      </c>
      <c r="O100" s="10">
        <v>1</v>
      </c>
      <c r="P100" s="10">
        <v>1</v>
      </c>
      <c r="Q100" s="10">
        <v>6</v>
      </c>
      <c r="R100" s="10">
        <v>9</v>
      </c>
      <c r="S100" s="10">
        <v>7</v>
      </c>
      <c r="T100" s="10">
        <v>5</v>
      </c>
      <c r="U100" s="10">
        <v>6</v>
      </c>
      <c r="V100" s="10">
        <v>1</v>
      </c>
      <c r="W100" s="10">
        <v>0</v>
      </c>
      <c r="X100" s="10">
        <v>68</v>
      </c>
      <c r="Y100" s="10">
        <f t="shared" si="1"/>
        <v>298</v>
      </c>
    </row>
    <row r="101" spans="1:25" x14ac:dyDescent="0.3">
      <c r="A101" s="14">
        <v>100</v>
      </c>
      <c r="B101" s="15">
        <v>4</v>
      </c>
      <c r="C101" s="30">
        <v>160</v>
      </c>
      <c r="D101" s="8" t="s">
        <v>1366</v>
      </c>
      <c r="E101" s="8"/>
      <c r="F101" s="234">
        <v>932</v>
      </c>
      <c r="G101" s="15" t="s">
        <v>73</v>
      </c>
      <c r="H101" s="358" t="s">
        <v>42</v>
      </c>
      <c r="I101" s="32">
        <v>699</v>
      </c>
      <c r="J101" s="10">
        <v>1</v>
      </c>
      <c r="K101" s="10">
        <v>6</v>
      </c>
      <c r="L101" s="10">
        <v>36</v>
      </c>
      <c r="M101" s="10">
        <v>12</v>
      </c>
      <c r="N101" s="10">
        <v>1</v>
      </c>
      <c r="O101" s="10">
        <v>0</v>
      </c>
      <c r="P101" s="10">
        <v>0</v>
      </c>
      <c r="Q101" s="10">
        <v>2</v>
      </c>
      <c r="R101" s="10">
        <v>0</v>
      </c>
      <c r="S101" s="10">
        <v>13</v>
      </c>
      <c r="T101" s="10">
        <v>0</v>
      </c>
      <c r="U101" s="10">
        <v>1</v>
      </c>
      <c r="V101" s="10">
        <v>0</v>
      </c>
      <c r="W101" s="10">
        <v>0</v>
      </c>
      <c r="X101" s="10">
        <v>15</v>
      </c>
      <c r="Y101" s="10">
        <f t="shared" si="1"/>
        <v>87</v>
      </c>
    </row>
    <row r="102" spans="1:25" x14ac:dyDescent="0.3">
      <c r="A102" s="14">
        <v>101</v>
      </c>
      <c r="B102" s="15">
        <v>4</v>
      </c>
      <c r="C102" s="30">
        <v>160</v>
      </c>
      <c r="D102" s="8" t="s">
        <v>1366</v>
      </c>
      <c r="E102" s="8"/>
      <c r="F102" s="234">
        <v>932</v>
      </c>
      <c r="G102" s="15" t="s">
        <v>73</v>
      </c>
      <c r="H102" s="358" t="s">
        <v>1573</v>
      </c>
      <c r="I102" s="32">
        <v>243</v>
      </c>
      <c r="J102" s="10">
        <v>0</v>
      </c>
      <c r="K102" s="10">
        <v>32</v>
      </c>
      <c r="L102" s="10">
        <v>41</v>
      </c>
      <c r="M102" s="10">
        <v>11</v>
      </c>
      <c r="N102" s="10">
        <v>1</v>
      </c>
      <c r="O102" s="10">
        <v>0</v>
      </c>
      <c r="P102" s="10">
        <v>0</v>
      </c>
      <c r="Q102" s="10">
        <v>3</v>
      </c>
      <c r="R102" s="10">
        <v>1</v>
      </c>
      <c r="S102" s="10">
        <v>1</v>
      </c>
      <c r="T102" s="10">
        <v>0</v>
      </c>
      <c r="U102" s="10">
        <v>1</v>
      </c>
      <c r="V102" s="10">
        <v>0</v>
      </c>
      <c r="W102" s="10">
        <v>0</v>
      </c>
      <c r="X102" s="10">
        <v>30</v>
      </c>
      <c r="Y102" s="10">
        <f t="shared" si="1"/>
        <v>121</v>
      </c>
    </row>
    <row r="103" spans="1:25" x14ac:dyDescent="0.3">
      <c r="A103" s="14">
        <v>102</v>
      </c>
      <c r="B103" s="15">
        <v>4</v>
      </c>
      <c r="C103" s="30">
        <v>160</v>
      </c>
      <c r="D103" s="8" t="s">
        <v>1366</v>
      </c>
      <c r="E103" s="8"/>
      <c r="F103" s="234">
        <v>933</v>
      </c>
      <c r="G103" s="15" t="s">
        <v>73</v>
      </c>
      <c r="H103" s="358" t="s">
        <v>42</v>
      </c>
      <c r="I103" s="32">
        <v>166</v>
      </c>
      <c r="J103" s="10">
        <v>6</v>
      </c>
      <c r="K103" s="10">
        <v>58</v>
      </c>
      <c r="L103" s="10">
        <v>112</v>
      </c>
      <c r="M103" s="10">
        <v>33</v>
      </c>
      <c r="N103" s="10">
        <v>10</v>
      </c>
      <c r="O103" s="10">
        <v>1</v>
      </c>
      <c r="P103" s="10">
        <v>1</v>
      </c>
      <c r="Q103" s="10">
        <v>10</v>
      </c>
      <c r="R103" s="10">
        <v>6</v>
      </c>
      <c r="S103" s="10">
        <v>110</v>
      </c>
      <c r="T103" s="10">
        <v>3</v>
      </c>
      <c r="U103" s="10">
        <v>2</v>
      </c>
      <c r="V103" s="10">
        <v>3</v>
      </c>
      <c r="W103" s="10">
        <v>0</v>
      </c>
      <c r="X103" s="10">
        <v>57</v>
      </c>
      <c r="Y103" s="10">
        <f t="shared" si="1"/>
        <v>412</v>
      </c>
    </row>
    <row r="104" spans="1:25" x14ac:dyDescent="0.3">
      <c r="A104" s="14">
        <v>103</v>
      </c>
      <c r="B104" s="15">
        <v>4</v>
      </c>
      <c r="C104" s="30">
        <v>175</v>
      </c>
      <c r="D104" s="8" t="s">
        <v>1367</v>
      </c>
      <c r="E104" s="8"/>
      <c r="F104" s="234">
        <v>986</v>
      </c>
      <c r="G104" s="15" t="s">
        <v>73</v>
      </c>
      <c r="H104" s="358" t="s">
        <v>42</v>
      </c>
      <c r="I104" s="32">
        <v>564</v>
      </c>
      <c r="J104" s="10">
        <v>65</v>
      </c>
      <c r="K104" s="10">
        <v>60</v>
      </c>
      <c r="L104" s="10">
        <v>47</v>
      </c>
      <c r="M104" s="10">
        <v>4</v>
      </c>
      <c r="N104" s="10">
        <v>28</v>
      </c>
      <c r="O104" s="10">
        <v>1</v>
      </c>
      <c r="P104" s="10">
        <v>7</v>
      </c>
      <c r="Q104" s="10">
        <v>6</v>
      </c>
      <c r="R104" s="10">
        <v>79</v>
      </c>
      <c r="S104" s="10">
        <v>51</v>
      </c>
      <c r="T104" s="10">
        <v>1</v>
      </c>
      <c r="U104" s="10">
        <v>21</v>
      </c>
      <c r="V104" s="10">
        <v>1</v>
      </c>
      <c r="W104" s="10">
        <v>0</v>
      </c>
      <c r="X104" s="10">
        <v>24</v>
      </c>
      <c r="Y104" s="10">
        <f t="shared" si="1"/>
        <v>395</v>
      </c>
    </row>
    <row r="105" spans="1:25" x14ac:dyDescent="0.3">
      <c r="A105" s="14">
        <v>104</v>
      </c>
      <c r="B105" s="15">
        <v>4</v>
      </c>
      <c r="C105" s="30">
        <v>175</v>
      </c>
      <c r="D105" s="8" t="s">
        <v>1367</v>
      </c>
      <c r="E105" s="8"/>
      <c r="F105" s="234">
        <v>986</v>
      </c>
      <c r="G105" s="15" t="s">
        <v>73</v>
      </c>
      <c r="H105" s="358" t="s">
        <v>1569</v>
      </c>
      <c r="I105" s="32">
        <v>564</v>
      </c>
      <c r="J105" s="10">
        <v>78</v>
      </c>
      <c r="K105" s="10">
        <v>67</v>
      </c>
      <c r="L105" s="10">
        <v>43</v>
      </c>
      <c r="M105" s="10">
        <v>1</v>
      </c>
      <c r="N105" s="10">
        <v>37</v>
      </c>
      <c r="O105" s="10">
        <v>1</v>
      </c>
      <c r="P105" s="10">
        <v>6</v>
      </c>
      <c r="Q105" s="10">
        <v>7</v>
      </c>
      <c r="R105" s="10">
        <v>74</v>
      </c>
      <c r="S105" s="10">
        <v>43</v>
      </c>
      <c r="T105" s="10">
        <v>1</v>
      </c>
      <c r="U105" s="10">
        <v>17</v>
      </c>
      <c r="V105" s="10">
        <v>0</v>
      </c>
      <c r="W105" s="10">
        <v>0</v>
      </c>
      <c r="X105" s="10">
        <v>22</v>
      </c>
      <c r="Y105" s="10">
        <f t="shared" si="1"/>
        <v>397</v>
      </c>
    </row>
    <row r="106" spans="1:25" x14ac:dyDescent="0.3">
      <c r="A106" s="14">
        <v>105</v>
      </c>
      <c r="B106" s="15">
        <v>4</v>
      </c>
      <c r="C106" s="30">
        <v>175</v>
      </c>
      <c r="D106" s="8" t="s">
        <v>1367</v>
      </c>
      <c r="E106" s="8"/>
      <c r="F106" s="234">
        <v>987</v>
      </c>
      <c r="G106" s="15" t="s">
        <v>73</v>
      </c>
      <c r="H106" s="358" t="s">
        <v>42</v>
      </c>
      <c r="I106" s="32">
        <v>505</v>
      </c>
      <c r="J106" s="10">
        <v>45</v>
      </c>
      <c r="K106" s="10">
        <v>77</v>
      </c>
      <c r="L106" s="10">
        <v>37</v>
      </c>
      <c r="M106" s="10">
        <v>5</v>
      </c>
      <c r="N106" s="10">
        <v>30</v>
      </c>
      <c r="O106" s="10">
        <v>0</v>
      </c>
      <c r="P106" s="10">
        <v>9</v>
      </c>
      <c r="Q106" s="10">
        <v>3</v>
      </c>
      <c r="R106" s="10">
        <v>69</v>
      </c>
      <c r="S106" s="10">
        <v>70</v>
      </c>
      <c r="T106" s="10">
        <v>1</v>
      </c>
      <c r="U106" s="10">
        <v>4</v>
      </c>
      <c r="V106" s="10">
        <v>0</v>
      </c>
      <c r="W106" s="10">
        <v>0</v>
      </c>
      <c r="X106" s="10">
        <v>16</v>
      </c>
      <c r="Y106" s="10">
        <f t="shared" si="1"/>
        <v>366</v>
      </c>
    </row>
    <row r="107" spans="1:25" x14ac:dyDescent="0.3">
      <c r="A107" s="14">
        <v>106</v>
      </c>
      <c r="B107" s="15">
        <v>4</v>
      </c>
      <c r="C107" s="30">
        <v>175</v>
      </c>
      <c r="D107" s="8" t="s">
        <v>1367</v>
      </c>
      <c r="E107" s="8"/>
      <c r="F107" s="234">
        <v>987</v>
      </c>
      <c r="G107" s="15" t="s">
        <v>73</v>
      </c>
      <c r="H107" s="358" t="s">
        <v>1569</v>
      </c>
      <c r="I107" s="32">
        <v>505</v>
      </c>
      <c r="J107" s="10">
        <v>42</v>
      </c>
      <c r="K107" s="10">
        <v>71</v>
      </c>
      <c r="L107" s="10">
        <v>33</v>
      </c>
      <c r="M107" s="10">
        <v>9</v>
      </c>
      <c r="N107" s="10">
        <v>38</v>
      </c>
      <c r="O107" s="10">
        <v>0</v>
      </c>
      <c r="P107" s="10">
        <v>15</v>
      </c>
      <c r="Q107" s="10">
        <v>10</v>
      </c>
      <c r="R107" s="10">
        <v>43</v>
      </c>
      <c r="S107" s="10">
        <v>76</v>
      </c>
      <c r="T107" s="10">
        <v>2</v>
      </c>
      <c r="U107" s="10">
        <v>10</v>
      </c>
      <c r="V107" s="10">
        <v>3</v>
      </c>
      <c r="W107" s="10">
        <v>0</v>
      </c>
      <c r="X107" s="10">
        <v>14</v>
      </c>
      <c r="Y107" s="10">
        <f t="shared" si="1"/>
        <v>366</v>
      </c>
    </row>
    <row r="108" spans="1:25" x14ac:dyDescent="0.3">
      <c r="A108" s="14">
        <v>107</v>
      </c>
      <c r="B108" s="15">
        <v>4</v>
      </c>
      <c r="C108" s="30">
        <v>175</v>
      </c>
      <c r="D108" s="8" t="s">
        <v>1367</v>
      </c>
      <c r="E108" s="8"/>
      <c r="F108" s="234">
        <v>987</v>
      </c>
      <c r="G108" s="15" t="s">
        <v>73</v>
      </c>
      <c r="H108" s="358" t="s">
        <v>1571</v>
      </c>
      <c r="I108" s="32">
        <v>504</v>
      </c>
      <c r="J108" s="10">
        <v>37</v>
      </c>
      <c r="K108" s="10">
        <v>64</v>
      </c>
      <c r="L108" s="10">
        <v>43</v>
      </c>
      <c r="M108" s="10">
        <v>6</v>
      </c>
      <c r="N108" s="10">
        <v>31</v>
      </c>
      <c r="O108" s="10">
        <v>1</v>
      </c>
      <c r="P108" s="10">
        <v>23</v>
      </c>
      <c r="Q108" s="10">
        <v>5</v>
      </c>
      <c r="R108" s="10">
        <v>42</v>
      </c>
      <c r="S108" s="10">
        <v>51</v>
      </c>
      <c r="T108" s="10">
        <v>3</v>
      </c>
      <c r="U108" s="10">
        <v>21</v>
      </c>
      <c r="V108" s="10">
        <v>5</v>
      </c>
      <c r="W108" s="10">
        <v>0</v>
      </c>
      <c r="X108" s="10">
        <v>27</v>
      </c>
      <c r="Y108" s="10">
        <f t="shared" si="1"/>
        <v>359</v>
      </c>
    </row>
    <row r="109" spans="1:25" x14ac:dyDescent="0.3">
      <c r="A109" s="14">
        <v>108</v>
      </c>
      <c r="B109" s="15">
        <v>4</v>
      </c>
      <c r="C109" s="30">
        <v>175</v>
      </c>
      <c r="D109" s="8" t="s">
        <v>1367</v>
      </c>
      <c r="E109" s="8"/>
      <c r="F109" s="234">
        <v>988</v>
      </c>
      <c r="G109" s="15" t="s">
        <v>73</v>
      </c>
      <c r="H109" s="358" t="s">
        <v>42</v>
      </c>
      <c r="I109" s="32">
        <v>463</v>
      </c>
      <c r="J109" s="10">
        <v>46</v>
      </c>
      <c r="K109" s="10">
        <v>70</v>
      </c>
      <c r="L109" s="10">
        <v>39</v>
      </c>
      <c r="M109" s="10">
        <v>4</v>
      </c>
      <c r="N109" s="10">
        <v>17</v>
      </c>
      <c r="O109" s="10">
        <v>3</v>
      </c>
      <c r="P109" s="10">
        <v>4</v>
      </c>
      <c r="Q109" s="10">
        <v>4</v>
      </c>
      <c r="R109" s="10">
        <v>54</v>
      </c>
      <c r="S109" s="10">
        <v>64</v>
      </c>
      <c r="T109" s="10">
        <v>1</v>
      </c>
      <c r="U109" s="10">
        <v>11</v>
      </c>
      <c r="V109" s="10">
        <v>3</v>
      </c>
      <c r="W109" s="10">
        <v>0</v>
      </c>
      <c r="X109" s="10">
        <v>19</v>
      </c>
      <c r="Y109" s="10">
        <f t="shared" si="1"/>
        <v>339</v>
      </c>
    </row>
    <row r="110" spans="1:25" x14ac:dyDescent="0.3">
      <c r="A110" s="14">
        <v>109</v>
      </c>
      <c r="B110" s="15">
        <v>4</v>
      </c>
      <c r="C110" s="30">
        <v>175</v>
      </c>
      <c r="D110" s="8" t="s">
        <v>1367</v>
      </c>
      <c r="E110" s="8"/>
      <c r="F110" s="234">
        <v>988</v>
      </c>
      <c r="G110" s="15" t="s">
        <v>73</v>
      </c>
      <c r="H110" s="358" t="s">
        <v>1569</v>
      </c>
      <c r="I110" s="32">
        <v>463</v>
      </c>
      <c r="J110" s="10">
        <v>50</v>
      </c>
      <c r="K110" s="10">
        <v>62</v>
      </c>
      <c r="L110" s="10">
        <v>40</v>
      </c>
      <c r="M110" s="10">
        <v>2</v>
      </c>
      <c r="N110" s="10">
        <v>14</v>
      </c>
      <c r="O110" s="10">
        <v>2</v>
      </c>
      <c r="P110" s="10">
        <v>6</v>
      </c>
      <c r="Q110" s="10">
        <v>4</v>
      </c>
      <c r="R110" s="10">
        <v>55</v>
      </c>
      <c r="S110" s="10">
        <v>64</v>
      </c>
      <c r="T110" s="10">
        <v>3</v>
      </c>
      <c r="U110" s="10">
        <v>12</v>
      </c>
      <c r="V110" s="10">
        <v>3</v>
      </c>
      <c r="W110" s="10">
        <v>0</v>
      </c>
      <c r="X110" s="10">
        <v>6</v>
      </c>
      <c r="Y110" s="10">
        <f t="shared" si="1"/>
        <v>323</v>
      </c>
    </row>
    <row r="111" spans="1:25" x14ac:dyDescent="0.3">
      <c r="A111" s="14">
        <v>110</v>
      </c>
      <c r="B111" s="15">
        <v>4</v>
      </c>
      <c r="C111" s="30">
        <v>175</v>
      </c>
      <c r="D111" s="8" t="s">
        <v>1367</v>
      </c>
      <c r="E111" s="8"/>
      <c r="F111" s="234">
        <v>988</v>
      </c>
      <c r="G111" s="15" t="s">
        <v>73</v>
      </c>
      <c r="H111" s="358" t="s">
        <v>1572</v>
      </c>
      <c r="I111" s="32"/>
      <c r="J111" s="10">
        <v>13</v>
      </c>
      <c r="K111" s="10">
        <v>14</v>
      </c>
      <c r="L111" s="10">
        <v>9</v>
      </c>
      <c r="M111" s="10">
        <v>3</v>
      </c>
      <c r="N111" s="10">
        <v>6</v>
      </c>
      <c r="O111" s="10">
        <v>1</v>
      </c>
      <c r="P111" s="10">
        <v>7</v>
      </c>
      <c r="Q111" s="10">
        <v>2</v>
      </c>
      <c r="R111" s="10">
        <v>6</v>
      </c>
      <c r="S111" s="10">
        <v>43</v>
      </c>
      <c r="T111" s="10">
        <v>1</v>
      </c>
      <c r="U111" s="10">
        <v>5</v>
      </c>
      <c r="V111" s="10">
        <v>1</v>
      </c>
      <c r="W111" s="10">
        <v>0</v>
      </c>
      <c r="X111" s="10">
        <v>1</v>
      </c>
      <c r="Y111" s="10">
        <f t="shared" si="1"/>
        <v>112</v>
      </c>
    </row>
    <row r="112" spans="1:25" x14ac:dyDescent="0.3">
      <c r="A112" s="14">
        <v>111</v>
      </c>
      <c r="B112" s="15">
        <v>4</v>
      </c>
      <c r="C112" s="30">
        <v>175</v>
      </c>
      <c r="D112" s="8" t="s">
        <v>1367</v>
      </c>
      <c r="E112" s="8"/>
      <c r="F112" s="234">
        <v>989</v>
      </c>
      <c r="G112" s="15" t="s">
        <v>73</v>
      </c>
      <c r="H112" s="358" t="s">
        <v>42</v>
      </c>
      <c r="I112" s="32">
        <v>448</v>
      </c>
      <c r="J112" s="10">
        <v>39</v>
      </c>
      <c r="K112" s="10">
        <v>133</v>
      </c>
      <c r="L112" s="10">
        <v>41</v>
      </c>
      <c r="M112" s="10">
        <v>2</v>
      </c>
      <c r="N112" s="10">
        <v>6</v>
      </c>
      <c r="O112" s="10">
        <v>1</v>
      </c>
      <c r="P112" s="10">
        <v>17</v>
      </c>
      <c r="Q112" s="10">
        <v>35</v>
      </c>
      <c r="R112" s="10">
        <v>19</v>
      </c>
      <c r="S112" s="10">
        <v>11</v>
      </c>
      <c r="T112" s="10">
        <v>0</v>
      </c>
      <c r="U112" s="10">
        <v>8</v>
      </c>
      <c r="V112" s="10">
        <v>1</v>
      </c>
      <c r="W112" s="10">
        <v>0</v>
      </c>
      <c r="X112" s="10">
        <v>7</v>
      </c>
      <c r="Y112" s="10">
        <f t="shared" si="1"/>
        <v>320</v>
      </c>
    </row>
    <row r="113" spans="1:25" x14ac:dyDescent="0.3">
      <c r="A113" s="14">
        <v>112</v>
      </c>
      <c r="B113" s="15">
        <v>4</v>
      </c>
      <c r="C113" s="30">
        <v>175</v>
      </c>
      <c r="D113" s="8" t="s">
        <v>1367</v>
      </c>
      <c r="E113" s="8"/>
      <c r="F113" s="234">
        <v>990</v>
      </c>
      <c r="G113" s="15" t="s">
        <v>73</v>
      </c>
      <c r="H113" s="358" t="s">
        <v>42</v>
      </c>
      <c r="I113" s="32">
        <v>228</v>
      </c>
      <c r="J113" s="10">
        <v>15</v>
      </c>
      <c r="K113" s="10">
        <v>61</v>
      </c>
      <c r="L113" s="10">
        <v>9</v>
      </c>
      <c r="M113" s="10">
        <v>2</v>
      </c>
      <c r="N113" s="10">
        <v>3</v>
      </c>
      <c r="O113" s="10">
        <v>0</v>
      </c>
      <c r="P113" s="10">
        <v>2</v>
      </c>
      <c r="Q113" s="10">
        <v>1</v>
      </c>
      <c r="R113" s="10">
        <v>58</v>
      </c>
      <c r="S113" s="10">
        <v>30</v>
      </c>
      <c r="T113" s="10">
        <v>0</v>
      </c>
      <c r="U113" s="10">
        <v>0</v>
      </c>
      <c r="V113" s="10">
        <v>2</v>
      </c>
      <c r="W113" s="10">
        <v>0</v>
      </c>
      <c r="X113" s="10">
        <v>6</v>
      </c>
      <c r="Y113" s="10">
        <f t="shared" si="1"/>
        <v>189</v>
      </c>
    </row>
    <row r="114" spans="1:25" x14ac:dyDescent="0.3">
      <c r="A114" s="14">
        <v>113</v>
      </c>
      <c r="B114" s="15">
        <v>4</v>
      </c>
      <c r="C114" s="30">
        <v>175</v>
      </c>
      <c r="D114" s="8" t="s">
        <v>1367</v>
      </c>
      <c r="E114" s="8"/>
      <c r="F114" s="234">
        <v>991</v>
      </c>
      <c r="G114" s="15" t="s">
        <v>73</v>
      </c>
      <c r="H114" s="358" t="s">
        <v>42</v>
      </c>
      <c r="I114" s="32">
        <v>189</v>
      </c>
      <c r="J114" s="10">
        <v>18</v>
      </c>
      <c r="K114" s="10">
        <v>27</v>
      </c>
      <c r="L114" s="10">
        <v>16</v>
      </c>
      <c r="M114" s="10">
        <v>0</v>
      </c>
      <c r="N114" s="10">
        <v>0</v>
      </c>
      <c r="O114" s="10">
        <v>0</v>
      </c>
      <c r="P114" s="10">
        <v>0</v>
      </c>
      <c r="Q114" s="10">
        <v>0</v>
      </c>
      <c r="R114" s="10">
        <v>16</v>
      </c>
      <c r="S114" s="10">
        <v>30</v>
      </c>
      <c r="T114" s="10">
        <v>1</v>
      </c>
      <c r="U114" s="10">
        <v>19</v>
      </c>
      <c r="V114" s="10">
        <v>0</v>
      </c>
      <c r="W114" s="10">
        <v>0</v>
      </c>
      <c r="X114" s="10">
        <v>3</v>
      </c>
      <c r="Y114" s="10">
        <f t="shared" si="1"/>
        <v>130</v>
      </c>
    </row>
    <row r="115" spans="1:25" x14ac:dyDescent="0.3">
      <c r="A115" s="14">
        <v>114</v>
      </c>
      <c r="B115" s="15">
        <v>4</v>
      </c>
      <c r="C115" s="30">
        <v>175</v>
      </c>
      <c r="D115" s="8" t="s">
        <v>1367</v>
      </c>
      <c r="E115" s="8"/>
      <c r="F115" s="234">
        <v>992</v>
      </c>
      <c r="G115" s="15" t="s">
        <v>73</v>
      </c>
      <c r="H115" s="358" t="s">
        <v>42</v>
      </c>
      <c r="I115" s="32">
        <v>340</v>
      </c>
      <c r="J115" s="10">
        <v>39</v>
      </c>
      <c r="K115" s="10">
        <v>45</v>
      </c>
      <c r="L115" s="10">
        <v>28</v>
      </c>
      <c r="M115" s="10">
        <v>3</v>
      </c>
      <c r="N115" s="10">
        <v>15</v>
      </c>
      <c r="O115" s="10">
        <v>0</v>
      </c>
      <c r="P115" s="10">
        <v>19</v>
      </c>
      <c r="Q115" s="10">
        <v>8</v>
      </c>
      <c r="R115" s="10">
        <v>15</v>
      </c>
      <c r="S115" s="10">
        <v>55</v>
      </c>
      <c r="T115" s="10">
        <v>0</v>
      </c>
      <c r="U115" s="10">
        <v>15</v>
      </c>
      <c r="V115" s="10">
        <v>0</v>
      </c>
      <c r="W115" s="10">
        <v>0</v>
      </c>
      <c r="X115" s="10">
        <v>15</v>
      </c>
      <c r="Y115" s="10">
        <f t="shared" si="1"/>
        <v>257</v>
      </c>
    </row>
    <row r="116" spans="1:25" x14ac:dyDescent="0.3">
      <c r="A116" s="14">
        <v>115</v>
      </c>
      <c r="B116" s="15">
        <v>4</v>
      </c>
      <c r="C116" s="30">
        <v>175</v>
      </c>
      <c r="D116" s="8" t="s">
        <v>1367</v>
      </c>
      <c r="E116" s="8"/>
      <c r="F116" s="234">
        <v>993</v>
      </c>
      <c r="G116" s="15" t="s">
        <v>73</v>
      </c>
      <c r="H116" s="358" t="s">
        <v>42</v>
      </c>
      <c r="I116" s="32">
        <v>414</v>
      </c>
      <c r="J116" s="10">
        <v>63</v>
      </c>
      <c r="K116" s="10">
        <v>67</v>
      </c>
      <c r="L116" s="10">
        <v>35</v>
      </c>
      <c r="M116" s="10">
        <v>7</v>
      </c>
      <c r="N116" s="10">
        <v>21</v>
      </c>
      <c r="O116" s="10">
        <v>0</v>
      </c>
      <c r="P116" s="10">
        <v>16</v>
      </c>
      <c r="Q116" s="10">
        <v>22</v>
      </c>
      <c r="R116" s="10">
        <v>20</v>
      </c>
      <c r="S116" s="10">
        <v>51</v>
      </c>
      <c r="T116" s="10">
        <v>0</v>
      </c>
      <c r="U116" s="10">
        <v>7</v>
      </c>
      <c r="V116" s="10">
        <v>1</v>
      </c>
      <c r="W116" s="10">
        <v>0</v>
      </c>
      <c r="X116" s="10">
        <v>10</v>
      </c>
      <c r="Y116" s="10">
        <f t="shared" si="1"/>
        <v>320</v>
      </c>
    </row>
    <row r="117" spans="1:25" x14ac:dyDescent="0.3">
      <c r="A117" s="14">
        <v>116</v>
      </c>
      <c r="B117" s="15">
        <v>4</v>
      </c>
      <c r="C117" s="30">
        <v>175</v>
      </c>
      <c r="D117" s="8" t="s">
        <v>1367</v>
      </c>
      <c r="E117" s="8"/>
      <c r="F117" s="234">
        <v>993</v>
      </c>
      <c r="G117" s="15" t="s">
        <v>73</v>
      </c>
      <c r="H117" s="358" t="s">
        <v>1569</v>
      </c>
      <c r="I117" s="32">
        <v>414</v>
      </c>
      <c r="J117" s="10">
        <v>68</v>
      </c>
      <c r="K117" s="10">
        <v>61</v>
      </c>
      <c r="L117" s="10">
        <v>35</v>
      </c>
      <c r="M117" s="10">
        <v>4</v>
      </c>
      <c r="N117" s="10">
        <v>29</v>
      </c>
      <c r="O117" s="10">
        <v>0</v>
      </c>
      <c r="P117" s="10">
        <v>5</v>
      </c>
      <c r="Q117" s="10">
        <v>15</v>
      </c>
      <c r="R117" s="10">
        <v>9</v>
      </c>
      <c r="S117" s="10">
        <v>52</v>
      </c>
      <c r="T117" s="10">
        <v>0</v>
      </c>
      <c r="U117" s="10">
        <v>10</v>
      </c>
      <c r="V117" s="10">
        <v>0</v>
      </c>
      <c r="W117" s="10">
        <v>1</v>
      </c>
      <c r="X117" s="10">
        <v>9</v>
      </c>
      <c r="Y117" s="10">
        <f t="shared" si="1"/>
        <v>298</v>
      </c>
    </row>
    <row r="118" spans="1:25" x14ac:dyDescent="0.3">
      <c r="A118" s="14">
        <v>117</v>
      </c>
      <c r="B118" s="15">
        <v>4</v>
      </c>
      <c r="C118" s="30">
        <v>175</v>
      </c>
      <c r="D118" s="8" t="s">
        <v>1367</v>
      </c>
      <c r="E118" s="8"/>
      <c r="F118" s="234">
        <v>994</v>
      </c>
      <c r="G118" s="15" t="s">
        <v>73</v>
      </c>
      <c r="H118" s="358" t="s">
        <v>42</v>
      </c>
      <c r="I118" s="32">
        <v>506</v>
      </c>
      <c r="J118" s="10">
        <v>37</v>
      </c>
      <c r="K118" s="10">
        <v>3</v>
      </c>
      <c r="L118" s="10">
        <v>73</v>
      </c>
      <c r="M118" s="10">
        <v>2</v>
      </c>
      <c r="N118" s="10">
        <v>26</v>
      </c>
      <c r="O118" s="10">
        <v>1</v>
      </c>
      <c r="P118" s="10">
        <v>30</v>
      </c>
      <c r="Q118" s="10">
        <v>9</v>
      </c>
      <c r="R118" s="10">
        <v>18</v>
      </c>
      <c r="S118" s="10">
        <v>66</v>
      </c>
      <c r="T118" s="10">
        <v>5</v>
      </c>
      <c r="U118" s="10">
        <v>14</v>
      </c>
      <c r="V118" s="10">
        <v>0</v>
      </c>
      <c r="W118" s="10">
        <v>0</v>
      </c>
      <c r="X118" s="10">
        <v>48</v>
      </c>
      <c r="Y118" s="10">
        <f t="shared" si="1"/>
        <v>332</v>
      </c>
    </row>
    <row r="119" spans="1:25" x14ac:dyDescent="0.3">
      <c r="A119" s="14">
        <v>118</v>
      </c>
      <c r="B119" s="15">
        <v>4</v>
      </c>
      <c r="C119" s="30">
        <v>175</v>
      </c>
      <c r="D119" s="8" t="s">
        <v>1367</v>
      </c>
      <c r="E119" s="8"/>
      <c r="F119" s="234">
        <v>995</v>
      </c>
      <c r="G119" s="15" t="s">
        <v>73</v>
      </c>
      <c r="H119" s="358" t="s">
        <v>42</v>
      </c>
      <c r="I119" s="32">
        <v>538</v>
      </c>
      <c r="J119" s="10">
        <v>51</v>
      </c>
      <c r="K119" s="10">
        <v>133</v>
      </c>
      <c r="L119" s="10">
        <v>19</v>
      </c>
      <c r="M119" s="10">
        <v>6</v>
      </c>
      <c r="N119" s="10">
        <v>42</v>
      </c>
      <c r="O119" s="10">
        <v>0</v>
      </c>
      <c r="P119" s="10">
        <v>29</v>
      </c>
      <c r="Q119" s="10">
        <v>1</v>
      </c>
      <c r="R119" s="10">
        <v>7</v>
      </c>
      <c r="S119" s="10">
        <v>45</v>
      </c>
      <c r="T119" s="10">
        <v>2</v>
      </c>
      <c r="U119" s="10">
        <v>7</v>
      </c>
      <c r="V119" s="10">
        <v>5</v>
      </c>
      <c r="W119" s="10">
        <v>0</v>
      </c>
      <c r="X119" s="10">
        <v>15</v>
      </c>
      <c r="Y119" s="10">
        <f t="shared" si="1"/>
        <v>362</v>
      </c>
    </row>
    <row r="120" spans="1:25" x14ac:dyDescent="0.3">
      <c r="A120" s="14">
        <v>119</v>
      </c>
      <c r="B120" s="15">
        <v>4</v>
      </c>
      <c r="C120" s="30">
        <v>175</v>
      </c>
      <c r="D120" s="8" t="s">
        <v>1367</v>
      </c>
      <c r="E120" s="8"/>
      <c r="F120" s="234">
        <v>996</v>
      </c>
      <c r="G120" s="15" t="s">
        <v>73</v>
      </c>
      <c r="H120" s="358" t="s">
        <v>42</v>
      </c>
      <c r="I120" s="32">
        <v>281</v>
      </c>
      <c r="J120" s="10">
        <v>62</v>
      </c>
      <c r="K120" s="10">
        <v>41</v>
      </c>
      <c r="L120" s="10">
        <v>26</v>
      </c>
      <c r="M120" s="10">
        <v>3</v>
      </c>
      <c r="N120" s="10">
        <v>10</v>
      </c>
      <c r="O120" s="10">
        <v>0</v>
      </c>
      <c r="P120" s="10">
        <v>20</v>
      </c>
      <c r="Q120" s="10">
        <v>6</v>
      </c>
      <c r="R120" s="10">
        <v>4</v>
      </c>
      <c r="S120" s="10">
        <v>18</v>
      </c>
      <c r="T120" s="10">
        <v>0</v>
      </c>
      <c r="U120" s="10">
        <v>11</v>
      </c>
      <c r="V120" s="10">
        <v>0</v>
      </c>
      <c r="W120" s="10">
        <v>0</v>
      </c>
      <c r="X120" s="10">
        <v>2</v>
      </c>
      <c r="Y120" s="10">
        <f t="shared" si="1"/>
        <v>203</v>
      </c>
    </row>
    <row r="121" spans="1:25" x14ac:dyDescent="0.3">
      <c r="A121" s="14">
        <v>120</v>
      </c>
      <c r="B121" s="15">
        <v>4</v>
      </c>
      <c r="C121" s="30">
        <v>175</v>
      </c>
      <c r="D121" s="8" t="s">
        <v>1367</v>
      </c>
      <c r="E121" s="8"/>
      <c r="F121" s="234">
        <v>997</v>
      </c>
      <c r="G121" s="15" t="s">
        <v>73</v>
      </c>
      <c r="H121" s="358" t="s">
        <v>42</v>
      </c>
      <c r="I121" s="32">
        <v>244</v>
      </c>
      <c r="J121" s="10">
        <v>17</v>
      </c>
      <c r="K121" s="10">
        <v>3</v>
      </c>
      <c r="L121" s="10">
        <v>19</v>
      </c>
      <c r="M121" s="10">
        <v>1</v>
      </c>
      <c r="N121" s="10">
        <v>17</v>
      </c>
      <c r="O121" s="10">
        <v>1</v>
      </c>
      <c r="P121" s="10">
        <v>3</v>
      </c>
      <c r="Q121" s="10">
        <v>4</v>
      </c>
      <c r="R121" s="10">
        <v>43</v>
      </c>
      <c r="S121" s="10">
        <v>61</v>
      </c>
      <c r="T121" s="10">
        <v>1</v>
      </c>
      <c r="U121" s="10">
        <v>5</v>
      </c>
      <c r="V121" s="10">
        <v>0</v>
      </c>
      <c r="W121" s="10">
        <v>0</v>
      </c>
      <c r="X121" s="10">
        <v>9</v>
      </c>
      <c r="Y121" s="10">
        <f t="shared" si="1"/>
        <v>184</v>
      </c>
    </row>
    <row r="122" spans="1:25" x14ac:dyDescent="0.3">
      <c r="A122" s="14">
        <v>121</v>
      </c>
      <c r="B122" s="15">
        <v>4</v>
      </c>
      <c r="C122" s="30">
        <v>175</v>
      </c>
      <c r="D122" s="8" t="s">
        <v>1367</v>
      </c>
      <c r="E122" s="8"/>
      <c r="F122" s="234">
        <v>998</v>
      </c>
      <c r="G122" s="15" t="s">
        <v>73</v>
      </c>
      <c r="H122" s="358" t="s">
        <v>42</v>
      </c>
      <c r="I122" s="32">
        <v>54</v>
      </c>
      <c r="J122" s="10">
        <v>4</v>
      </c>
      <c r="K122" s="10">
        <v>19</v>
      </c>
      <c r="L122" s="10">
        <v>2</v>
      </c>
      <c r="M122" s="10">
        <v>0</v>
      </c>
      <c r="N122" s="10">
        <v>6</v>
      </c>
      <c r="O122" s="10">
        <v>0</v>
      </c>
      <c r="P122" s="10">
        <v>0</v>
      </c>
      <c r="Q122" s="10">
        <v>0</v>
      </c>
      <c r="R122" s="10">
        <v>1</v>
      </c>
      <c r="S122" s="10">
        <v>2</v>
      </c>
      <c r="T122" s="10">
        <v>0</v>
      </c>
      <c r="U122" s="10">
        <v>1</v>
      </c>
      <c r="V122" s="10">
        <v>2</v>
      </c>
      <c r="W122" s="10">
        <v>0</v>
      </c>
      <c r="X122" s="10">
        <v>0</v>
      </c>
      <c r="Y122" s="10">
        <f t="shared" si="1"/>
        <v>37</v>
      </c>
    </row>
    <row r="123" spans="1:25" x14ac:dyDescent="0.3">
      <c r="A123" s="14">
        <v>122</v>
      </c>
      <c r="B123" s="15">
        <v>4</v>
      </c>
      <c r="C123" s="30">
        <v>187</v>
      </c>
      <c r="D123" s="8" t="s">
        <v>1368</v>
      </c>
      <c r="E123" s="8"/>
      <c r="F123" s="234">
        <v>1108</v>
      </c>
      <c r="G123" s="15" t="s">
        <v>73</v>
      </c>
      <c r="H123" s="358" t="s">
        <v>42</v>
      </c>
      <c r="I123" s="32">
        <v>671</v>
      </c>
      <c r="J123" s="10">
        <v>11</v>
      </c>
      <c r="K123" s="10">
        <v>204</v>
      </c>
      <c r="L123" s="10">
        <v>57</v>
      </c>
      <c r="M123" s="10">
        <v>4</v>
      </c>
      <c r="N123" s="10">
        <v>43</v>
      </c>
      <c r="O123" s="10">
        <v>0</v>
      </c>
      <c r="P123" s="10">
        <v>1</v>
      </c>
      <c r="Q123" s="10">
        <v>5</v>
      </c>
      <c r="R123" s="10">
        <v>8</v>
      </c>
      <c r="S123" s="10">
        <v>18</v>
      </c>
      <c r="T123" s="10">
        <v>0</v>
      </c>
      <c r="U123" s="10">
        <v>2</v>
      </c>
      <c r="V123" s="10">
        <v>2</v>
      </c>
      <c r="W123" s="10">
        <v>1</v>
      </c>
      <c r="X123" s="10">
        <v>25</v>
      </c>
      <c r="Y123" s="10">
        <f t="shared" si="1"/>
        <v>381</v>
      </c>
    </row>
    <row r="124" spans="1:25" x14ac:dyDescent="0.3">
      <c r="A124" s="14">
        <v>123</v>
      </c>
      <c r="B124" s="15">
        <v>4</v>
      </c>
      <c r="C124" s="30">
        <v>187</v>
      </c>
      <c r="D124" s="8" t="s">
        <v>1368</v>
      </c>
      <c r="E124" s="8"/>
      <c r="F124" s="234">
        <v>1109</v>
      </c>
      <c r="G124" s="15" t="s">
        <v>73</v>
      </c>
      <c r="H124" s="358" t="s">
        <v>42</v>
      </c>
      <c r="I124" s="32">
        <v>478</v>
      </c>
      <c r="J124" s="10">
        <v>16</v>
      </c>
      <c r="K124" s="10">
        <v>173</v>
      </c>
      <c r="L124" s="10">
        <v>30</v>
      </c>
      <c r="M124" s="10">
        <v>7</v>
      </c>
      <c r="N124" s="10">
        <v>15</v>
      </c>
      <c r="O124" s="10">
        <v>1</v>
      </c>
      <c r="P124" s="10">
        <v>11</v>
      </c>
      <c r="Q124" s="10">
        <v>3</v>
      </c>
      <c r="R124" s="10">
        <v>4</v>
      </c>
      <c r="S124" s="10">
        <v>9</v>
      </c>
      <c r="T124" s="10">
        <v>0</v>
      </c>
      <c r="U124" s="10">
        <v>10</v>
      </c>
      <c r="V124" s="10">
        <v>4</v>
      </c>
      <c r="W124" s="10">
        <v>0</v>
      </c>
      <c r="X124" s="10">
        <v>12</v>
      </c>
      <c r="Y124" s="10">
        <f t="shared" si="1"/>
        <v>295</v>
      </c>
    </row>
    <row r="125" spans="1:25" x14ac:dyDescent="0.3">
      <c r="A125" s="14">
        <v>124</v>
      </c>
      <c r="B125" s="15">
        <v>4</v>
      </c>
      <c r="C125" s="30">
        <v>187</v>
      </c>
      <c r="D125" s="8" t="s">
        <v>1368</v>
      </c>
      <c r="E125" s="8"/>
      <c r="F125" s="234">
        <v>1109</v>
      </c>
      <c r="G125" s="15" t="s">
        <v>73</v>
      </c>
      <c r="H125" s="358" t="s">
        <v>1569</v>
      </c>
      <c r="I125" s="32">
        <v>478</v>
      </c>
      <c r="J125" s="10">
        <v>10</v>
      </c>
      <c r="K125" s="10">
        <v>154</v>
      </c>
      <c r="L125" s="10">
        <v>34</v>
      </c>
      <c r="M125" s="10">
        <v>1</v>
      </c>
      <c r="N125" s="10">
        <v>16</v>
      </c>
      <c r="O125" s="10">
        <v>4</v>
      </c>
      <c r="P125" s="10">
        <v>7</v>
      </c>
      <c r="Q125" s="10">
        <v>3</v>
      </c>
      <c r="R125" s="10">
        <v>5</v>
      </c>
      <c r="S125" s="10">
        <v>19</v>
      </c>
      <c r="T125" s="10">
        <v>1</v>
      </c>
      <c r="U125" s="10">
        <v>2</v>
      </c>
      <c r="V125" s="10">
        <v>9</v>
      </c>
      <c r="W125" s="10">
        <v>0</v>
      </c>
      <c r="X125" s="10">
        <v>9</v>
      </c>
      <c r="Y125" s="10">
        <f t="shared" si="1"/>
        <v>274</v>
      </c>
    </row>
    <row r="126" spans="1:25" x14ac:dyDescent="0.3">
      <c r="A126" s="14">
        <v>125</v>
      </c>
      <c r="B126" s="15">
        <v>4</v>
      </c>
      <c r="C126" s="30">
        <v>189</v>
      </c>
      <c r="D126" s="8" t="s">
        <v>1369</v>
      </c>
      <c r="E126" s="8"/>
      <c r="F126" s="234">
        <v>1111</v>
      </c>
      <c r="G126" s="15" t="s">
        <v>73</v>
      </c>
      <c r="H126" s="358" t="s">
        <v>42</v>
      </c>
      <c r="I126" s="32">
        <v>704</v>
      </c>
      <c r="J126" s="10">
        <v>5</v>
      </c>
      <c r="K126" s="10">
        <v>160</v>
      </c>
      <c r="L126" s="10">
        <v>39</v>
      </c>
      <c r="M126" s="10">
        <v>2</v>
      </c>
      <c r="N126" s="10">
        <v>12</v>
      </c>
      <c r="O126" s="10">
        <v>0</v>
      </c>
      <c r="P126" s="10">
        <v>45</v>
      </c>
      <c r="Q126" s="10">
        <v>1</v>
      </c>
      <c r="R126" s="10">
        <v>3</v>
      </c>
      <c r="S126" s="10">
        <v>29</v>
      </c>
      <c r="T126" s="10">
        <v>167</v>
      </c>
      <c r="U126" s="10">
        <v>1</v>
      </c>
      <c r="V126" s="10">
        <v>3</v>
      </c>
      <c r="W126" s="10">
        <v>0</v>
      </c>
      <c r="X126" s="10">
        <v>32</v>
      </c>
      <c r="Y126" s="10">
        <f t="shared" si="1"/>
        <v>499</v>
      </c>
    </row>
    <row r="127" spans="1:25" x14ac:dyDescent="0.3">
      <c r="A127" s="14">
        <v>126</v>
      </c>
      <c r="B127" s="15">
        <v>4</v>
      </c>
      <c r="C127" s="30">
        <v>189</v>
      </c>
      <c r="D127" s="8" t="s">
        <v>1369</v>
      </c>
      <c r="E127" s="8"/>
      <c r="F127" s="234">
        <v>1111</v>
      </c>
      <c r="G127" s="15" t="s">
        <v>73</v>
      </c>
      <c r="H127" s="358" t="s">
        <v>1569</v>
      </c>
      <c r="I127" s="32">
        <v>704</v>
      </c>
      <c r="J127" s="10">
        <v>9</v>
      </c>
      <c r="K127" s="10">
        <v>185</v>
      </c>
      <c r="L127" s="10">
        <v>49</v>
      </c>
      <c r="M127" s="10">
        <v>0</v>
      </c>
      <c r="N127" s="10">
        <v>2</v>
      </c>
      <c r="O127" s="10">
        <v>1</v>
      </c>
      <c r="P127" s="10">
        <v>42</v>
      </c>
      <c r="Q127" s="10">
        <v>3</v>
      </c>
      <c r="R127" s="10">
        <v>5</v>
      </c>
      <c r="S127" s="10">
        <v>15</v>
      </c>
      <c r="T127" s="10">
        <v>159</v>
      </c>
      <c r="U127" s="10">
        <v>0</v>
      </c>
      <c r="V127" s="10">
        <v>3</v>
      </c>
      <c r="W127" s="10">
        <v>0</v>
      </c>
      <c r="X127" s="10">
        <v>24</v>
      </c>
      <c r="Y127" s="10">
        <f t="shared" si="1"/>
        <v>497</v>
      </c>
    </row>
    <row r="128" spans="1:25" x14ac:dyDescent="0.3">
      <c r="A128" s="14">
        <v>127</v>
      </c>
      <c r="B128" s="15">
        <v>4</v>
      </c>
      <c r="C128" s="30">
        <v>193</v>
      </c>
      <c r="D128" s="8" t="s">
        <v>1370</v>
      </c>
      <c r="E128" s="8"/>
      <c r="F128" s="234">
        <v>1129</v>
      </c>
      <c r="G128" s="15" t="s">
        <v>73</v>
      </c>
      <c r="H128" s="358" t="s">
        <v>42</v>
      </c>
      <c r="I128" s="32">
        <v>641</v>
      </c>
      <c r="J128" s="10">
        <v>7</v>
      </c>
      <c r="K128" s="10">
        <v>59</v>
      </c>
      <c r="L128" s="10">
        <v>27</v>
      </c>
      <c r="M128" s="10">
        <v>5</v>
      </c>
      <c r="N128" s="10">
        <v>23</v>
      </c>
      <c r="O128" s="10">
        <v>2</v>
      </c>
      <c r="P128" s="10">
        <v>45</v>
      </c>
      <c r="Q128" s="10">
        <v>23</v>
      </c>
      <c r="R128" s="10">
        <v>2</v>
      </c>
      <c r="S128" s="10">
        <v>62</v>
      </c>
      <c r="T128" s="10">
        <v>0</v>
      </c>
      <c r="U128" s="10">
        <v>2</v>
      </c>
      <c r="V128" s="10">
        <v>3</v>
      </c>
      <c r="W128" s="10">
        <v>0</v>
      </c>
      <c r="X128" s="10">
        <v>7</v>
      </c>
      <c r="Y128" s="10">
        <f t="shared" si="1"/>
        <v>267</v>
      </c>
    </row>
    <row r="129" spans="1:25" x14ac:dyDescent="0.3">
      <c r="A129" s="14">
        <v>128</v>
      </c>
      <c r="B129" s="15">
        <v>4</v>
      </c>
      <c r="C129" s="30">
        <v>193</v>
      </c>
      <c r="D129" s="8" t="s">
        <v>1370</v>
      </c>
      <c r="E129" s="8"/>
      <c r="F129" s="234">
        <v>1129</v>
      </c>
      <c r="G129" s="15" t="s">
        <v>73</v>
      </c>
      <c r="H129" s="358" t="s">
        <v>1569</v>
      </c>
      <c r="I129" s="32">
        <v>640</v>
      </c>
      <c r="J129" s="10">
        <v>10</v>
      </c>
      <c r="K129" s="10">
        <v>69</v>
      </c>
      <c r="L129" s="10">
        <v>13</v>
      </c>
      <c r="M129" s="10">
        <v>4</v>
      </c>
      <c r="N129" s="10">
        <v>7</v>
      </c>
      <c r="O129" s="10">
        <v>0</v>
      </c>
      <c r="P129" s="10">
        <v>44</v>
      </c>
      <c r="Q129" s="10">
        <v>22</v>
      </c>
      <c r="R129" s="10">
        <v>2</v>
      </c>
      <c r="S129" s="10">
        <v>68</v>
      </c>
      <c r="T129" s="10">
        <v>0</v>
      </c>
      <c r="U129" s="10">
        <v>0</v>
      </c>
      <c r="V129" s="10">
        <v>1</v>
      </c>
      <c r="W129" s="10">
        <v>0</v>
      </c>
      <c r="X129" s="10">
        <v>4</v>
      </c>
      <c r="Y129" s="10">
        <f t="shared" si="1"/>
        <v>244</v>
      </c>
    </row>
    <row r="130" spans="1:25" x14ac:dyDescent="0.3">
      <c r="A130" s="14">
        <v>129</v>
      </c>
      <c r="B130" s="15">
        <v>4</v>
      </c>
      <c r="C130" s="30">
        <v>193</v>
      </c>
      <c r="D130" s="8" t="s">
        <v>1370</v>
      </c>
      <c r="E130" s="8"/>
      <c r="F130" s="234">
        <v>1130</v>
      </c>
      <c r="G130" s="15" t="s">
        <v>73</v>
      </c>
      <c r="H130" s="358" t="s">
        <v>42</v>
      </c>
      <c r="I130" s="32">
        <v>492</v>
      </c>
      <c r="J130" s="10">
        <v>15</v>
      </c>
      <c r="K130" s="10">
        <v>6</v>
      </c>
      <c r="L130" s="10">
        <v>217</v>
      </c>
      <c r="M130" s="10">
        <v>1</v>
      </c>
      <c r="N130" s="10">
        <v>4</v>
      </c>
      <c r="O130" s="10">
        <v>0</v>
      </c>
      <c r="P130" s="10">
        <v>8</v>
      </c>
      <c r="Q130" s="10">
        <v>2</v>
      </c>
      <c r="R130" s="10">
        <v>4</v>
      </c>
      <c r="S130" s="10">
        <v>70</v>
      </c>
      <c r="T130" s="10">
        <v>1</v>
      </c>
      <c r="U130" s="10">
        <v>3</v>
      </c>
      <c r="V130" s="10">
        <v>0</v>
      </c>
      <c r="W130" s="10">
        <v>0</v>
      </c>
      <c r="X130" s="10">
        <v>10</v>
      </c>
      <c r="Y130" s="10">
        <f t="shared" ref="Y130:Y193" si="2">SUM(J130:X130)</f>
        <v>341</v>
      </c>
    </row>
    <row r="131" spans="1:25" x14ac:dyDescent="0.3">
      <c r="A131" s="14">
        <v>130</v>
      </c>
      <c r="B131" s="15">
        <v>4</v>
      </c>
      <c r="C131" s="30">
        <v>220</v>
      </c>
      <c r="D131" s="8" t="s">
        <v>1371</v>
      </c>
      <c r="E131" s="8"/>
      <c r="F131" s="234">
        <v>1228</v>
      </c>
      <c r="G131" s="15" t="s">
        <v>73</v>
      </c>
      <c r="H131" s="358" t="s">
        <v>42</v>
      </c>
      <c r="I131" s="32">
        <v>339</v>
      </c>
      <c r="J131" s="10">
        <v>7</v>
      </c>
      <c r="K131" s="10">
        <v>44</v>
      </c>
      <c r="L131" s="10">
        <v>5</v>
      </c>
      <c r="M131" s="10">
        <v>5</v>
      </c>
      <c r="N131" s="10">
        <v>10</v>
      </c>
      <c r="O131" s="10">
        <v>2</v>
      </c>
      <c r="P131" s="10">
        <v>2</v>
      </c>
      <c r="Q131" s="10">
        <v>19</v>
      </c>
      <c r="R131" s="10">
        <v>0</v>
      </c>
      <c r="S131" s="10">
        <v>69</v>
      </c>
      <c r="T131" s="10">
        <v>0</v>
      </c>
      <c r="U131" s="10">
        <v>0</v>
      </c>
      <c r="V131" s="10">
        <v>0</v>
      </c>
      <c r="W131" s="10">
        <v>1</v>
      </c>
      <c r="X131" s="10">
        <v>10</v>
      </c>
      <c r="Y131" s="10">
        <f t="shared" si="2"/>
        <v>174</v>
      </c>
    </row>
    <row r="132" spans="1:25" x14ac:dyDescent="0.3">
      <c r="A132" s="14">
        <v>131</v>
      </c>
      <c r="B132" s="15">
        <v>4</v>
      </c>
      <c r="C132" s="30">
        <v>220</v>
      </c>
      <c r="D132" s="8" t="s">
        <v>1371</v>
      </c>
      <c r="E132" s="8"/>
      <c r="F132" s="234">
        <v>1229</v>
      </c>
      <c r="G132" s="15" t="s">
        <v>73</v>
      </c>
      <c r="H132" s="358" t="s">
        <v>42</v>
      </c>
      <c r="I132" s="32">
        <v>715</v>
      </c>
      <c r="J132" s="10">
        <v>39</v>
      </c>
      <c r="K132" s="10">
        <v>27</v>
      </c>
      <c r="L132" s="10">
        <v>114</v>
      </c>
      <c r="M132" s="10">
        <v>3</v>
      </c>
      <c r="N132" s="10">
        <v>124</v>
      </c>
      <c r="O132" s="10">
        <v>3</v>
      </c>
      <c r="P132" s="10">
        <v>51</v>
      </c>
      <c r="Q132" s="10">
        <v>1</v>
      </c>
      <c r="R132" s="10">
        <v>13</v>
      </c>
      <c r="S132" s="10">
        <v>43</v>
      </c>
      <c r="T132" s="10">
        <v>0</v>
      </c>
      <c r="U132" s="10">
        <v>39</v>
      </c>
      <c r="V132" s="10">
        <v>0</v>
      </c>
      <c r="W132" s="10">
        <v>0</v>
      </c>
      <c r="X132" s="10">
        <v>33</v>
      </c>
      <c r="Y132" s="10">
        <f t="shared" si="2"/>
        <v>490</v>
      </c>
    </row>
    <row r="133" spans="1:25" x14ac:dyDescent="0.3">
      <c r="A133" s="14">
        <v>132</v>
      </c>
      <c r="B133" s="15">
        <v>4</v>
      </c>
      <c r="C133" s="30">
        <v>220</v>
      </c>
      <c r="D133" s="8" t="s">
        <v>1371</v>
      </c>
      <c r="E133" s="8"/>
      <c r="F133" s="234">
        <v>1230</v>
      </c>
      <c r="G133" s="15" t="s">
        <v>73</v>
      </c>
      <c r="H133" s="358" t="s">
        <v>42</v>
      </c>
      <c r="I133" s="32">
        <v>438</v>
      </c>
      <c r="J133" s="10">
        <v>20</v>
      </c>
      <c r="K133" s="10">
        <v>81</v>
      </c>
      <c r="L133" s="10">
        <v>22</v>
      </c>
      <c r="M133" s="10">
        <v>6</v>
      </c>
      <c r="N133" s="10">
        <v>1</v>
      </c>
      <c r="O133" s="10">
        <v>0</v>
      </c>
      <c r="P133" s="10">
        <v>24</v>
      </c>
      <c r="Q133" s="10">
        <v>2</v>
      </c>
      <c r="R133" s="10">
        <v>1</v>
      </c>
      <c r="S133" s="10">
        <v>26</v>
      </c>
      <c r="T133" s="10">
        <v>0</v>
      </c>
      <c r="U133" s="10">
        <v>3</v>
      </c>
      <c r="V133" s="10">
        <v>1</v>
      </c>
      <c r="W133" s="10">
        <v>0</v>
      </c>
      <c r="X133" s="10">
        <v>11</v>
      </c>
      <c r="Y133" s="10">
        <f t="shared" si="2"/>
        <v>198</v>
      </c>
    </row>
    <row r="134" spans="1:25" x14ac:dyDescent="0.3">
      <c r="A134" s="14">
        <v>133</v>
      </c>
      <c r="B134" s="15">
        <v>4</v>
      </c>
      <c r="C134" s="30">
        <v>220</v>
      </c>
      <c r="D134" s="8" t="s">
        <v>1371</v>
      </c>
      <c r="E134" s="8"/>
      <c r="F134" s="234">
        <v>1231</v>
      </c>
      <c r="G134" s="15" t="s">
        <v>73</v>
      </c>
      <c r="H134" s="358" t="s">
        <v>42</v>
      </c>
      <c r="I134" s="32">
        <v>343</v>
      </c>
      <c r="J134" s="10">
        <v>3</v>
      </c>
      <c r="K134" s="10">
        <v>93</v>
      </c>
      <c r="L134" s="10">
        <v>12</v>
      </c>
      <c r="M134" s="10">
        <v>7</v>
      </c>
      <c r="N134" s="10">
        <v>3</v>
      </c>
      <c r="O134" s="10">
        <v>1</v>
      </c>
      <c r="P134" s="10">
        <v>24</v>
      </c>
      <c r="Q134" s="10">
        <v>5</v>
      </c>
      <c r="R134" s="10">
        <v>6</v>
      </c>
      <c r="S134" s="10">
        <v>23</v>
      </c>
      <c r="T134" s="10">
        <v>2</v>
      </c>
      <c r="U134" s="10">
        <v>0</v>
      </c>
      <c r="V134" s="10">
        <v>0</v>
      </c>
      <c r="W134" s="10">
        <v>0</v>
      </c>
      <c r="X134" s="10">
        <v>5</v>
      </c>
      <c r="Y134" s="10">
        <f t="shared" si="2"/>
        <v>184</v>
      </c>
    </row>
    <row r="135" spans="1:25" x14ac:dyDescent="0.3">
      <c r="A135" s="14">
        <v>134</v>
      </c>
      <c r="B135" s="15">
        <v>4</v>
      </c>
      <c r="C135" s="30">
        <v>228</v>
      </c>
      <c r="D135" s="8" t="s">
        <v>1372</v>
      </c>
      <c r="E135" s="8"/>
      <c r="F135" s="234">
        <v>1248</v>
      </c>
      <c r="G135" s="15" t="s">
        <v>73</v>
      </c>
      <c r="H135" s="358" t="s">
        <v>42</v>
      </c>
      <c r="I135" s="32">
        <v>458</v>
      </c>
      <c r="J135" s="10">
        <v>3</v>
      </c>
      <c r="K135" s="10">
        <v>147</v>
      </c>
      <c r="L135" s="10">
        <v>121</v>
      </c>
      <c r="M135" s="10">
        <v>0</v>
      </c>
      <c r="N135" s="10">
        <v>38</v>
      </c>
      <c r="O135" s="10">
        <v>1</v>
      </c>
      <c r="P135" s="10">
        <v>0</v>
      </c>
      <c r="Q135" s="10">
        <v>0</v>
      </c>
      <c r="R135" s="10">
        <v>0</v>
      </c>
      <c r="S135" s="10">
        <v>3</v>
      </c>
      <c r="T135" s="10">
        <v>0</v>
      </c>
      <c r="U135" s="10">
        <v>1</v>
      </c>
      <c r="V135" s="10">
        <v>3</v>
      </c>
      <c r="W135" s="10">
        <v>0</v>
      </c>
      <c r="X135" s="10">
        <v>25</v>
      </c>
      <c r="Y135" s="10">
        <f t="shared" si="2"/>
        <v>342</v>
      </c>
    </row>
    <row r="136" spans="1:25" x14ac:dyDescent="0.3">
      <c r="A136" s="14">
        <v>135</v>
      </c>
      <c r="B136" s="15">
        <v>4</v>
      </c>
      <c r="C136" s="30">
        <v>234</v>
      </c>
      <c r="D136" s="8" t="s">
        <v>1373</v>
      </c>
      <c r="E136" s="8"/>
      <c r="F136" s="234">
        <v>1267</v>
      </c>
      <c r="G136" s="15" t="s">
        <v>73</v>
      </c>
      <c r="H136" s="358" t="s">
        <v>42</v>
      </c>
      <c r="I136" s="32">
        <v>653</v>
      </c>
      <c r="J136" s="10">
        <v>90</v>
      </c>
      <c r="K136" s="10">
        <v>77</v>
      </c>
      <c r="L136" s="10">
        <v>32</v>
      </c>
      <c r="M136" s="10">
        <v>106</v>
      </c>
      <c r="N136" s="10">
        <v>32</v>
      </c>
      <c r="O136" s="10">
        <v>2</v>
      </c>
      <c r="P136" s="10">
        <v>0</v>
      </c>
      <c r="Q136" s="10">
        <v>4</v>
      </c>
      <c r="R136" s="10">
        <v>3</v>
      </c>
      <c r="S136" s="10">
        <v>4</v>
      </c>
      <c r="T136" s="10">
        <v>2</v>
      </c>
      <c r="U136" s="10">
        <v>3</v>
      </c>
      <c r="V136" s="10">
        <v>5</v>
      </c>
      <c r="W136" s="10">
        <v>0</v>
      </c>
      <c r="X136" s="10">
        <v>32</v>
      </c>
      <c r="Y136" s="10">
        <f t="shared" si="2"/>
        <v>392</v>
      </c>
    </row>
    <row r="137" spans="1:25" x14ac:dyDescent="0.3">
      <c r="A137" s="14">
        <v>136</v>
      </c>
      <c r="B137" s="15">
        <v>4</v>
      </c>
      <c r="C137" s="30">
        <v>234</v>
      </c>
      <c r="D137" s="8" t="s">
        <v>1373</v>
      </c>
      <c r="E137" s="8"/>
      <c r="F137" s="234">
        <v>1267</v>
      </c>
      <c r="G137" s="15" t="s">
        <v>73</v>
      </c>
      <c r="H137" s="358" t="s">
        <v>1569</v>
      </c>
      <c r="I137" s="32">
        <v>653</v>
      </c>
      <c r="J137" s="10">
        <v>91</v>
      </c>
      <c r="K137" s="10">
        <v>77</v>
      </c>
      <c r="L137" s="10">
        <v>56</v>
      </c>
      <c r="M137" s="10">
        <v>66</v>
      </c>
      <c r="N137" s="10">
        <v>27</v>
      </c>
      <c r="O137" s="10">
        <v>1</v>
      </c>
      <c r="P137" s="10">
        <v>1</v>
      </c>
      <c r="Q137" s="10">
        <v>4</v>
      </c>
      <c r="R137" s="10">
        <v>7</v>
      </c>
      <c r="S137" s="10">
        <v>17</v>
      </c>
      <c r="T137" s="10">
        <v>1</v>
      </c>
      <c r="U137" s="10">
        <v>5</v>
      </c>
      <c r="V137" s="10">
        <v>8</v>
      </c>
      <c r="W137" s="10">
        <v>0</v>
      </c>
      <c r="X137" s="10">
        <v>19</v>
      </c>
      <c r="Y137" s="10">
        <f t="shared" si="2"/>
        <v>380</v>
      </c>
    </row>
    <row r="138" spans="1:25" x14ac:dyDescent="0.3">
      <c r="A138" s="14">
        <v>137</v>
      </c>
      <c r="B138" s="15">
        <v>4</v>
      </c>
      <c r="C138" s="30">
        <v>234</v>
      </c>
      <c r="D138" s="8" t="s">
        <v>1373</v>
      </c>
      <c r="E138" s="8"/>
      <c r="F138" s="234">
        <v>1268</v>
      </c>
      <c r="G138" s="15" t="s">
        <v>73</v>
      </c>
      <c r="H138" s="358" t="s">
        <v>42</v>
      </c>
      <c r="I138" s="32">
        <v>735</v>
      </c>
      <c r="J138" s="10">
        <v>74</v>
      </c>
      <c r="K138" s="10">
        <v>85</v>
      </c>
      <c r="L138" s="10">
        <v>27</v>
      </c>
      <c r="M138" s="10">
        <v>97</v>
      </c>
      <c r="N138" s="10">
        <v>5</v>
      </c>
      <c r="O138" s="10">
        <v>0</v>
      </c>
      <c r="P138" s="10">
        <v>3</v>
      </c>
      <c r="Q138" s="10">
        <v>3</v>
      </c>
      <c r="R138" s="10">
        <v>2</v>
      </c>
      <c r="S138" s="10">
        <v>35</v>
      </c>
      <c r="T138" s="10">
        <v>3</v>
      </c>
      <c r="U138" s="10">
        <v>0</v>
      </c>
      <c r="V138" s="10">
        <v>0</v>
      </c>
      <c r="W138" s="10">
        <v>0</v>
      </c>
      <c r="X138" s="10">
        <v>27</v>
      </c>
      <c r="Y138" s="10">
        <f t="shared" si="2"/>
        <v>361</v>
      </c>
    </row>
    <row r="139" spans="1:25" x14ac:dyDescent="0.3">
      <c r="A139" s="14">
        <v>138</v>
      </c>
      <c r="B139" s="15">
        <v>4</v>
      </c>
      <c r="C139" s="30">
        <v>234</v>
      </c>
      <c r="D139" s="8" t="s">
        <v>1373</v>
      </c>
      <c r="E139" s="8"/>
      <c r="F139" s="234">
        <v>1269</v>
      </c>
      <c r="G139" s="15" t="s">
        <v>73</v>
      </c>
      <c r="H139" s="358" t="s">
        <v>42</v>
      </c>
      <c r="I139" s="32">
        <v>632</v>
      </c>
      <c r="J139" s="10">
        <v>32</v>
      </c>
      <c r="K139" s="10">
        <v>73</v>
      </c>
      <c r="L139" s="10">
        <v>40</v>
      </c>
      <c r="M139" s="10">
        <v>42</v>
      </c>
      <c r="N139" s="10">
        <v>26</v>
      </c>
      <c r="O139" s="10">
        <v>1</v>
      </c>
      <c r="P139" s="10">
        <v>4</v>
      </c>
      <c r="Q139" s="10">
        <v>32</v>
      </c>
      <c r="R139" s="10">
        <v>23</v>
      </c>
      <c r="S139" s="10">
        <v>53</v>
      </c>
      <c r="T139" s="10">
        <v>1</v>
      </c>
      <c r="U139" s="10">
        <v>7</v>
      </c>
      <c r="V139" s="10">
        <v>1</v>
      </c>
      <c r="W139" s="10">
        <v>0</v>
      </c>
      <c r="X139" s="10">
        <v>38</v>
      </c>
      <c r="Y139" s="10">
        <f t="shared" si="2"/>
        <v>373</v>
      </c>
    </row>
    <row r="140" spans="1:25" x14ac:dyDescent="0.3">
      <c r="A140" s="14">
        <v>139</v>
      </c>
      <c r="B140" s="15">
        <v>4</v>
      </c>
      <c r="C140" s="30">
        <v>234</v>
      </c>
      <c r="D140" s="8" t="s">
        <v>1373</v>
      </c>
      <c r="E140" s="8"/>
      <c r="F140" s="234">
        <v>1269</v>
      </c>
      <c r="G140" s="15" t="s">
        <v>73</v>
      </c>
      <c r="H140" s="358" t="s">
        <v>1573</v>
      </c>
      <c r="I140" s="32">
        <v>330</v>
      </c>
      <c r="J140" s="10">
        <v>8</v>
      </c>
      <c r="K140" s="10">
        <v>58</v>
      </c>
      <c r="L140" s="10">
        <v>23</v>
      </c>
      <c r="M140" s="10">
        <v>9</v>
      </c>
      <c r="N140" s="10">
        <v>34</v>
      </c>
      <c r="O140" s="10">
        <v>0</v>
      </c>
      <c r="P140" s="10">
        <v>2</v>
      </c>
      <c r="Q140" s="10">
        <v>1</v>
      </c>
      <c r="R140" s="10">
        <v>1</v>
      </c>
      <c r="S140" s="10">
        <v>38</v>
      </c>
      <c r="T140" s="10">
        <v>1</v>
      </c>
      <c r="U140" s="10">
        <v>16</v>
      </c>
      <c r="V140" s="10">
        <v>5</v>
      </c>
      <c r="W140" s="10">
        <v>0</v>
      </c>
      <c r="X140" s="10">
        <v>11</v>
      </c>
      <c r="Y140" s="10">
        <f t="shared" si="2"/>
        <v>207</v>
      </c>
    </row>
    <row r="141" spans="1:25" x14ac:dyDescent="0.3">
      <c r="A141" s="14">
        <v>140</v>
      </c>
      <c r="B141" s="15">
        <v>4</v>
      </c>
      <c r="C141" s="30">
        <v>234</v>
      </c>
      <c r="D141" s="8" t="s">
        <v>1373</v>
      </c>
      <c r="E141" s="8"/>
      <c r="F141" s="234">
        <v>1270</v>
      </c>
      <c r="G141" s="15" t="s">
        <v>73</v>
      </c>
      <c r="H141" s="358" t="s">
        <v>42</v>
      </c>
      <c r="I141" s="32">
        <v>709</v>
      </c>
      <c r="J141" s="10">
        <v>81</v>
      </c>
      <c r="K141" s="10">
        <v>115</v>
      </c>
      <c r="L141" s="10">
        <v>93</v>
      </c>
      <c r="M141" s="10">
        <v>140</v>
      </c>
      <c r="N141" s="10">
        <v>3</v>
      </c>
      <c r="O141" s="10">
        <v>0</v>
      </c>
      <c r="P141" s="10">
        <v>6</v>
      </c>
      <c r="Q141" s="10">
        <v>10</v>
      </c>
      <c r="R141" s="10">
        <v>4</v>
      </c>
      <c r="S141" s="10">
        <v>8</v>
      </c>
      <c r="T141" s="10">
        <v>0</v>
      </c>
      <c r="U141" s="10">
        <v>12</v>
      </c>
      <c r="V141" s="10">
        <v>0</v>
      </c>
      <c r="W141" s="10">
        <v>0</v>
      </c>
      <c r="X141" s="10">
        <v>22</v>
      </c>
      <c r="Y141" s="10">
        <f t="shared" si="2"/>
        <v>494</v>
      </c>
    </row>
    <row r="142" spans="1:25" x14ac:dyDescent="0.3">
      <c r="A142" s="14">
        <v>141</v>
      </c>
      <c r="B142" s="15">
        <v>4</v>
      </c>
      <c r="C142" s="30">
        <v>234</v>
      </c>
      <c r="D142" s="8" t="s">
        <v>1373</v>
      </c>
      <c r="E142" s="8"/>
      <c r="F142" s="234">
        <v>1270</v>
      </c>
      <c r="G142" s="15" t="s">
        <v>73</v>
      </c>
      <c r="H142" s="358" t="s">
        <v>1573</v>
      </c>
      <c r="I142" s="32">
        <v>684</v>
      </c>
      <c r="J142" s="10">
        <v>108</v>
      </c>
      <c r="K142" s="10">
        <v>105</v>
      </c>
      <c r="L142" s="10">
        <v>59</v>
      </c>
      <c r="M142" s="10">
        <v>37</v>
      </c>
      <c r="N142" s="10">
        <v>23</v>
      </c>
      <c r="O142" s="10">
        <v>2</v>
      </c>
      <c r="P142" s="10">
        <v>52</v>
      </c>
      <c r="Q142" s="10">
        <v>10</v>
      </c>
      <c r="R142" s="10">
        <v>8</v>
      </c>
      <c r="S142" s="10">
        <v>6</v>
      </c>
      <c r="T142" s="10">
        <v>0</v>
      </c>
      <c r="U142" s="10">
        <v>3</v>
      </c>
      <c r="V142" s="10">
        <v>1</v>
      </c>
      <c r="W142" s="10">
        <v>0</v>
      </c>
      <c r="X142" s="10">
        <v>42</v>
      </c>
      <c r="Y142" s="10">
        <f t="shared" si="2"/>
        <v>456</v>
      </c>
    </row>
    <row r="143" spans="1:25" x14ac:dyDescent="0.3">
      <c r="A143" s="14">
        <v>142</v>
      </c>
      <c r="B143" s="15">
        <v>4</v>
      </c>
      <c r="C143" s="30">
        <v>244</v>
      </c>
      <c r="D143" s="8" t="s">
        <v>1374</v>
      </c>
      <c r="E143" s="8"/>
      <c r="F143" s="234">
        <v>1292</v>
      </c>
      <c r="G143" s="15" t="s">
        <v>73</v>
      </c>
      <c r="H143" s="358" t="s">
        <v>42</v>
      </c>
      <c r="I143" s="32">
        <v>503</v>
      </c>
      <c r="J143" s="10">
        <v>4</v>
      </c>
      <c r="K143" s="10">
        <v>60</v>
      </c>
      <c r="L143" s="10">
        <v>49</v>
      </c>
      <c r="M143" s="10">
        <v>2</v>
      </c>
      <c r="N143" s="10">
        <v>3</v>
      </c>
      <c r="O143" s="10">
        <v>0</v>
      </c>
      <c r="P143" s="10">
        <v>76</v>
      </c>
      <c r="Q143" s="10">
        <v>22</v>
      </c>
      <c r="R143" s="10">
        <v>12</v>
      </c>
      <c r="S143" s="10">
        <v>48</v>
      </c>
      <c r="T143" s="10">
        <v>0</v>
      </c>
      <c r="U143" s="10">
        <v>4</v>
      </c>
      <c r="V143" s="10">
        <v>0</v>
      </c>
      <c r="W143" s="10">
        <v>0</v>
      </c>
      <c r="X143" s="10">
        <v>10</v>
      </c>
      <c r="Y143" s="10">
        <f t="shared" si="2"/>
        <v>290</v>
      </c>
    </row>
    <row r="144" spans="1:25" x14ac:dyDescent="0.3">
      <c r="A144" s="14">
        <v>143</v>
      </c>
      <c r="B144" s="15">
        <v>4</v>
      </c>
      <c r="C144" s="30">
        <v>244</v>
      </c>
      <c r="D144" s="8" t="s">
        <v>1374</v>
      </c>
      <c r="E144" s="8"/>
      <c r="F144" s="234">
        <v>1292</v>
      </c>
      <c r="G144" s="15" t="s">
        <v>73</v>
      </c>
      <c r="H144" s="358" t="s">
        <v>1569</v>
      </c>
      <c r="I144" s="32">
        <v>503</v>
      </c>
      <c r="J144" s="10">
        <v>0</v>
      </c>
      <c r="K144" s="10">
        <v>50</v>
      </c>
      <c r="L144" s="10">
        <v>62</v>
      </c>
      <c r="M144" s="10">
        <v>0</v>
      </c>
      <c r="N144" s="10">
        <v>0</v>
      </c>
      <c r="O144" s="10">
        <v>0</v>
      </c>
      <c r="P144" s="10">
        <v>75</v>
      </c>
      <c r="Q144" s="10">
        <v>24</v>
      </c>
      <c r="R144" s="10">
        <v>2</v>
      </c>
      <c r="S144" s="10">
        <v>65</v>
      </c>
      <c r="T144" s="10">
        <v>0</v>
      </c>
      <c r="U144" s="10">
        <v>0</v>
      </c>
      <c r="V144" s="10">
        <v>1</v>
      </c>
      <c r="W144" s="10">
        <v>0</v>
      </c>
      <c r="X144" s="10">
        <v>10</v>
      </c>
      <c r="Y144" s="10">
        <f t="shared" si="2"/>
        <v>289</v>
      </c>
    </row>
    <row r="145" spans="1:25" x14ac:dyDescent="0.3">
      <c r="A145" s="14">
        <v>144</v>
      </c>
      <c r="B145" s="15">
        <v>4</v>
      </c>
      <c r="C145" s="30">
        <v>244</v>
      </c>
      <c r="D145" s="8" t="s">
        <v>1374</v>
      </c>
      <c r="E145" s="8"/>
      <c r="F145" s="234">
        <v>1292</v>
      </c>
      <c r="G145" s="15" t="s">
        <v>73</v>
      </c>
      <c r="H145" s="358" t="s">
        <v>1571</v>
      </c>
      <c r="I145" s="32">
        <v>502</v>
      </c>
      <c r="J145" s="10">
        <v>1</v>
      </c>
      <c r="K145" s="10">
        <v>66</v>
      </c>
      <c r="L145" s="10">
        <v>41</v>
      </c>
      <c r="M145" s="10">
        <v>1</v>
      </c>
      <c r="N145" s="10">
        <v>4</v>
      </c>
      <c r="O145" s="10">
        <v>1</v>
      </c>
      <c r="P145" s="10">
        <v>87</v>
      </c>
      <c r="Q145" s="10">
        <v>20</v>
      </c>
      <c r="R145" s="10">
        <v>5</v>
      </c>
      <c r="S145" s="10">
        <v>61</v>
      </c>
      <c r="T145" s="10">
        <v>0</v>
      </c>
      <c r="U145" s="10">
        <v>1</v>
      </c>
      <c r="V145" s="10">
        <v>0</v>
      </c>
      <c r="W145" s="10">
        <v>0</v>
      </c>
      <c r="X145" s="10">
        <v>8</v>
      </c>
      <c r="Y145" s="10">
        <f t="shared" si="2"/>
        <v>296</v>
      </c>
    </row>
    <row r="146" spans="1:25" x14ac:dyDescent="0.3">
      <c r="A146" s="14">
        <v>145</v>
      </c>
      <c r="B146" s="15">
        <v>4</v>
      </c>
      <c r="C146" s="30">
        <v>244</v>
      </c>
      <c r="D146" s="8" t="s">
        <v>1374</v>
      </c>
      <c r="E146" s="8"/>
      <c r="F146" s="234">
        <v>1293</v>
      </c>
      <c r="G146" s="15" t="s">
        <v>73</v>
      </c>
      <c r="H146" s="358" t="s">
        <v>42</v>
      </c>
      <c r="I146" s="32">
        <v>657</v>
      </c>
      <c r="J146" s="10">
        <v>2</v>
      </c>
      <c r="K146" s="10">
        <v>99</v>
      </c>
      <c r="L146" s="10">
        <v>10</v>
      </c>
      <c r="M146" s="10">
        <v>2</v>
      </c>
      <c r="N146" s="10">
        <v>3</v>
      </c>
      <c r="O146" s="10">
        <v>1</v>
      </c>
      <c r="P146" s="10">
        <v>80</v>
      </c>
      <c r="Q146" s="10">
        <v>3</v>
      </c>
      <c r="R146" s="10">
        <v>0</v>
      </c>
      <c r="S146" s="10">
        <v>39</v>
      </c>
      <c r="T146" s="10">
        <v>0</v>
      </c>
      <c r="U146" s="10">
        <v>0</v>
      </c>
      <c r="V146" s="10">
        <v>1</v>
      </c>
      <c r="W146" s="10">
        <v>0</v>
      </c>
      <c r="X146" s="10">
        <v>7</v>
      </c>
      <c r="Y146" s="10">
        <f t="shared" si="2"/>
        <v>247</v>
      </c>
    </row>
    <row r="147" spans="1:25" x14ac:dyDescent="0.3">
      <c r="A147" s="14">
        <v>146</v>
      </c>
      <c r="B147" s="15">
        <v>4</v>
      </c>
      <c r="C147" s="30">
        <v>244</v>
      </c>
      <c r="D147" s="8" t="s">
        <v>1374</v>
      </c>
      <c r="E147" s="8"/>
      <c r="F147" s="234">
        <v>1293</v>
      </c>
      <c r="G147" s="15" t="s">
        <v>73</v>
      </c>
      <c r="H147" s="358" t="s">
        <v>1573</v>
      </c>
      <c r="I147" s="32">
        <v>277</v>
      </c>
      <c r="J147" s="10">
        <v>4</v>
      </c>
      <c r="K147" s="10">
        <v>24</v>
      </c>
      <c r="L147" s="10">
        <v>15</v>
      </c>
      <c r="M147" s="10">
        <v>1</v>
      </c>
      <c r="N147" s="10">
        <v>1</v>
      </c>
      <c r="O147" s="10">
        <v>0</v>
      </c>
      <c r="P147" s="10">
        <v>40</v>
      </c>
      <c r="Q147" s="10">
        <v>5</v>
      </c>
      <c r="R147" s="10">
        <v>1</v>
      </c>
      <c r="S147" s="10">
        <v>11</v>
      </c>
      <c r="T147" s="10">
        <v>0</v>
      </c>
      <c r="U147" s="10">
        <v>0</v>
      </c>
      <c r="V147" s="10">
        <v>0</v>
      </c>
      <c r="W147" s="10">
        <v>0</v>
      </c>
      <c r="X147" s="10">
        <v>3</v>
      </c>
      <c r="Y147" s="10">
        <f t="shared" si="2"/>
        <v>105</v>
      </c>
    </row>
    <row r="148" spans="1:25" x14ac:dyDescent="0.3">
      <c r="A148" s="14">
        <v>147</v>
      </c>
      <c r="B148" s="15">
        <v>4</v>
      </c>
      <c r="C148" s="30">
        <v>255</v>
      </c>
      <c r="D148" s="8" t="s">
        <v>1375</v>
      </c>
      <c r="E148" s="8"/>
      <c r="F148" s="234">
        <v>1316</v>
      </c>
      <c r="G148" s="15" t="s">
        <v>73</v>
      </c>
      <c r="H148" s="358" t="s">
        <v>42</v>
      </c>
      <c r="I148" s="32">
        <v>637</v>
      </c>
      <c r="J148" s="10">
        <v>8</v>
      </c>
      <c r="K148" s="10">
        <v>111</v>
      </c>
      <c r="L148" s="10">
        <v>61</v>
      </c>
      <c r="M148" s="10">
        <v>4</v>
      </c>
      <c r="N148" s="10">
        <v>127</v>
      </c>
      <c r="O148" s="10">
        <v>0</v>
      </c>
      <c r="P148" s="10">
        <v>2</v>
      </c>
      <c r="Q148" s="10">
        <v>0</v>
      </c>
      <c r="R148" s="10">
        <v>7</v>
      </c>
      <c r="S148" s="10">
        <v>50</v>
      </c>
      <c r="T148" s="10">
        <v>0</v>
      </c>
      <c r="U148" s="10">
        <v>3</v>
      </c>
      <c r="V148" s="10">
        <v>8</v>
      </c>
      <c r="W148" s="10">
        <v>0</v>
      </c>
      <c r="X148" s="10">
        <v>30</v>
      </c>
      <c r="Y148" s="10">
        <f t="shared" si="2"/>
        <v>411</v>
      </c>
    </row>
    <row r="149" spans="1:25" x14ac:dyDescent="0.3">
      <c r="A149" s="14">
        <v>148</v>
      </c>
      <c r="B149" s="15">
        <v>4</v>
      </c>
      <c r="C149" s="30">
        <v>255</v>
      </c>
      <c r="D149" s="8" t="s">
        <v>1375</v>
      </c>
      <c r="E149" s="8"/>
      <c r="F149" s="234">
        <v>1316</v>
      </c>
      <c r="G149" s="15" t="s">
        <v>73</v>
      </c>
      <c r="H149" s="358" t="s">
        <v>1569</v>
      </c>
      <c r="I149" s="32">
        <v>636</v>
      </c>
      <c r="J149" s="10">
        <v>5</v>
      </c>
      <c r="K149" s="10">
        <v>111</v>
      </c>
      <c r="L149" s="10">
        <v>35</v>
      </c>
      <c r="M149" s="10">
        <v>3</v>
      </c>
      <c r="N149" s="10">
        <v>113</v>
      </c>
      <c r="O149" s="10">
        <v>1</v>
      </c>
      <c r="P149" s="10">
        <v>3</v>
      </c>
      <c r="Q149" s="10">
        <v>4</v>
      </c>
      <c r="R149" s="10">
        <v>3</v>
      </c>
      <c r="S149" s="10">
        <v>34</v>
      </c>
      <c r="T149" s="10">
        <v>2</v>
      </c>
      <c r="U149" s="10">
        <v>3</v>
      </c>
      <c r="V149" s="10">
        <v>5</v>
      </c>
      <c r="W149" s="10">
        <v>0</v>
      </c>
      <c r="X149" s="10">
        <v>17</v>
      </c>
      <c r="Y149" s="10">
        <f t="shared" si="2"/>
        <v>339</v>
      </c>
    </row>
    <row r="150" spans="1:25" x14ac:dyDescent="0.3">
      <c r="A150" s="14">
        <v>149</v>
      </c>
      <c r="B150" s="15">
        <v>4</v>
      </c>
      <c r="C150" s="30">
        <v>255</v>
      </c>
      <c r="D150" s="8" t="s">
        <v>1375</v>
      </c>
      <c r="E150" s="8"/>
      <c r="F150" s="234">
        <v>1317</v>
      </c>
      <c r="G150" s="15" t="s">
        <v>73</v>
      </c>
      <c r="H150" s="358" t="s">
        <v>42</v>
      </c>
      <c r="I150" s="32">
        <v>591</v>
      </c>
      <c r="J150" s="10">
        <v>16</v>
      </c>
      <c r="K150" s="10">
        <v>111</v>
      </c>
      <c r="L150" s="10">
        <v>44</v>
      </c>
      <c r="M150" s="10">
        <v>1</v>
      </c>
      <c r="N150" s="10">
        <v>80</v>
      </c>
      <c r="O150" s="10">
        <v>1</v>
      </c>
      <c r="P150" s="10">
        <v>4</v>
      </c>
      <c r="Q150" s="10">
        <v>0</v>
      </c>
      <c r="R150" s="10">
        <v>4</v>
      </c>
      <c r="S150" s="10">
        <v>37</v>
      </c>
      <c r="T150" s="10">
        <v>1</v>
      </c>
      <c r="U150" s="10">
        <v>4</v>
      </c>
      <c r="V150" s="10">
        <v>5</v>
      </c>
      <c r="W150" s="10">
        <v>0</v>
      </c>
      <c r="X150" s="10">
        <v>17</v>
      </c>
      <c r="Y150" s="10">
        <f t="shared" si="2"/>
        <v>325</v>
      </c>
    </row>
    <row r="151" spans="1:25" x14ac:dyDescent="0.3">
      <c r="A151" s="14">
        <v>150</v>
      </c>
      <c r="B151" s="15">
        <v>4</v>
      </c>
      <c r="C151" s="30">
        <v>255</v>
      </c>
      <c r="D151" s="8" t="s">
        <v>1375</v>
      </c>
      <c r="E151" s="8"/>
      <c r="F151" s="234">
        <v>1317</v>
      </c>
      <c r="G151" s="15" t="s">
        <v>73</v>
      </c>
      <c r="H151" s="358" t="s">
        <v>1573</v>
      </c>
      <c r="I151" s="32">
        <v>451</v>
      </c>
      <c r="J151" s="10">
        <v>1</v>
      </c>
      <c r="K151" s="10">
        <v>75</v>
      </c>
      <c r="L151" s="10">
        <v>45</v>
      </c>
      <c r="M151" s="10">
        <v>2</v>
      </c>
      <c r="N151" s="10">
        <v>94</v>
      </c>
      <c r="O151" s="10">
        <v>0</v>
      </c>
      <c r="P151" s="10">
        <v>0</v>
      </c>
      <c r="Q151" s="10">
        <v>1</v>
      </c>
      <c r="R151" s="10">
        <v>1</v>
      </c>
      <c r="S151" s="10">
        <v>18</v>
      </c>
      <c r="T151" s="10">
        <v>1</v>
      </c>
      <c r="U151" s="10">
        <v>3</v>
      </c>
      <c r="V151" s="10">
        <v>2</v>
      </c>
      <c r="W151" s="10">
        <v>0</v>
      </c>
      <c r="X151" s="10">
        <v>19</v>
      </c>
      <c r="Y151" s="10">
        <f t="shared" si="2"/>
        <v>262</v>
      </c>
    </row>
    <row r="152" spans="1:25" x14ac:dyDescent="0.3">
      <c r="A152" s="14">
        <v>151</v>
      </c>
      <c r="B152" s="15">
        <v>4</v>
      </c>
      <c r="C152" s="30">
        <v>275</v>
      </c>
      <c r="D152" s="8" t="s">
        <v>1376</v>
      </c>
      <c r="E152" s="8"/>
      <c r="F152" s="234">
        <v>1371</v>
      </c>
      <c r="G152" s="15" t="s">
        <v>73</v>
      </c>
      <c r="H152" s="358" t="s">
        <v>42</v>
      </c>
      <c r="I152" s="32">
        <v>576</v>
      </c>
      <c r="J152" s="10">
        <v>4</v>
      </c>
      <c r="K152" s="10">
        <v>93</v>
      </c>
      <c r="L152" s="10">
        <v>9</v>
      </c>
      <c r="M152" s="10">
        <v>6</v>
      </c>
      <c r="N152" s="10">
        <v>76</v>
      </c>
      <c r="O152" s="10">
        <v>1</v>
      </c>
      <c r="P152" s="10">
        <v>5</v>
      </c>
      <c r="Q152" s="10">
        <v>10</v>
      </c>
      <c r="R152" s="10">
        <v>18</v>
      </c>
      <c r="S152" s="10">
        <v>37</v>
      </c>
      <c r="T152" s="10">
        <v>0</v>
      </c>
      <c r="U152" s="10">
        <v>3</v>
      </c>
      <c r="V152" s="10">
        <v>1</v>
      </c>
      <c r="W152" s="10">
        <v>0</v>
      </c>
      <c r="X152" s="10">
        <v>28</v>
      </c>
      <c r="Y152" s="10">
        <f t="shared" si="2"/>
        <v>291</v>
      </c>
    </row>
    <row r="153" spans="1:25" x14ac:dyDescent="0.3">
      <c r="A153" s="14">
        <v>152</v>
      </c>
      <c r="B153" s="15">
        <v>4</v>
      </c>
      <c r="C153" s="30">
        <v>309</v>
      </c>
      <c r="D153" s="8" t="s">
        <v>1377</v>
      </c>
      <c r="E153" s="8"/>
      <c r="F153" s="234">
        <v>1484</v>
      </c>
      <c r="G153" s="15" t="s">
        <v>73</v>
      </c>
      <c r="H153" s="358" t="s">
        <v>42</v>
      </c>
      <c r="I153" s="32">
        <v>394</v>
      </c>
      <c r="J153" s="10">
        <v>7</v>
      </c>
      <c r="K153" s="10">
        <v>70</v>
      </c>
      <c r="L153" s="10">
        <v>11</v>
      </c>
      <c r="M153" s="10">
        <v>9</v>
      </c>
      <c r="N153" s="10">
        <v>4</v>
      </c>
      <c r="O153" s="10">
        <v>1</v>
      </c>
      <c r="P153" s="10">
        <v>27</v>
      </c>
      <c r="Q153" s="10">
        <v>3</v>
      </c>
      <c r="R153" s="10">
        <v>65</v>
      </c>
      <c r="S153" s="10">
        <v>24</v>
      </c>
      <c r="T153" s="10">
        <v>0</v>
      </c>
      <c r="U153" s="10">
        <v>0</v>
      </c>
      <c r="V153" s="10">
        <v>0</v>
      </c>
      <c r="W153" s="10">
        <v>0</v>
      </c>
      <c r="X153" s="10">
        <v>20</v>
      </c>
      <c r="Y153" s="10">
        <f t="shared" si="2"/>
        <v>241</v>
      </c>
    </row>
    <row r="154" spans="1:25" x14ac:dyDescent="0.3">
      <c r="A154" s="14">
        <v>153</v>
      </c>
      <c r="B154" s="15">
        <v>4</v>
      </c>
      <c r="C154" s="30">
        <v>311</v>
      </c>
      <c r="D154" s="8" t="s">
        <v>1378</v>
      </c>
      <c r="E154" s="8"/>
      <c r="F154" s="234">
        <v>1492</v>
      </c>
      <c r="G154" s="15" t="s">
        <v>73</v>
      </c>
      <c r="H154" s="358" t="s">
        <v>42</v>
      </c>
      <c r="I154" s="32">
        <v>642</v>
      </c>
      <c r="J154" s="10">
        <v>4</v>
      </c>
      <c r="K154" s="10">
        <v>100</v>
      </c>
      <c r="L154" s="10">
        <v>20</v>
      </c>
      <c r="M154" s="10">
        <v>7</v>
      </c>
      <c r="N154" s="10">
        <v>21</v>
      </c>
      <c r="O154" s="10">
        <v>0</v>
      </c>
      <c r="P154" s="10">
        <v>9</v>
      </c>
      <c r="Q154" s="10">
        <v>15</v>
      </c>
      <c r="R154" s="10">
        <v>2</v>
      </c>
      <c r="S154" s="10">
        <v>68</v>
      </c>
      <c r="T154" s="10">
        <v>1</v>
      </c>
      <c r="U154" s="10">
        <v>1</v>
      </c>
      <c r="V154" s="10">
        <v>0</v>
      </c>
      <c r="W154" s="10">
        <v>0</v>
      </c>
      <c r="X154" s="10">
        <v>11</v>
      </c>
      <c r="Y154" s="10">
        <f t="shared" si="2"/>
        <v>259</v>
      </c>
    </row>
    <row r="155" spans="1:25" x14ac:dyDescent="0.3">
      <c r="A155" s="14">
        <v>154</v>
      </c>
      <c r="B155" s="15">
        <v>4</v>
      </c>
      <c r="C155" s="30">
        <v>320</v>
      </c>
      <c r="D155" s="8" t="s">
        <v>1379</v>
      </c>
      <c r="E155" s="8"/>
      <c r="F155" s="234">
        <v>1514</v>
      </c>
      <c r="G155" s="15" t="s">
        <v>73</v>
      </c>
      <c r="H155" s="358" t="s">
        <v>42</v>
      </c>
      <c r="I155" s="32">
        <v>552</v>
      </c>
      <c r="J155" s="10">
        <v>4</v>
      </c>
      <c r="K155" s="10">
        <v>204</v>
      </c>
      <c r="L155" s="10">
        <v>23</v>
      </c>
      <c r="M155" s="10">
        <v>14</v>
      </c>
      <c r="N155" s="10">
        <v>4</v>
      </c>
      <c r="O155" s="10">
        <v>0</v>
      </c>
      <c r="P155" s="10">
        <v>1</v>
      </c>
      <c r="Q155" s="10">
        <v>7</v>
      </c>
      <c r="R155" s="10">
        <v>15</v>
      </c>
      <c r="S155" s="10">
        <v>39</v>
      </c>
      <c r="T155" s="10">
        <v>0</v>
      </c>
      <c r="U155" s="10">
        <v>0</v>
      </c>
      <c r="V155" s="10">
        <v>8</v>
      </c>
      <c r="W155" s="10">
        <v>0</v>
      </c>
      <c r="X155" s="10">
        <v>26</v>
      </c>
      <c r="Y155" s="10">
        <f t="shared" si="2"/>
        <v>345</v>
      </c>
    </row>
    <row r="156" spans="1:25" x14ac:dyDescent="0.3">
      <c r="A156" s="14">
        <v>155</v>
      </c>
      <c r="B156" s="15">
        <v>4</v>
      </c>
      <c r="C156" s="30">
        <v>324</v>
      </c>
      <c r="D156" s="8" t="s">
        <v>1380</v>
      </c>
      <c r="E156" s="8"/>
      <c r="F156" s="234">
        <v>1541</v>
      </c>
      <c r="G156" s="15" t="s">
        <v>73</v>
      </c>
      <c r="H156" s="358" t="s">
        <v>42</v>
      </c>
      <c r="I156" s="32">
        <v>648</v>
      </c>
      <c r="J156" s="10">
        <v>35</v>
      </c>
      <c r="K156" s="10">
        <v>107</v>
      </c>
      <c r="L156" s="10">
        <v>46</v>
      </c>
      <c r="M156" s="10">
        <v>7</v>
      </c>
      <c r="N156" s="10">
        <v>3</v>
      </c>
      <c r="O156" s="10">
        <v>0</v>
      </c>
      <c r="P156" s="10">
        <v>14</v>
      </c>
      <c r="Q156" s="10">
        <v>20</v>
      </c>
      <c r="R156" s="10">
        <v>7</v>
      </c>
      <c r="S156" s="10">
        <v>66</v>
      </c>
      <c r="T156" s="10">
        <v>0</v>
      </c>
      <c r="U156" s="10">
        <v>18</v>
      </c>
      <c r="V156" s="10">
        <v>3</v>
      </c>
      <c r="W156" s="10">
        <v>0</v>
      </c>
      <c r="X156" s="10">
        <v>13</v>
      </c>
      <c r="Y156" s="10">
        <f t="shared" si="2"/>
        <v>339</v>
      </c>
    </row>
    <row r="157" spans="1:25" x14ac:dyDescent="0.3">
      <c r="A157" s="14">
        <v>156</v>
      </c>
      <c r="B157" s="15">
        <v>4</v>
      </c>
      <c r="C157" s="30">
        <v>324</v>
      </c>
      <c r="D157" s="8" t="s">
        <v>1380</v>
      </c>
      <c r="E157" s="8"/>
      <c r="F157" s="234">
        <v>1541</v>
      </c>
      <c r="G157" s="15" t="s">
        <v>73</v>
      </c>
      <c r="H157" s="358" t="s">
        <v>1569</v>
      </c>
      <c r="I157" s="32">
        <v>648</v>
      </c>
      <c r="J157" s="10">
        <v>31</v>
      </c>
      <c r="K157" s="10">
        <v>111</v>
      </c>
      <c r="L157" s="10">
        <v>42</v>
      </c>
      <c r="M157" s="10">
        <v>6</v>
      </c>
      <c r="N157" s="10">
        <v>9</v>
      </c>
      <c r="O157" s="10">
        <v>2</v>
      </c>
      <c r="P157" s="10">
        <v>21</v>
      </c>
      <c r="Q157" s="10">
        <v>12</v>
      </c>
      <c r="R157" s="10">
        <v>9</v>
      </c>
      <c r="S157" s="10">
        <v>66</v>
      </c>
      <c r="T157" s="10">
        <v>0</v>
      </c>
      <c r="U157" s="10">
        <v>12</v>
      </c>
      <c r="V157" s="10">
        <v>1</v>
      </c>
      <c r="W157" s="10">
        <v>0</v>
      </c>
      <c r="X157" s="10">
        <v>15</v>
      </c>
      <c r="Y157" s="10">
        <f t="shared" si="2"/>
        <v>337</v>
      </c>
    </row>
    <row r="158" spans="1:25" x14ac:dyDescent="0.3">
      <c r="A158" s="14">
        <v>157</v>
      </c>
      <c r="B158" s="15">
        <v>4</v>
      </c>
      <c r="C158" s="30">
        <v>324</v>
      </c>
      <c r="D158" s="8" t="s">
        <v>1380</v>
      </c>
      <c r="E158" s="8"/>
      <c r="F158" s="234">
        <v>1541</v>
      </c>
      <c r="G158" s="15" t="s">
        <v>73</v>
      </c>
      <c r="H158" s="358" t="s">
        <v>1573</v>
      </c>
      <c r="I158" s="32">
        <v>229</v>
      </c>
      <c r="J158" s="10">
        <v>4</v>
      </c>
      <c r="K158" s="10">
        <v>4</v>
      </c>
      <c r="L158" s="10">
        <v>48</v>
      </c>
      <c r="M158" s="10">
        <v>0</v>
      </c>
      <c r="N158" s="10">
        <v>0</v>
      </c>
      <c r="O158" s="10">
        <v>0</v>
      </c>
      <c r="P158" s="10">
        <v>1</v>
      </c>
      <c r="Q158" s="10">
        <v>39</v>
      </c>
      <c r="R158" s="10">
        <v>0</v>
      </c>
      <c r="S158" s="10">
        <v>19</v>
      </c>
      <c r="T158" s="10">
        <v>0</v>
      </c>
      <c r="U158" s="10">
        <v>5</v>
      </c>
      <c r="V158" s="10">
        <v>0</v>
      </c>
      <c r="W158" s="10">
        <v>0</v>
      </c>
      <c r="X158" s="10">
        <v>3</v>
      </c>
      <c r="Y158" s="10">
        <f t="shared" si="2"/>
        <v>123</v>
      </c>
    </row>
    <row r="159" spans="1:25" x14ac:dyDescent="0.3">
      <c r="A159" s="14">
        <v>158</v>
      </c>
      <c r="B159" s="15">
        <v>4</v>
      </c>
      <c r="C159" s="30">
        <v>324</v>
      </c>
      <c r="D159" s="8" t="s">
        <v>1380</v>
      </c>
      <c r="E159" s="8"/>
      <c r="F159" s="234">
        <v>1541</v>
      </c>
      <c r="G159" s="15" t="s">
        <v>73</v>
      </c>
      <c r="H159" s="358" t="s">
        <v>1575</v>
      </c>
      <c r="I159" s="32">
        <v>140</v>
      </c>
      <c r="J159" s="10">
        <v>23</v>
      </c>
      <c r="K159" s="10">
        <v>14</v>
      </c>
      <c r="L159" s="10">
        <v>2</v>
      </c>
      <c r="M159" s="10">
        <v>1</v>
      </c>
      <c r="N159" s="10">
        <v>0</v>
      </c>
      <c r="O159" s="10">
        <v>0</v>
      </c>
      <c r="P159" s="10">
        <v>3</v>
      </c>
      <c r="Q159" s="10">
        <v>21</v>
      </c>
      <c r="R159" s="10">
        <v>1</v>
      </c>
      <c r="S159" s="10">
        <v>8</v>
      </c>
      <c r="T159" s="10">
        <v>0</v>
      </c>
      <c r="U159" s="10">
        <v>1</v>
      </c>
      <c r="V159" s="10">
        <v>0</v>
      </c>
      <c r="W159" s="10">
        <v>0</v>
      </c>
      <c r="X159" s="10">
        <v>4</v>
      </c>
      <c r="Y159" s="10">
        <f t="shared" si="2"/>
        <v>78</v>
      </c>
    </row>
    <row r="160" spans="1:25" x14ac:dyDescent="0.3">
      <c r="A160" s="14">
        <v>159</v>
      </c>
      <c r="B160" s="15">
        <v>4</v>
      </c>
      <c r="C160" s="30">
        <v>324</v>
      </c>
      <c r="D160" s="8" t="s">
        <v>1380</v>
      </c>
      <c r="E160" s="8"/>
      <c r="F160" s="234">
        <v>1542</v>
      </c>
      <c r="G160" s="15" t="s">
        <v>73</v>
      </c>
      <c r="H160" s="358" t="s">
        <v>42</v>
      </c>
      <c r="I160" s="32">
        <v>698</v>
      </c>
      <c r="J160" s="10">
        <v>13</v>
      </c>
      <c r="K160" s="10">
        <v>113</v>
      </c>
      <c r="L160" s="10">
        <v>36</v>
      </c>
      <c r="M160" s="10">
        <v>11</v>
      </c>
      <c r="N160" s="10">
        <v>8</v>
      </c>
      <c r="O160" s="10">
        <v>2</v>
      </c>
      <c r="P160" s="10">
        <v>119</v>
      </c>
      <c r="Q160" s="10">
        <v>18</v>
      </c>
      <c r="R160" s="10">
        <v>0</v>
      </c>
      <c r="S160" s="10">
        <v>39</v>
      </c>
      <c r="T160" s="10">
        <v>15</v>
      </c>
      <c r="U160" s="10">
        <v>1</v>
      </c>
      <c r="V160" s="10">
        <v>0</v>
      </c>
      <c r="W160" s="10">
        <v>0</v>
      </c>
      <c r="X160" s="10">
        <v>15</v>
      </c>
      <c r="Y160" s="10">
        <f t="shared" si="2"/>
        <v>390</v>
      </c>
    </row>
    <row r="161" spans="1:25" x14ac:dyDescent="0.3">
      <c r="A161" s="14">
        <v>160</v>
      </c>
      <c r="B161" s="15">
        <v>4</v>
      </c>
      <c r="C161" s="30">
        <v>324</v>
      </c>
      <c r="D161" s="8" t="s">
        <v>1380</v>
      </c>
      <c r="E161" s="8"/>
      <c r="F161" s="234">
        <v>1543</v>
      </c>
      <c r="G161" s="15" t="s">
        <v>73</v>
      </c>
      <c r="H161" s="358" t="s">
        <v>42</v>
      </c>
      <c r="I161" s="32">
        <v>587</v>
      </c>
      <c r="J161" s="10">
        <v>26</v>
      </c>
      <c r="K161" s="10">
        <v>89</v>
      </c>
      <c r="L161" s="10">
        <v>32</v>
      </c>
      <c r="M161" s="10">
        <v>5</v>
      </c>
      <c r="N161" s="10">
        <v>4</v>
      </c>
      <c r="O161" s="10">
        <v>2</v>
      </c>
      <c r="P161" s="10">
        <v>10</v>
      </c>
      <c r="Q161" s="10">
        <v>57</v>
      </c>
      <c r="R161" s="10">
        <v>47</v>
      </c>
      <c r="S161" s="10">
        <v>83</v>
      </c>
      <c r="T161" s="10">
        <v>2</v>
      </c>
      <c r="U161" s="10">
        <v>0</v>
      </c>
      <c r="V161" s="10">
        <v>0</v>
      </c>
      <c r="W161" s="10">
        <v>0</v>
      </c>
      <c r="X161" s="10">
        <v>26</v>
      </c>
      <c r="Y161" s="10">
        <f t="shared" si="2"/>
        <v>383</v>
      </c>
    </row>
    <row r="162" spans="1:25" x14ac:dyDescent="0.3">
      <c r="A162" s="14">
        <v>161</v>
      </c>
      <c r="B162" s="15">
        <v>4</v>
      </c>
      <c r="C162" s="30">
        <v>328</v>
      </c>
      <c r="D162" s="8" t="s">
        <v>1381</v>
      </c>
      <c r="E162" s="8"/>
      <c r="F162" s="234">
        <v>1555</v>
      </c>
      <c r="G162" s="15" t="s">
        <v>73</v>
      </c>
      <c r="H162" s="358" t="s">
        <v>42</v>
      </c>
      <c r="I162" s="32">
        <v>603</v>
      </c>
      <c r="J162" s="10">
        <v>11</v>
      </c>
      <c r="K162" s="10">
        <v>87</v>
      </c>
      <c r="L162" s="10">
        <v>90</v>
      </c>
      <c r="M162" s="10">
        <v>3</v>
      </c>
      <c r="N162" s="10">
        <v>11</v>
      </c>
      <c r="O162" s="10">
        <v>0</v>
      </c>
      <c r="P162" s="10">
        <v>13</v>
      </c>
      <c r="Q162" s="10">
        <v>11</v>
      </c>
      <c r="R162" s="10">
        <v>4</v>
      </c>
      <c r="S162" s="10">
        <v>39</v>
      </c>
      <c r="T162" s="10">
        <v>1</v>
      </c>
      <c r="U162" s="10">
        <v>17</v>
      </c>
      <c r="V162" s="10">
        <v>0</v>
      </c>
      <c r="W162" s="10">
        <v>2</v>
      </c>
      <c r="X162" s="10">
        <v>24</v>
      </c>
      <c r="Y162" s="10">
        <f t="shared" si="2"/>
        <v>313</v>
      </c>
    </row>
    <row r="163" spans="1:25" x14ac:dyDescent="0.3">
      <c r="A163" s="14">
        <v>162</v>
      </c>
      <c r="B163" s="15">
        <v>4</v>
      </c>
      <c r="C163" s="30">
        <v>328</v>
      </c>
      <c r="D163" s="8" t="s">
        <v>1381</v>
      </c>
      <c r="E163" s="8"/>
      <c r="F163" s="234">
        <v>1555</v>
      </c>
      <c r="G163" s="15" t="s">
        <v>73</v>
      </c>
      <c r="H163" s="358" t="s">
        <v>1569</v>
      </c>
      <c r="I163" s="32">
        <v>602</v>
      </c>
      <c r="J163" s="10">
        <v>13</v>
      </c>
      <c r="K163" s="10">
        <v>82</v>
      </c>
      <c r="L163" s="10">
        <v>94</v>
      </c>
      <c r="M163" s="10">
        <v>3</v>
      </c>
      <c r="N163" s="10">
        <v>6</v>
      </c>
      <c r="O163" s="10">
        <v>1</v>
      </c>
      <c r="P163" s="10">
        <v>18</v>
      </c>
      <c r="Q163" s="10">
        <v>9</v>
      </c>
      <c r="R163" s="10">
        <v>2</v>
      </c>
      <c r="S163" s="10">
        <v>41</v>
      </c>
      <c r="T163" s="10">
        <v>1</v>
      </c>
      <c r="U163" s="10">
        <v>12</v>
      </c>
      <c r="V163" s="10">
        <v>1</v>
      </c>
      <c r="W163" s="10">
        <v>0</v>
      </c>
      <c r="X163" s="10">
        <v>15</v>
      </c>
      <c r="Y163" s="10">
        <f t="shared" si="2"/>
        <v>298</v>
      </c>
    </row>
    <row r="164" spans="1:25" x14ac:dyDescent="0.3">
      <c r="A164" s="14">
        <v>163</v>
      </c>
      <c r="B164" s="15">
        <v>4</v>
      </c>
      <c r="C164" s="30">
        <v>328</v>
      </c>
      <c r="D164" s="8" t="s">
        <v>1381</v>
      </c>
      <c r="E164" s="8"/>
      <c r="F164" s="234">
        <v>1556</v>
      </c>
      <c r="G164" s="15" t="s">
        <v>73</v>
      </c>
      <c r="H164" s="358" t="s">
        <v>42</v>
      </c>
      <c r="I164" s="32">
        <v>390</v>
      </c>
      <c r="J164" s="10">
        <v>13</v>
      </c>
      <c r="K164" s="10">
        <v>53</v>
      </c>
      <c r="L164" s="10">
        <v>42</v>
      </c>
      <c r="M164" s="10">
        <v>2</v>
      </c>
      <c r="N164" s="10">
        <v>3</v>
      </c>
      <c r="O164" s="10">
        <v>1</v>
      </c>
      <c r="P164" s="10">
        <v>2</v>
      </c>
      <c r="Q164" s="10">
        <v>3</v>
      </c>
      <c r="R164" s="10">
        <v>0</v>
      </c>
      <c r="S164" s="10">
        <v>17</v>
      </c>
      <c r="T164" s="10">
        <v>0</v>
      </c>
      <c r="U164" s="10">
        <v>11</v>
      </c>
      <c r="V164" s="10">
        <v>1</v>
      </c>
      <c r="W164" s="10">
        <v>0</v>
      </c>
      <c r="X164" s="10">
        <v>3</v>
      </c>
      <c r="Y164" s="10">
        <f t="shared" si="2"/>
        <v>151</v>
      </c>
    </row>
    <row r="165" spans="1:25" x14ac:dyDescent="0.3">
      <c r="A165" s="14">
        <v>164</v>
      </c>
      <c r="B165" s="15">
        <v>4</v>
      </c>
      <c r="C165" s="30">
        <v>328</v>
      </c>
      <c r="D165" s="8" t="s">
        <v>1381</v>
      </c>
      <c r="E165" s="8"/>
      <c r="F165" s="234">
        <v>1556</v>
      </c>
      <c r="G165" s="15" t="s">
        <v>73</v>
      </c>
      <c r="H165" s="358" t="s">
        <v>1569</v>
      </c>
      <c r="I165" s="32">
        <v>390</v>
      </c>
      <c r="J165" s="10">
        <v>17</v>
      </c>
      <c r="K165" s="10">
        <v>40</v>
      </c>
      <c r="L165" s="10">
        <v>57</v>
      </c>
      <c r="M165" s="10">
        <v>1</v>
      </c>
      <c r="N165" s="10">
        <v>4</v>
      </c>
      <c r="O165" s="10">
        <v>2</v>
      </c>
      <c r="P165" s="10">
        <v>3</v>
      </c>
      <c r="Q165" s="10">
        <v>0</v>
      </c>
      <c r="R165" s="10">
        <v>3</v>
      </c>
      <c r="S165" s="10">
        <v>25</v>
      </c>
      <c r="T165" s="10">
        <v>0</v>
      </c>
      <c r="U165" s="10">
        <v>6</v>
      </c>
      <c r="V165" s="10">
        <v>2</v>
      </c>
      <c r="W165" s="10">
        <v>0</v>
      </c>
      <c r="X165" s="10">
        <v>7</v>
      </c>
      <c r="Y165" s="10">
        <f t="shared" si="2"/>
        <v>167</v>
      </c>
    </row>
    <row r="166" spans="1:25" x14ac:dyDescent="0.3">
      <c r="A166" s="14">
        <v>165</v>
      </c>
      <c r="B166" s="15">
        <v>4</v>
      </c>
      <c r="C166" s="30">
        <v>328</v>
      </c>
      <c r="D166" s="8" t="s">
        <v>1381</v>
      </c>
      <c r="E166" s="8"/>
      <c r="F166" s="234">
        <v>1556</v>
      </c>
      <c r="G166" s="15" t="s">
        <v>73</v>
      </c>
      <c r="H166" s="358" t="s">
        <v>1573</v>
      </c>
      <c r="I166" s="32">
        <v>701</v>
      </c>
      <c r="J166" s="10">
        <v>10</v>
      </c>
      <c r="K166" s="10">
        <v>212</v>
      </c>
      <c r="L166" s="10">
        <v>94</v>
      </c>
      <c r="M166" s="10">
        <v>1</v>
      </c>
      <c r="N166" s="10">
        <v>0</v>
      </c>
      <c r="O166" s="10">
        <v>0</v>
      </c>
      <c r="P166" s="10">
        <v>44</v>
      </c>
      <c r="Q166" s="10">
        <v>1</v>
      </c>
      <c r="R166" s="10">
        <v>0</v>
      </c>
      <c r="S166" s="10">
        <v>36</v>
      </c>
      <c r="T166" s="10">
        <v>0</v>
      </c>
      <c r="U166" s="10">
        <v>2</v>
      </c>
      <c r="V166" s="10">
        <v>2</v>
      </c>
      <c r="W166" s="10">
        <v>0</v>
      </c>
      <c r="X166" s="10">
        <v>8</v>
      </c>
      <c r="Y166" s="10">
        <f t="shared" si="2"/>
        <v>410</v>
      </c>
    </row>
    <row r="167" spans="1:25" x14ac:dyDescent="0.3">
      <c r="A167" s="14">
        <v>166</v>
      </c>
      <c r="B167" s="15">
        <v>4</v>
      </c>
      <c r="C167" s="30">
        <v>328</v>
      </c>
      <c r="D167" s="8" t="s">
        <v>1381</v>
      </c>
      <c r="E167" s="8"/>
      <c r="F167" s="234">
        <v>1557</v>
      </c>
      <c r="G167" s="15" t="s">
        <v>73</v>
      </c>
      <c r="H167" s="358" t="s">
        <v>42</v>
      </c>
      <c r="I167" s="32">
        <v>210</v>
      </c>
      <c r="J167" s="10">
        <v>11</v>
      </c>
      <c r="K167" s="10">
        <v>26</v>
      </c>
      <c r="L167" s="10">
        <v>53</v>
      </c>
      <c r="M167" s="10">
        <v>0</v>
      </c>
      <c r="N167" s="10">
        <v>17</v>
      </c>
      <c r="O167" s="10">
        <v>0</v>
      </c>
      <c r="P167" s="10">
        <v>1</v>
      </c>
      <c r="Q167" s="10">
        <v>0</v>
      </c>
      <c r="R167" s="10">
        <v>0</v>
      </c>
      <c r="S167" s="10">
        <v>2</v>
      </c>
      <c r="T167" s="10">
        <v>0</v>
      </c>
      <c r="U167" s="10">
        <v>17</v>
      </c>
      <c r="V167" s="10">
        <v>1</v>
      </c>
      <c r="W167" s="10">
        <v>0</v>
      </c>
      <c r="X167" s="10">
        <v>4</v>
      </c>
      <c r="Y167" s="10">
        <f t="shared" si="2"/>
        <v>132</v>
      </c>
    </row>
    <row r="168" spans="1:25" x14ac:dyDescent="0.3">
      <c r="A168" s="14">
        <v>167</v>
      </c>
      <c r="B168" s="15">
        <v>4</v>
      </c>
      <c r="C168" s="30">
        <v>354</v>
      </c>
      <c r="D168" s="8" t="s">
        <v>1382</v>
      </c>
      <c r="E168" s="8"/>
      <c r="F168" s="234">
        <v>1642</v>
      </c>
      <c r="G168" s="15" t="s">
        <v>73</v>
      </c>
      <c r="H168" s="358" t="s">
        <v>42</v>
      </c>
      <c r="I168" s="32">
        <v>323</v>
      </c>
      <c r="J168" s="10">
        <v>7</v>
      </c>
      <c r="K168" s="10">
        <v>42</v>
      </c>
      <c r="L168" s="10">
        <v>90</v>
      </c>
      <c r="M168" s="10">
        <v>5</v>
      </c>
      <c r="N168" s="10">
        <v>5</v>
      </c>
      <c r="O168" s="10">
        <v>0</v>
      </c>
      <c r="P168" s="10">
        <v>1</v>
      </c>
      <c r="Q168" s="10">
        <v>1</v>
      </c>
      <c r="R168" s="10">
        <v>12</v>
      </c>
      <c r="S168" s="10">
        <v>25</v>
      </c>
      <c r="T168" s="10">
        <v>4</v>
      </c>
      <c r="U168" s="10">
        <v>1</v>
      </c>
      <c r="V168" s="10">
        <v>0</v>
      </c>
      <c r="W168" s="10">
        <v>0</v>
      </c>
      <c r="X168" s="10">
        <v>20</v>
      </c>
      <c r="Y168" s="10">
        <f t="shared" si="2"/>
        <v>213</v>
      </c>
    </row>
    <row r="169" spans="1:25" x14ac:dyDescent="0.3">
      <c r="A169" s="14">
        <v>168</v>
      </c>
      <c r="B169" s="15">
        <v>4</v>
      </c>
      <c r="C169" s="30">
        <v>355</v>
      </c>
      <c r="D169" s="8" t="s">
        <v>1383</v>
      </c>
      <c r="E169" s="8"/>
      <c r="F169" s="234">
        <v>1643</v>
      </c>
      <c r="G169" s="15" t="s">
        <v>73</v>
      </c>
      <c r="H169" s="358" t="s">
        <v>42</v>
      </c>
      <c r="I169" s="32">
        <v>515</v>
      </c>
      <c r="J169" s="10">
        <v>9</v>
      </c>
      <c r="K169" s="10">
        <v>82</v>
      </c>
      <c r="L169" s="10">
        <v>62</v>
      </c>
      <c r="M169" s="10">
        <v>6</v>
      </c>
      <c r="N169" s="10">
        <v>13</v>
      </c>
      <c r="O169" s="10">
        <v>0</v>
      </c>
      <c r="P169" s="10">
        <v>17</v>
      </c>
      <c r="Q169" s="10">
        <v>18</v>
      </c>
      <c r="R169" s="10">
        <v>10</v>
      </c>
      <c r="S169" s="10">
        <v>19</v>
      </c>
      <c r="T169" s="10">
        <v>3</v>
      </c>
      <c r="U169" s="10">
        <v>0</v>
      </c>
      <c r="V169" s="10">
        <v>0</v>
      </c>
      <c r="W169" s="10">
        <v>0</v>
      </c>
      <c r="X169" s="10">
        <v>29</v>
      </c>
      <c r="Y169" s="10">
        <f t="shared" si="2"/>
        <v>268</v>
      </c>
    </row>
    <row r="170" spans="1:25" x14ac:dyDescent="0.3">
      <c r="A170" s="14">
        <v>169</v>
      </c>
      <c r="B170" s="15">
        <v>4</v>
      </c>
      <c r="C170" s="30">
        <v>375</v>
      </c>
      <c r="D170" s="8" t="s">
        <v>1384</v>
      </c>
      <c r="E170" s="8"/>
      <c r="F170" s="234">
        <v>1685</v>
      </c>
      <c r="G170" s="15" t="s">
        <v>73</v>
      </c>
      <c r="H170" s="358" t="s">
        <v>42</v>
      </c>
      <c r="I170" s="32">
        <v>455</v>
      </c>
      <c r="J170" s="10">
        <v>2</v>
      </c>
      <c r="K170" s="10">
        <v>90</v>
      </c>
      <c r="L170" s="10">
        <v>128</v>
      </c>
      <c r="M170" s="10">
        <v>4</v>
      </c>
      <c r="N170" s="10">
        <v>4</v>
      </c>
      <c r="O170" s="10">
        <v>0</v>
      </c>
      <c r="P170" s="10">
        <v>9</v>
      </c>
      <c r="Q170" s="10">
        <v>14</v>
      </c>
      <c r="R170" s="10">
        <v>48</v>
      </c>
      <c r="S170" s="10">
        <v>10</v>
      </c>
      <c r="T170" s="10">
        <v>0</v>
      </c>
      <c r="U170" s="10">
        <v>2</v>
      </c>
      <c r="V170" s="10">
        <v>0</v>
      </c>
      <c r="W170" s="10">
        <v>0</v>
      </c>
      <c r="X170" s="10">
        <v>13</v>
      </c>
      <c r="Y170" s="10">
        <f t="shared" si="2"/>
        <v>324</v>
      </c>
    </row>
    <row r="171" spans="1:25" x14ac:dyDescent="0.3">
      <c r="A171" s="14">
        <v>170</v>
      </c>
      <c r="B171" s="15">
        <v>4</v>
      </c>
      <c r="C171" s="30">
        <v>375</v>
      </c>
      <c r="D171" s="8" t="s">
        <v>1384</v>
      </c>
      <c r="E171" s="8"/>
      <c r="F171" s="234">
        <v>1685</v>
      </c>
      <c r="G171" s="15" t="s">
        <v>73</v>
      </c>
      <c r="H171" s="358" t="s">
        <v>1569</v>
      </c>
      <c r="I171" s="32">
        <v>455</v>
      </c>
      <c r="J171" s="10">
        <v>2</v>
      </c>
      <c r="K171" s="10">
        <v>73</v>
      </c>
      <c r="L171" s="10">
        <v>116</v>
      </c>
      <c r="M171" s="10">
        <v>6</v>
      </c>
      <c r="N171" s="10">
        <v>5</v>
      </c>
      <c r="O171" s="10">
        <v>0</v>
      </c>
      <c r="P171" s="10">
        <v>20</v>
      </c>
      <c r="Q171" s="10">
        <v>14</v>
      </c>
      <c r="R171" s="10">
        <v>51</v>
      </c>
      <c r="S171" s="10">
        <v>11</v>
      </c>
      <c r="T171" s="10">
        <v>1</v>
      </c>
      <c r="U171" s="10">
        <v>0</v>
      </c>
      <c r="V171" s="10">
        <v>3</v>
      </c>
      <c r="W171" s="10">
        <v>0</v>
      </c>
      <c r="X171" s="10">
        <v>21</v>
      </c>
      <c r="Y171" s="10">
        <f t="shared" si="2"/>
        <v>323</v>
      </c>
    </row>
    <row r="172" spans="1:25" x14ac:dyDescent="0.3">
      <c r="A172" s="14">
        <v>171</v>
      </c>
      <c r="B172" s="15">
        <v>4</v>
      </c>
      <c r="C172" s="30">
        <v>399</v>
      </c>
      <c r="D172" s="8" t="s">
        <v>1385</v>
      </c>
      <c r="E172" s="8"/>
      <c r="F172" s="234">
        <v>1782</v>
      </c>
      <c r="G172" s="15" t="s">
        <v>73</v>
      </c>
      <c r="H172" s="358" t="s">
        <v>42</v>
      </c>
      <c r="I172" s="32">
        <v>538</v>
      </c>
      <c r="J172" s="10">
        <v>140</v>
      </c>
      <c r="K172" s="10">
        <v>158</v>
      </c>
      <c r="L172" s="10">
        <v>7</v>
      </c>
      <c r="M172" s="10">
        <v>14</v>
      </c>
      <c r="N172" s="10">
        <v>3</v>
      </c>
      <c r="O172" s="10">
        <v>1</v>
      </c>
      <c r="P172" s="10">
        <v>1</v>
      </c>
      <c r="Q172" s="10">
        <v>6</v>
      </c>
      <c r="R172" s="10">
        <v>1</v>
      </c>
      <c r="S172" s="10">
        <v>20</v>
      </c>
      <c r="T172" s="10">
        <v>0</v>
      </c>
      <c r="U172" s="10">
        <v>8</v>
      </c>
      <c r="V172" s="10">
        <v>1</v>
      </c>
      <c r="W172" s="10">
        <v>0</v>
      </c>
      <c r="X172" s="10">
        <v>32</v>
      </c>
      <c r="Y172" s="10">
        <f t="shared" si="2"/>
        <v>392</v>
      </c>
    </row>
    <row r="173" spans="1:25" x14ac:dyDescent="0.3">
      <c r="A173" s="14">
        <v>172</v>
      </c>
      <c r="B173" s="15">
        <v>4</v>
      </c>
      <c r="C173" s="30">
        <v>399</v>
      </c>
      <c r="D173" s="8" t="s">
        <v>1385</v>
      </c>
      <c r="E173" s="8"/>
      <c r="F173" s="234">
        <v>1782</v>
      </c>
      <c r="G173" s="15" t="s">
        <v>73</v>
      </c>
      <c r="H173" s="358" t="s">
        <v>1569</v>
      </c>
      <c r="I173" s="32">
        <v>537</v>
      </c>
      <c r="J173" s="10">
        <v>130</v>
      </c>
      <c r="K173" s="10">
        <v>147</v>
      </c>
      <c r="L173" s="10">
        <v>6</v>
      </c>
      <c r="M173" s="10">
        <v>16</v>
      </c>
      <c r="N173" s="10">
        <v>12</v>
      </c>
      <c r="O173" s="10">
        <v>0</v>
      </c>
      <c r="P173" s="10">
        <v>0</v>
      </c>
      <c r="Q173" s="10">
        <v>6</v>
      </c>
      <c r="R173" s="10">
        <v>0</v>
      </c>
      <c r="S173" s="10">
        <v>23</v>
      </c>
      <c r="T173" s="10">
        <v>0</v>
      </c>
      <c r="U173" s="10">
        <v>9</v>
      </c>
      <c r="V173" s="10">
        <v>2</v>
      </c>
      <c r="W173" s="10">
        <v>0</v>
      </c>
      <c r="X173" s="10">
        <v>29</v>
      </c>
      <c r="Y173" s="10">
        <f t="shared" si="2"/>
        <v>380</v>
      </c>
    </row>
    <row r="174" spans="1:25" x14ac:dyDescent="0.3">
      <c r="A174" s="14">
        <v>173</v>
      </c>
      <c r="B174" s="15">
        <v>4</v>
      </c>
      <c r="C174" s="30">
        <v>399</v>
      </c>
      <c r="D174" s="8" t="s">
        <v>1385</v>
      </c>
      <c r="E174" s="8"/>
      <c r="F174" s="234">
        <v>1783</v>
      </c>
      <c r="G174" s="15" t="s">
        <v>73</v>
      </c>
      <c r="H174" s="358" t="s">
        <v>42</v>
      </c>
      <c r="I174" s="32">
        <v>747</v>
      </c>
      <c r="J174" s="10">
        <v>162</v>
      </c>
      <c r="K174" s="10">
        <v>106</v>
      </c>
      <c r="L174" s="10">
        <v>17</v>
      </c>
      <c r="M174" s="10">
        <v>19</v>
      </c>
      <c r="N174" s="10">
        <v>74</v>
      </c>
      <c r="O174" s="10">
        <v>0</v>
      </c>
      <c r="P174" s="10">
        <v>1</v>
      </c>
      <c r="Q174" s="10">
        <v>4</v>
      </c>
      <c r="R174" s="10">
        <v>21</v>
      </c>
      <c r="S174" s="10">
        <v>8</v>
      </c>
      <c r="T174" s="10">
        <v>1</v>
      </c>
      <c r="U174" s="10">
        <v>8</v>
      </c>
      <c r="V174" s="10">
        <v>1</v>
      </c>
      <c r="W174" s="10">
        <v>0</v>
      </c>
      <c r="X174" s="10">
        <v>26</v>
      </c>
      <c r="Y174" s="10">
        <f t="shared" si="2"/>
        <v>448</v>
      </c>
    </row>
    <row r="175" spans="1:25" x14ac:dyDescent="0.3">
      <c r="A175" s="14">
        <v>174</v>
      </c>
      <c r="B175" s="15">
        <v>4</v>
      </c>
      <c r="C175" s="30">
        <v>399</v>
      </c>
      <c r="D175" s="8" t="s">
        <v>1385</v>
      </c>
      <c r="E175" s="8"/>
      <c r="F175" s="234">
        <v>1783</v>
      </c>
      <c r="G175" s="15" t="s">
        <v>73</v>
      </c>
      <c r="H175" s="358" t="s">
        <v>1573</v>
      </c>
      <c r="I175" s="32">
        <v>227</v>
      </c>
      <c r="J175" s="10">
        <v>56</v>
      </c>
      <c r="K175" s="10">
        <v>59</v>
      </c>
      <c r="L175" s="10">
        <v>3</v>
      </c>
      <c r="M175" s="10">
        <v>5</v>
      </c>
      <c r="N175" s="10">
        <v>0</v>
      </c>
      <c r="O175" s="10">
        <v>0</v>
      </c>
      <c r="P175" s="10">
        <v>1</v>
      </c>
      <c r="Q175" s="10">
        <v>0</v>
      </c>
      <c r="R175" s="10">
        <v>1</v>
      </c>
      <c r="S175" s="10">
        <v>4</v>
      </c>
      <c r="T175" s="10">
        <v>5</v>
      </c>
      <c r="U175" s="10">
        <v>4</v>
      </c>
      <c r="V175" s="10">
        <v>1</v>
      </c>
      <c r="W175" s="10">
        <v>0</v>
      </c>
      <c r="X175" s="10">
        <v>11</v>
      </c>
      <c r="Y175" s="10">
        <f t="shared" si="2"/>
        <v>150</v>
      </c>
    </row>
    <row r="176" spans="1:25" x14ac:dyDescent="0.3">
      <c r="A176" s="14">
        <v>175</v>
      </c>
      <c r="B176" s="15">
        <v>4</v>
      </c>
      <c r="C176" s="30">
        <v>417</v>
      </c>
      <c r="D176" s="8" t="s">
        <v>1386</v>
      </c>
      <c r="E176" s="8"/>
      <c r="F176" s="234">
        <v>1859</v>
      </c>
      <c r="G176" s="15" t="s">
        <v>73</v>
      </c>
      <c r="H176" s="358" t="s">
        <v>42</v>
      </c>
      <c r="I176" s="32">
        <v>390</v>
      </c>
      <c r="J176" s="10">
        <v>2</v>
      </c>
      <c r="K176" s="10">
        <v>80</v>
      </c>
      <c r="L176" s="10">
        <v>144</v>
      </c>
      <c r="M176" s="10">
        <v>2</v>
      </c>
      <c r="N176" s="10">
        <v>11</v>
      </c>
      <c r="O176" s="10">
        <v>1</v>
      </c>
      <c r="P176" s="10">
        <v>0</v>
      </c>
      <c r="Q176" s="10">
        <v>17</v>
      </c>
      <c r="R176" s="10">
        <v>8</v>
      </c>
      <c r="S176" s="10">
        <v>11</v>
      </c>
      <c r="T176" s="10">
        <v>0</v>
      </c>
      <c r="U176" s="10">
        <v>3</v>
      </c>
      <c r="V176" s="10">
        <v>0</v>
      </c>
      <c r="W176" s="10">
        <v>0</v>
      </c>
      <c r="X176" s="10">
        <v>12</v>
      </c>
      <c r="Y176" s="10">
        <f t="shared" si="2"/>
        <v>291</v>
      </c>
    </row>
    <row r="177" spans="1:25" x14ac:dyDescent="0.3">
      <c r="A177" s="14">
        <v>176</v>
      </c>
      <c r="B177" s="15">
        <v>4</v>
      </c>
      <c r="C177" s="30">
        <v>426</v>
      </c>
      <c r="D177" s="8" t="s">
        <v>1387</v>
      </c>
      <c r="E177" s="8"/>
      <c r="F177" s="234">
        <v>1887</v>
      </c>
      <c r="G177" s="15" t="s">
        <v>73</v>
      </c>
      <c r="H177" s="358" t="s">
        <v>42</v>
      </c>
      <c r="I177" s="32">
        <v>737</v>
      </c>
      <c r="J177" s="10">
        <v>7</v>
      </c>
      <c r="K177" s="10">
        <v>72</v>
      </c>
      <c r="L177" s="10">
        <v>86</v>
      </c>
      <c r="M177" s="10">
        <v>8</v>
      </c>
      <c r="N177" s="10">
        <v>22</v>
      </c>
      <c r="O177" s="10">
        <v>1</v>
      </c>
      <c r="P177" s="10">
        <v>89</v>
      </c>
      <c r="Q177" s="10">
        <v>13</v>
      </c>
      <c r="R177" s="10">
        <v>49</v>
      </c>
      <c r="S177" s="10">
        <v>87</v>
      </c>
      <c r="T177" s="10">
        <v>2</v>
      </c>
      <c r="U177" s="10">
        <v>0</v>
      </c>
      <c r="V177" s="10">
        <v>0</v>
      </c>
      <c r="W177" s="10">
        <v>0</v>
      </c>
      <c r="X177" s="10">
        <v>25</v>
      </c>
      <c r="Y177" s="10">
        <f t="shared" si="2"/>
        <v>461</v>
      </c>
    </row>
    <row r="178" spans="1:25" x14ac:dyDescent="0.3">
      <c r="A178" s="14">
        <v>177</v>
      </c>
      <c r="B178" s="15">
        <v>4</v>
      </c>
      <c r="C178" s="30">
        <v>426</v>
      </c>
      <c r="D178" s="8" t="s">
        <v>1387</v>
      </c>
      <c r="E178" s="8"/>
      <c r="F178" s="234">
        <v>1887</v>
      </c>
      <c r="G178" s="15" t="s">
        <v>73</v>
      </c>
      <c r="H178" s="358" t="s">
        <v>1569</v>
      </c>
      <c r="I178" s="32">
        <v>736</v>
      </c>
      <c r="J178" s="10">
        <v>6</v>
      </c>
      <c r="K178" s="10">
        <v>67</v>
      </c>
      <c r="L178" s="10">
        <v>53</v>
      </c>
      <c r="M178" s="10">
        <v>6</v>
      </c>
      <c r="N178" s="10">
        <v>26</v>
      </c>
      <c r="O178" s="10">
        <v>3</v>
      </c>
      <c r="P178" s="10">
        <v>108</v>
      </c>
      <c r="Q178" s="10">
        <v>15</v>
      </c>
      <c r="R178" s="10">
        <v>70</v>
      </c>
      <c r="S178" s="10">
        <v>80</v>
      </c>
      <c r="T178" s="10">
        <v>2</v>
      </c>
      <c r="U178" s="10">
        <v>1</v>
      </c>
      <c r="V178" s="10">
        <v>0</v>
      </c>
      <c r="W178" s="10">
        <v>0</v>
      </c>
      <c r="X178" s="10">
        <v>13</v>
      </c>
      <c r="Y178" s="10">
        <f t="shared" si="2"/>
        <v>450</v>
      </c>
    </row>
    <row r="179" spans="1:25" x14ac:dyDescent="0.3">
      <c r="A179" s="14">
        <v>178</v>
      </c>
      <c r="B179" s="15">
        <v>4</v>
      </c>
      <c r="C179" s="30">
        <v>432</v>
      </c>
      <c r="D179" s="8" t="s">
        <v>1388</v>
      </c>
      <c r="E179" s="8"/>
      <c r="F179" s="234">
        <v>1906</v>
      </c>
      <c r="G179" s="15" t="s">
        <v>73</v>
      </c>
      <c r="H179" s="358" t="s">
        <v>42</v>
      </c>
      <c r="I179" s="32">
        <v>711</v>
      </c>
      <c r="J179" s="10">
        <v>1</v>
      </c>
      <c r="K179" s="10">
        <v>102</v>
      </c>
      <c r="L179" s="10">
        <v>21</v>
      </c>
      <c r="M179" s="10">
        <v>26</v>
      </c>
      <c r="N179" s="10">
        <v>7</v>
      </c>
      <c r="O179" s="10">
        <v>1</v>
      </c>
      <c r="P179" s="10">
        <v>56</v>
      </c>
      <c r="Q179" s="10">
        <v>109</v>
      </c>
      <c r="R179" s="10">
        <v>23</v>
      </c>
      <c r="S179" s="10">
        <v>153</v>
      </c>
      <c r="T179" s="10">
        <v>1</v>
      </c>
      <c r="U179" s="10">
        <v>0</v>
      </c>
      <c r="V179" s="10">
        <v>24</v>
      </c>
      <c r="W179" s="10">
        <v>0</v>
      </c>
      <c r="X179" s="10">
        <v>27</v>
      </c>
      <c r="Y179" s="10">
        <f t="shared" si="2"/>
        <v>551</v>
      </c>
    </row>
    <row r="180" spans="1:25" x14ac:dyDescent="0.3">
      <c r="A180" s="14">
        <v>179</v>
      </c>
      <c r="B180" s="15">
        <v>4</v>
      </c>
      <c r="C180" s="30">
        <v>432</v>
      </c>
      <c r="D180" s="8" t="s">
        <v>1388</v>
      </c>
      <c r="E180" s="8"/>
      <c r="F180" s="234">
        <v>1906</v>
      </c>
      <c r="G180" s="15" t="s">
        <v>73</v>
      </c>
      <c r="H180" s="358" t="s">
        <v>1569</v>
      </c>
      <c r="I180" s="32">
        <v>711</v>
      </c>
      <c r="J180" s="10">
        <v>4</v>
      </c>
      <c r="K180" s="10">
        <v>109</v>
      </c>
      <c r="L180" s="10">
        <v>21</v>
      </c>
      <c r="M180" s="10">
        <v>41</v>
      </c>
      <c r="N180" s="10">
        <v>4</v>
      </c>
      <c r="O180" s="10">
        <v>2</v>
      </c>
      <c r="P180" s="10">
        <v>52</v>
      </c>
      <c r="Q180" s="10">
        <v>106</v>
      </c>
      <c r="R180" s="10">
        <v>19</v>
      </c>
      <c r="S180" s="10">
        <v>154</v>
      </c>
      <c r="T180" s="10">
        <v>0</v>
      </c>
      <c r="U180" s="10">
        <v>0</v>
      </c>
      <c r="V180" s="10">
        <v>28</v>
      </c>
      <c r="W180" s="10">
        <v>0</v>
      </c>
      <c r="X180" s="10">
        <v>24</v>
      </c>
      <c r="Y180" s="10">
        <f t="shared" si="2"/>
        <v>564</v>
      </c>
    </row>
    <row r="181" spans="1:25" x14ac:dyDescent="0.3">
      <c r="A181" s="14">
        <v>180</v>
      </c>
      <c r="B181" s="15">
        <v>4</v>
      </c>
      <c r="C181" s="30">
        <v>435</v>
      </c>
      <c r="D181" s="8" t="s">
        <v>1389</v>
      </c>
      <c r="E181" s="8"/>
      <c r="F181" s="234">
        <v>1909</v>
      </c>
      <c r="G181" s="15" t="s">
        <v>73</v>
      </c>
      <c r="H181" s="358" t="s">
        <v>42</v>
      </c>
      <c r="I181" s="32">
        <v>716</v>
      </c>
      <c r="J181" s="10">
        <v>4</v>
      </c>
      <c r="K181" s="10">
        <v>214</v>
      </c>
      <c r="L181" s="10">
        <v>66</v>
      </c>
      <c r="M181" s="10">
        <v>7</v>
      </c>
      <c r="N181" s="10">
        <v>2</v>
      </c>
      <c r="O181" s="10">
        <v>2</v>
      </c>
      <c r="P181" s="10">
        <v>0</v>
      </c>
      <c r="Q181" s="10">
        <v>4</v>
      </c>
      <c r="R181" s="10">
        <v>3</v>
      </c>
      <c r="S181" s="10">
        <v>184</v>
      </c>
      <c r="T181" s="10">
        <v>1</v>
      </c>
      <c r="U181" s="10">
        <v>0</v>
      </c>
      <c r="V181" s="10">
        <v>2</v>
      </c>
      <c r="W181" s="10">
        <v>0</v>
      </c>
      <c r="X181" s="10">
        <v>18</v>
      </c>
      <c r="Y181" s="10">
        <f t="shared" si="2"/>
        <v>507</v>
      </c>
    </row>
    <row r="182" spans="1:25" x14ac:dyDescent="0.3">
      <c r="A182" s="14">
        <v>181</v>
      </c>
      <c r="B182" s="15">
        <v>4</v>
      </c>
      <c r="C182" s="30">
        <v>435</v>
      </c>
      <c r="D182" s="8" t="s">
        <v>1389</v>
      </c>
      <c r="E182" s="8"/>
      <c r="F182" s="234">
        <v>1909</v>
      </c>
      <c r="G182" s="15" t="s">
        <v>73</v>
      </c>
      <c r="H182" s="358" t="s">
        <v>1569</v>
      </c>
      <c r="I182" s="32">
        <v>715</v>
      </c>
      <c r="J182" s="10">
        <v>3</v>
      </c>
      <c r="K182" s="10">
        <v>226</v>
      </c>
      <c r="L182" s="10">
        <v>53</v>
      </c>
      <c r="M182" s="10">
        <v>3</v>
      </c>
      <c r="N182" s="10">
        <v>2</v>
      </c>
      <c r="O182" s="10">
        <v>1</v>
      </c>
      <c r="P182" s="10">
        <v>0</v>
      </c>
      <c r="Q182" s="10">
        <v>6</v>
      </c>
      <c r="R182" s="10">
        <v>1</v>
      </c>
      <c r="S182" s="10">
        <v>161</v>
      </c>
      <c r="T182" s="10">
        <v>5</v>
      </c>
      <c r="U182" s="10">
        <v>0</v>
      </c>
      <c r="V182" s="10">
        <v>5</v>
      </c>
      <c r="W182" s="10">
        <v>3</v>
      </c>
      <c r="X182" s="10">
        <v>35</v>
      </c>
      <c r="Y182" s="10">
        <f t="shared" si="2"/>
        <v>504</v>
      </c>
    </row>
    <row r="183" spans="1:25" x14ac:dyDescent="0.3">
      <c r="A183" s="14">
        <v>182</v>
      </c>
      <c r="B183" s="15">
        <v>4</v>
      </c>
      <c r="C183" s="30">
        <v>435</v>
      </c>
      <c r="D183" s="8" t="s">
        <v>1389</v>
      </c>
      <c r="E183" s="8"/>
      <c r="F183" s="234">
        <v>1910</v>
      </c>
      <c r="G183" s="15" t="s">
        <v>73</v>
      </c>
      <c r="H183" s="358" t="s">
        <v>42</v>
      </c>
      <c r="I183" s="32">
        <v>389</v>
      </c>
      <c r="J183" s="10">
        <v>2</v>
      </c>
      <c r="K183" s="10">
        <v>112</v>
      </c>
      <c r="L183" s="10">
        <v>24</v>
      </c>
      <c r="M183" s="10">
        <v>4</v>
      </c>
      <c r="N183" s="10">
        <v>1</v>
      </c>
      <c r="O183" s="10">
        <v>0</v>
      </c>
      <c r="P183" s="10">
        <v>27</v>
      </c>
      <c r="Q183" s="10">
        <v>4</v>
      </c>
      <c r="R183" s="10">
        <v>4</v>
      </c>
      <c r="S183" s="10">
        <v>36</v>
      </c>
      <c r="T183" s="10">
        <v>1</v>
      </c>
      <c r="U183" s="10">
        <v>0</v>
      </c>
      <c r="V183" s="10">
        <v>3</v>
      </c>
      <c r="W183" s="10">
        <v>0</v>
      </c>
      <c r="X183" s="10">
        <v>21</v>
      </c>
      <c r="Y183" s="10">
        <f t="shared" si="2"/>
        <v>239</v>
      </c>
    </row>
    <row r="184" spans="1:25" x14ac:dyDescent="0.3">
      <c r="A184" s="14">
        <v>183</v>
      </c>
      <c r="B184" s="15">
        <v>4</v>
      </c>
      <c r="C184" s="30">
        <v>435</v>
      </c>
      <c r="D184" s="8" t="s">
        <v>1389</v>
      </c>
      <c r="E184" s="8"/>
      <c r="F184" s="234">
        <v>1910</v>
      </c>
      <c r="G184" s="15" t="s">
        <v>73</v>
      </c>
      <c r="H184" s="358" t="s">
        <v>1569</v>
      </c>
      <c r="I184" s="32">
        <v>388</v>
      </c>
      <c r="J184" s="10">
        <v>3</v>
      </c>
      <c r="K184" s="10">
        <v>124</v>
      </c>
      <c r="L184" s="10">
        <v>23</v>
      </c>
      <c r="M184" s="10">
        <v>5</v>
      </c>
      <c r="N184" s="10">
        <v>1</v>
      </c>
      <c r="O184" s="10">
        <v>0</v>
      </c>
      <c r="P184" s="10">
        <v>39</v>
      </c>
      <c r="Q184" s="10">
        <v>4</v>
      </c>
      <c r="R184" s="10">
        <v>3</v>
      </c>
      <c r="S184" s="10">
        <v>39</v>
      </c>
      <c r="T184" s="10">
        <v>1</v>
      </c>
      <c r="U184" s="10">
        <v>3</v>
      </c>
      <c r="V184" s="10">
        <v>0</v>
      </c>
      <c r="W184" s="10">
        <v>0</v>
      </c>
      <c r="X184" s="10">
        <v>12</v>
      </c>
      <c r="Y184" s="10">
        <f t="shared" si="2"/>
        <v>257</v>
      </c>
    </row>
    <row r="185" spans="1:25" x14ac:dyDescent="0.3">
      <c r="A185" s="14">
        <v>184</v>
      </c>
      <c r="B185" s="15">
        <v>4</v>
      </c>
      <c r="C185" s="30">
        <v>435</v>
      </c>
      <c r="D185" s="8" t="s">
        <v>1389</v>
      </c>
      <c r="E185" s="8"/>
      <c r="F185" s="234">
        <v>1910</v>
      </c>
      <c r="G185" s="15" t="s">
        <v>73</v>
      </c>
      <c r="H185" s="358" t="s">
        <v>1573</v>
      </c>
      <c r="I185" s="32">
        <v>356</v>
      </c>
      <c r="J185" s="10">
        <v>2</v>
      </c>
      <c r="K185" s="10">
        <v>148</v>
      </c>
      <c r="L185" s="10">
        <v>28</v>
      </c>
      <c r="M185" s="10">
        <v>0</v>
      </c>
      <c r="N185" s="10">
        <v>0</v>
      </c>
      <c r="O185" s="10">
        <v>0</v>
      </c>
      <c r="P185" s="10">
        <v>1</v>
      </c>
      <c r="Q185" s="10">
        <v>2</v>
      </c>
      <c r="R185" s="10">
        <v>1</v>
      </c>
      <c r="S185" s="10">
        <v>56</v>
      </c>
      <c r="T185" s="10">
        <v>1</v>
      </c>
      <c r="U185" s="10">
        <v>0</v>
      </c>
      <c r="V185" s="10">
        <v>1</v>
      </c>
      <c r="W185" s="10">
        <v>0</v>
      </c>
      <c r="X185" s="10">
        <v>4</v>
      </c>
      <c r="Y185" s="10">
        <f t="shared" si="2"/>
        <v>244</v>
      </c>
    </row>
    <row r="186" spans="1:25" x14ac:dyDescent="0.3">
      <c r="A186" s="14">
        <v>185</v>
      </c>
      <c r="B186" s="15">
        <v>4</v>
      </c>
      <c r="C186" s="30">
        <v>435</v>
      </c>
      <c r="D186" s="8" t="s">
        <v>1389</v>
      </c>
      <c r="E186" s="8"/>
      <c r="F186" s="234">
        <v>1910</v>
      </c>
      <c r="G186" s="15" t="s">
        <v>73</v>
      </c>
      <c r="H186" s="358" t="s">
        <v>1575</v>
      </c>
      <c r="I186" s="32">
        <v>325</v>
      </c>
      <c r="J186" s="10">
        <v>2</v>
      </c>
      <c r="K186" s="10">
        <v>118</v>
      </c>
      <c r="L186" s="10">
        <v>15</v>
      </c>
      <c r="M186" s="10">
        <v>4</v>
      </c>
      <c r="N186" s="10">
        <v>1</v>
      </c>
      <c r="O186" s="10">
        <v>0</v>
      </c>
      <c r="P186" s="10">
        <v>0</v>
      </c>
      <c r="Q186" s="10">
        <v>4</v>
      </c>
      <c r="R186" s="10">
        <v>0</v>
      </c>
      <c r="S186" s="10">
        <v>50</v>
      </c>
      <c r="T186" s="10">
        <v>3</v>
      </c>
      <c r="U186" s="10">
        <v>0</v>
      </c>
      <c r="V186" s="10">
        <v>1</v>
      </c>
      <c r="W186" s="10">
        <v>0</v>
      </c>
      <c r="X186" s="10">
        <v>12</v>
      </c>
      <c r="Y186" s="10">
        <f t="shared" si="2"/>
        <v>210</v>
      </c>
    </row>
    <row r="187" spans="1:25" x14ac:dyDescent="0.3">
      <c r="A187" s="14">
        <v>186</v>
      </c>
      <c r="B187" s="15">
        <v>4</v>
      </c>
      <c r="C187" s="30">
        <v>437</v>
      </c>
      <c r="D187" s="8" t="s">
        <v>1390</v>
      </c>
      <c r="E187" s="8"/>
      <c r="F187" s="234">
        <v>1913</v>
      </c>
      <c r="G187" s="15" t="s">
        <v>73</v>
      </c>
      <c r="H187" s="358" t="s">
        <v>42</v>
      </c>
      <c r="I187" s="32">
        <v>391</v>
      </c>
      <c r="J187" s="10">
        <v>0</v>
      </c>
      <c r="K187" s="10">
        <v>131</v>
      </c>
      <c r="L187" s="10">
        <v>109</v>
      </c>
      <c r="M187" s="10">
        <v>1</v>
      </c>
      <c r="N187" s="10">
        <v>8</v>
      </c>
      <c r="O187" s="10">
        <v>0</v>
      </c>
      <c r="P187" s="10">
        <v>2</v>
      </c>
      <c r="Q187" s="10">
        <v>3</v>
      </c>
      <c r="R187" s="10">
        <v>5</v>
      </c>
      <c r="S187" s="10">
        <v>37</v>
      </c>
      <c r="T187" s="10">
        <v>0</v>
      </c>
      <c r="U187" s="10">
        <v>1</v>
      </c>
      <c r="V187" s="10">
        <v>1</v>
      </c>
      <c r="W187" s="10">
        <v>0</v>
      </c>
      <c r="X187" s="10">
        <v>6</v>
      </c>
      <c r="Y187" s="10">
        <f t="shared" si="2"/>
        <v>304</v>
      </c>
    </row>
    <row r="188" spans="1:25" x14ac:dyDescent="0.3">
      <c r="A188" s="14">
        <v>187</v>
      </c>
      <c r="B188" s="15">
        <v>4</v>
      </c>
      <c r="C188" s="30">
        <v>437</v>
      </c>
      <c r="D188" s="8" t="s">
        <v>1390</v>
      </c>
      <c r="E188" s="8"/>
      <c r="F188" s="234">
        <v>1913</v>
      </c>
      <c r="G188" s="15" t="s">
        <v>73</v>
      </c>
      <c r="H188" s="358" t="s">
        <v>1569</v>
      </c>
      <c r="I188" s="32">
        <v>391</v>
      </c>
      <c r="J188" s="10">
        <v>0</v>
      </c>
      <c r="K188" s="10">
        <v>124</v>
      </c>
      <c r="L188" s="10">
        <v>124</v>
      </c>
      <c r="M188" s="10">
        <v>1</v>
      </c>
      <c r="N188" s="10">
        <v>2</v>
      </c>
      <c r="O188" s="10">
        <v>0</v>
      </c>
      <c r="P188" s="10">
        <v>3</v>
      </c>
      <c r="Q188" s="10">
        <v>2</v>
      </c>
      <c r="R188" s="10">
        <v>4</v>
      </c>
      <c r="S188" s="10">
        <v>31</v>
      </c>
      <c r="T188" s="10">
        <v>0</v>
      </c>
      <c r="U188" s="10">
        <v>0</v>
      </c>
      <c r="V188" s="10">
        <v>1</v>
      </c>
      <c r="W188" s="10">
        <v>0</v>
      </c>
      <c r="X188" s="10">
        <v>13</v>
      </c>
      <c r="Y188" s="10">
        <f t="shared" si="2"/>
        <v>305</v>
      </c>
    </row>
    <row r="189" spans="1:25" x14ac:dyDescent="0.3">
      <c r="A189" s="14">
        <v>188</v>
      </c>
      <c r="B189" s="15">
        <v>4</v>
      </c>
      <c r="C189" s="30">
        <v>439</v>
      </c>
      <c r="D189" s="8" t="s">
        <v>1391</v>
      </c>
      <c r="E189" s="8"/>
      <c r="F189" s="234">
        <v>1918</v>
      </c>
      <c r="G189" s="15" t="s">
        <v>73</v>
      </c>
      <c r="H189" s="358" t="s">
        <v>42</v>
      </c>
      <c r="I189" s="32">
        <v>440</v>
      </c>
      <c r="J189" s="10">
        <v>34</v>
      </c>
      <c r="K189" s="10">
        <v>93</v>
      </c>
      <c r="L189" s="10">
        <v>15</v>
      </c>
      <c r="M189" s="10">
        <v>0</v>
      </c>
      <c r="N189" s="10">
        <v>16</v>
      </c>
      <c r="O189" s="10">
        <v>0</v>
      </c>
      <c r="P189" s="10">
        <v>4</v>
      </c>
      <c r="Q189" s="10">
        <v>11</v>
      </c>
      <c r="R189" s="10">
        <v>6</v>
      </c>
      <c r="S189" s="10">
        <v>70</v>
      </c>
      <c r="T189" s="10">
        <v>2</v>
      </c>
      <c r="U189" s="10">
        <v>3</v>
      </c>
      <c r="V189" s="10">
        <v>5</v>
      </c>
      <c r="W189" s="10">
        <v>0</v>
      </c>
      <c r="X189" s="10">
        <v>22</v>
      </c>
      <c r="Y189" s="10">
        <f t="shared" si="2"/>
        <v>281</v>
      </c>
    </row>
    <row r="190" spans="1:25" x14ac:dyDescent="0.3">
      <c r="A190" s="14">
        <v>189</v>
      </c>
      <c r="B190" s="15">
        <v>4</v>
      </c>
      <c r="C190" s="30">
        <v>439</v>
      </c>
      <c r="D190" s="8" t="s">
        <v>1391</v>
      </c>
      <c r="E190" s="8"/>
      <c r="F190" s="234">
        <v>1918</v>
      </c>
      <c r="G190" s="15" t="s">
        <v>73</v>
      </c>
      <c r="H190" s="358" t="s">
        <v>1569</v>
      </c>
      <c r="I190" s="32">
        <v>440</v>
      </c>
      <c r="J190" s="10">
        <v>40</v>
      </c>
      <c r="K190" s="10">
        <v>68</v>
      </c>
      <c r="L190" s="10">
        <v>24</v>
      </c>
      <c r="M190" s="10">
        <v>2</v>
      </c>
      <c r="N190" s="10">
        <v>18</v>
      </c>
      <c r="O190" s="10">
        <v>0</v>
      </c>
      <c r="P190" s="10">
        <v>2</v>
      </c>
      <c r="Q190" s="10">
        <v>11</v>
      </c>
      <c r="R190" s="10">
        <v>4</v>
      </c>
      <c r="S190" s="10">
        <v>53</v>
      </c>
      <c r="T190" s="10">
        <v>1</v>
      </c>
      <c r="U190" s="10">
        <v>14</v>
      </c>
      <c r="V190" s="10">
        <v>2</v>
      </c>
      <c r="W190" s="10">
        <v>0</v>
      </c>
      <c r="X190" s="10">
        <v>33</v>
      </c>
      <c r="Y190" s="10">
        <f t="shared" si="2"/>
        <v>272</v>
      </c>
    </row>
    <row r="191" spans="1:25" x14ac:dyDescent="0.3">
      <c r="A191" s="14">
        <v>190</v>
      </c>
      <c r="B191" s="15">
        <v>4</v>
      </c>
      <c r="C191" s="30">
        <v>439</v>
      </c>
      <c r="D191" s="8" t="s">
        <v>1391</v>
      </c>
      <c r="E191" s="8"/>
      <c r="F191" s="234">
        <v>1918</v>
      </c>
      <c r="G191" s="15" t="s">
        <v>73</v>
      </c>
      <c r="H191" s="358" t="s">
        <v>1573</v>
      </c>
      <c r="I191" s="32">
        <v>248</v>
      </c>
      <c r="J191" s="10">
        <v>39</v>
      </c>
      <c r="K191" s="10">
        <v>51</v>
      </c>
      <c r="L191" s="10">
        <v>4</v>
      </c>
      <c r="M191" s="10">
        <v>0</v>
      </c>
      <c r="N191" s="10">
        <v>6</v>
      </c>
      <c r="O191" s="10">
        <v>0</v>
      </c>
      <c r="P191" s="10">
        <v>3</v>
      </c>
      <c r="Q191" s="10">
        <v>21</v>
      </c>
      <c r="R191" s="10">
        <v>0</v>
      </c>
      <c r="S191" s="10">
        <v>6</v>
      </c>
      <c r="T191" s="10">
        <v>0</v>
      </c>
      <c r="U191" s="10">
        <v>3</v>
      </c>
      <c r="V191" s="10">
        <v>1</v>
      </c>
      <c r="W191" s="10">
        <v>0</v>
      </c>
      <c r="X191" s="10">
        <v>21</v>
      </c>
      <c r="Y191" s="10">
        <f t="shared" si="2"/>
        <v>155</v>
      </c>
    </row>
    <row r="192" spans="1:25" x14ac:dyDescent="0.3">
      <c r="A192" s="14">
        <v>191</v>
      </c>
      <c r="B192" s="15">
        <v>4</v>
      </c>
      <c r="C192" s="30">
        <v>491</v>
      </c>
      <c r="D192" s="8" t="s">
        <v>1392</v>
      </c>
      <c r="E192" s="8"/>
      <c r="F192" s="234">
        <v>2131</v>
      </c>
      <c r="G192" s="15" t="s">
        <v>73</v>
      </c>
      <c r="H192" s="358" t="s">
        <v>42</v>
      </c>
      <c r="I192" s="32">
        <v>435</v>
      </c>
      <c r="J192" s="10">
        <v>5</v>
      </c>
      <c r="K192" s="10">
        <v>200</v>
      </c>
      <c r="L192" s="10">
        <v>30</v>
      </c>
      <c r="M192" s="10">
        <v>2</v>
      </c>
      <c r="N192" s="10">
        <v>2</v>
      </c>
      <c r="O192" s="10">
        <v>0</v>
      </c>
      <c r="P192" s="10">
        <v>3</v>
      </c>
      <c r="Q192" s="10">
        <v>8</v>
      </c>
      <c r="R192" s="10">
        <v>0</v>
      </c>
      <c r="S192" s="10">
        <v>6</v>
      </c>
      <c r="T192" s="10">
        <v>0</v>
      </c>
      <c r="U192" s="10">
        <v>0</v>
      </c>
      <c r="V192" s="10">
        <v>5</v>
      </c>
      <c r="W192" s="10">
        <v>0</v>
      </c>
      <c r="X192" s="10">
        <v>8</v>
      </c>
      <c r="Y192" s="10">
        <f t="shared" si="2"/>
        <v>269</v>
      </c>
    </row>
    <row r="193" spans="1:25" x14ac:dyDescent="0.3">
      <c r="A193" s="14">
        <v>192</v>
      </c>
      <c r="B193" s="15">
        <v>4</v>
      </c>
      <c r="C193" s="30">
        <v>491</v>
      </c>
      <c r="D193" s="8" t="s">
        <v>1392</v>
      </c>
      <c r="E193" s="8"/>
      <c r="F193" s="234">
        <v>2131</v>
      </c>
      <c r="G193" s="15" t="s">
        <v>73</v>
      </c>
      <c r="H193" s="358" t="s">
        <v>1569</v>
      </c>
      <c r="I193" s="32">
        <v>435</v>
      </c>
      <c r="J193" s="10">
        <v>4</v>
      </c>
      <c r="K193" s="10">
        <v>190</v>
      </c>
      <c r="L193" s="10">
        <v>20</v>
      </c>
      <c r="M193" s="10">
        <v>8</v>
      </c>
      <c r="N193" s="10">
        <v>7</v>
      </c>
      <c r="O193" s="10">
        <v>0</v>
      </c>
      <c r="P193" s="10">
        <v>3</v>
      </c>
      <c r="Q193" s="10">
        <v>4</v>
      </c>
      <c r="R193" s="10">
        <v>1</v>
      </c>
      <c r="S193" s="10">
        <v>5</v>
      </c>
      <c r="T193" s="10">
        <v>0</v>
      </c>
      <c r="U193" s="10">
        <v>1</v>
      </c>
      <c r="V193" s="10">
        <v>5</v>
      </c>
      <c r="W193" s="10">
        <v>0</v>
      </c>
      <c r="X193" s="10">
        <v>12</v>
      </c>
      <c r="Y193" s="10">
        <f t="shared" si="2"/>
        <v>260</v>
      </c>
    </row>
    <row r="194" spans="1:25" x14ac:dyDescent="0.3">
      <c r="A194" s="14">
        <v>193</v>
      </c>
      <c r="B194" s="15">
        <v>4</v>
      </c>
      <c r="C194" s="30">
        <v>491</v>
      </c>
      <c r="D194" s="8" t="s">
        <v>1392</v>
      </c>
      <c r="E194" s="8"/>
      <c r="F194" s="234">
        <v>2132</v>
      </c>
      <c r="G194" s="15" t="s">
        <v>73</v>
      </c>
      <c r="H194" s="358" t="s">
        <v>42</v>
      </c>
      <c r="I194" s="32">
        <v>430</v>
      </c>
      <c r="J194" s="10">
        <v>7</v>
      </c>
      <c r="K194" s="10">
        <v>185</v>
      </c>
      <c r="L194" s="10">
        <v>18</v>
      </c>
      <c r="M194" s="10">
        <v>10</v>
      </c>
      <c r="N194" s="10">
        <v>3</v>
      </c>
      <c r="O194" s="10">
        <v>3</v>
      </c>
      <c r="P194" s="10">
        <v>23</v>
      </c>
      <c r="Q194" s="10">
        <v>4</v>
      </c>
      <c r="R194" s="10">
        <v>1</v>
      </c>
      <c r="S194" s="10">
        <v>6</v>
      </c>
      <c r="T194" s="10">
        <v>0</v>
      </c>
      <c r="U194" s="10">
        <v>0</v>
      </c>
      <c r="V194" s="10">
        <v>6</v>
      </c>
      <c r="W194" s="10">
        <v>0</v>
      </c>
      <c r="X194" s="10">
        <v>13</v>
      </c>
      <c r="Y194" s="10">
        <f t="shared" ref="Y194:Y213" si="3">SUM(J194:X194)</f>
        <v>279</v>
      </c>
    </row>
    <row r="195" spans="1:25" x14ac:dyDescent="0.3">
      <c r="A195" s="14">
        <v>194</v>
      </c>
      <c r="B195" s="15">
        <v>4</v>
      </c>
      <c r="C195" s="30">
        <v>491</v>
      </c>
      <c r="D195" s="8" t="s">
        <v>1392</v>
      </c>
      <c r="E195" s="8"/>
      <c r="F195" s="234">
        <v>2132</v>
      </c>
      <c r="G195" s="15" t="s">
        <v>73</v>
      </c>
      <c r="H195" s="358" t="s">
        <v>1569</v>
      </c>
      <c r="I195" s="32">
        <v>429</v>
      </c>
      <c r="J195" s="10">
        <v>4</v>
      </c>
      <c r="K195" s="10">
        <v>146</v>
      </c>
      <c r="L195" s="10">
        <v>26</v>
      </c>
      <c r="M195" s="10">
        <v>6</v>
      </c>
      <c r="N195" s="10">
        <v>8</v>
      </c>
      <c r="O195" s="10">
        <v>1</v>
      </c>
      <c r="P195" s="10">
        <v>34</v>
      </c>
      <c r="Q195" s="10">
        <v>4</v>
      </c>
      <c r="R195" s="10">
        <v>1</v>
      </c>
      <c r="S195" s="10">
        <v>7</v>
      </c>
      <c r="T195" s="10">
        <v>0</v>
      </c>
      <c r="U195" s="10">
        <v>1</v>
      </c>
      <c r="V195" s="10">
        <v>4</v>
      </c>
      <c r="W195" s="10">
        <v>0</v>
      </c>
      <c r="X195" s="10">
        <v>5</v>
      </c>
      <c r="Y195" s="10">
        <f t="shared" si="3"/>
        <v>247</v>
      </c>
    </row>
    <row r="196" spans="1:25" x14ac:dyDescent="0.3">
      <c r="A196" s="14">
        <v>195</v>
      </c>
      <c r="B196" s="15">
        <v>4</v>
      </c>
      <c r="C196" s="30">
        <v>531</v>
      </c>
      <c r="D196" s="8" t="s">
        <v>1393</v>
      </c>
      <c r="E196" s="8"/>
      <c r="F196" s="234">
        <v>2272</v>
      </c>
      <c r="G196" s="15" t="s">
        <v>73</v>
      </c>
      <c r="H196" s="358" t="s">
        <v>42</v>
      </c>
      <c r="I196" s="32">
        <v>703</v>
      </c>
      <c r="J196" s="10">
        <v>7</v>
      </c>
      <c r="K196" s="10">
        <v>126</v>
      </c>
      <c r="L196" s="10">
        <v>20</v>
      </c>
      <c r="M196" s="10">
        <v>3</v>
      </c>
      <c r="N196" s="10">
        <v>92</v>
      </c>
      <c r="O196" s="10">
        <v>1</v>
      </c>
      <c r="P196" s="10">
        <v>14</v>
      </c>
      <c r="Q196" s="10">
        <v>28</v>
      </c>
      <c r="R196" s="10">
        <v>0</v>
      </c>
      <c r="S196" s="10">
        <v>15</v>
      </c>
      <c r="T196" s="10">
        <v>1</v>
      </c>
      <c r="U196" s="10">
        <v>0</v>
      </c>
      <c r="V196" s="10">
        <v>0</v>
      </c>
      <c r="W196" s="10">
        <v>0</v>
      </c>
      <c r="X196" s="10">
        <v>11</v>
      </c>
      <c r="Y196" s="10">
        <f t="shared" si="3"/>
        <v>318</v>
      </c>
    </row>
    <row r="197" spans="1:25" x14ac:dyDescent="0.3">
      <c r="A197" s="14">
        <v>196</v>
      </c>
      <c r="B197" s="15">
        <v>4</v>
      </c>
      <c r="C197" s="30">
        <v>531</v>
      </c>
      <c r="D197" s="8" t="s">
        <v>1393</v>
      </c>
      <c r="E197" s="8"/>
      <c r="F197" s="234">
        <v>2272</v>
      </c>
      <c r="G197" s="15" t="s">
        <v>73</v>
      </c>
      <c r="H197" s="358" t="s">
        <v>1569</v>
      </c>
      <c r="I197" s="32">
        <v>703</v>
      </c>
      <c r="J197" s="10">
        <v>8</v>
      </c>
      <c r="K197" s="10">
        <v>120</v>
      </c>
      <c r="L197" s="10">
        <v>11</v>
      </c>
      <c r="M197" s="10">
        <v>1</v>
      </c>
      <c r="N197" s="10">
        <v>91</v>
      </c>
      <c r="O197" s="10">
        <v>1</v>
      </c>
      <c r="P197" s="10">
        <v>18</v>
      </c>
      <c r="Q197" s="10">
        <v>14</v>
      </c>
      <c r="R197" s="10">
        <v>2</v>
      </c>
      <c r="S197" s="10">
        <v>11</v>
      </c>
      <c r="T197" s="10">
        <v>0</v>
      </c>
      <c r="U197" s="10">
        <v>0</v>
      </c>
      <c r="V197" s="10">
        <v>1</v>
      </c>
      <c r="W197" s="10">
        <v>0</v>
      </c>
      <c r="X197" s="10">
        <v>11</v>
      </c>
      <c r="Y197" s="10">
        <f t="shared" si="3"/>
        <v>289</v>
      </c>
    </row>
    <row r="198" spans="1:25" x14ac:dyDescent="0.3">
      <c r="A198" s="14">
        <v>197</v>
      </c>
      <c r="B198" s="15">
        <v>4</v>
      </c>
      <c r="C198" s="30">
        <v>531</v>
      </c>
      <c r="D198" s="8" t="s">
        <v>1393</v>
      </c>
      <c r="E198" s="8"/>
      <c r="F198" s="234">
        <v>2272</v>
      </c>
      <c r="G198" s="15" t="s">
        <v>73</v>
      </c>
      <c r="H198" s="358" t="s">
        <v>1573</v>
      </c>
      <c r="I198" s="32">
        <v>245</v>
      </c>
      <c r="J198" s="10">
        <v>5</v>
      </c>
      <c r="K198" s="10">
        <v>19</v>
      </c>
      <c r="L198" s="10">
        <v>19</v>
      </c>
      <c r="M198" s="10">
        <v>1</v>
      </c>
      <c r="N198" s="10">
        <v>7</v>
      </c>
      <c r="O198" s="10">
        <v>0</v>
      </c>
      <c r="P198" s="10">
        <v>36</v>
      </c>
      <c r="Q198" s="10">
        <v>0</v>
      </c>
      <c r="R198" s="10">
        <v>3</v>
      </c>
      <c r="S198" s="10">
        <v>35</v>
      </c>
      <c r="T198" s="10">
        <v>0</v>
      </c>
      <c r="U198" s="10">
        <v>0</v>
      </c>
      <c r="V198" s="10">
        <v>0</v>
      </c>
      <c r="W198" s="10">
        <v>0</v>
      </c>
      <c r="X198" s="10">
        <v>9</v>
      </c>
      <c r="Y198" s="10">
        <f t="shared" si="3"/>
        <v>134</v>
      </c>
    </row>
    <row r="199" spans="1:25" x14ac:dyDescent="0.3">
      <c r="A199" s="14">
        <v>198</v>
      </c>
      <c r="B199" s="15">
        <v>4</v>
      </c>
      <c r="C199" s="30">
        <v>545</v>
      </c>
      <c r="D199" s="8" t="s">
        <v>1354</v>
      </c>
      <c r="E199" s="8"/>
      <c r="F199" s="234">
        <v>2325</v>
      </c>
      <c r="G199" s="15" t="s">
        <v>73</v>
      </c>
      <c r="H199" s="358" t="s">
        <v>42</v>
      </c>
      <c r="I199" s="32">
        <v>610</v>
      </c>
      <c r="J199" s="10">
        <v>9</v>
      </c>
      <c r="K199" s="10">
        <v>56</v>
      </c>
      <c r="L199" s="10">
        <v>118</v>
      </c>
      <c r="M199" s="10">
        <v>2</v>
      </c>
      <c r="N199" s="10">
        <v>3</v>
      </c>
      <c r="O199" s="10">
        <v>2</v>
      </c>
      <c r="P199" s="10">
        <v>15</v>
      </c>
      <c r="Q199" s="10">
        <v>49</v>
      </c>
      <c r="R199" s="10">
        <v>3</v>
      </c>
      <c r="S199" s="10">
        <v>118</v>
      </c>
      <c r="T199" s="10">
        <v>1</v>
      </c>
      <c r="U199" s="10">
        <v>2</v>
      </c>
      <c r="V199" s="10">
        <v>1</v>
      </c>
      <c r="W199" s="10">
        <v>0</v>
      </c>
      <c r="X199" s="10">
        <v>11</v>
      </c>
      <c r="Y199" s="10">
        <f t="shared" si="3"/>
        <v>390</v>
      </c>
    </row>
    <row r="200" spans="1:25" x14ac:dyDescent="0.3">
      <c r="A200" s="14">
        <v>199</v>
      </c>
      <c r="B200" s="15">
        <v>4</v>
      </c>
      <c r="C200" s="30">
        <v>545</v>
      </c>
      <c r="D200" s="8" t="s">
        <v>1354</v>
      </c>
      <c r="E200" s="8"/>
      <c r="F200" s="234">
        <v>2325</v>
      </c>
      <c r="G200" s="15" t="s">
        <v>73</v>
      </c>
      <c r="H200" s="358" t="s">
        <v>1569</v>
      </c>
      <c r="I200" s="32">
        <v>609</v>
      </c>
      <c r="J200" s="10">
        <v>15</v>
      </c>
      <c r="K200" s="10">
        <v>73</v>
      </c>
      <c r="L200" s="10">
        <v>156</v>
      </c>
      <c r="M200" s="10">
        <v>2</v>
      </c>
      <c r="N200" s="10">
        <v>6</v>
      </c>
      <c r="O200" s="10">
        <v>2</v>
      </c>
      <c r="P200" s="10">
        <v>16</v>
      </c>
      <c r="Q200" s="10">
        <v>33</v>
      </c>
      <c r="R200" s="10">
        <v>4</v>
      </c>
      <c r="S200" s="10">
        <v>106</v>
      </c>
      <c r="T200" s="10">
        <v>3</v>
      </c>
      <c r="U200" s="10">
        <v>2</v>
      </c>
      <c r="V200" s="10">
        <v>2</v>
      </c>
      <c r="W200" s="10">
        <v>0</v>
      </c>
      <c r="X200" s="10">
        <v>20</v>
      </c>
      <c r="Y200" s="10">
        <f t="shared" si="3"/>
        <v>440</v>
      </c>
    </row>
    <row r="201" spans="1:25" x14ac:dyDescent="0.3">
      <c r="A201" s="14">
        <v>200</v>
      </c>
      <c r="B201" s="15">
        <v>4</v>
      </c>
      <c r="C201" s="30">
        <v>545</v>
      </c>
      <c r="D201" s="8" t="s">
        <v>1354</v>
      </c>
      <c r="E201" s="8"/>
      <c r="F201" s="234">
        <v>2326</v>
      </c>
      <c r="G201" s="15" t="s">
        <v>73</v>
      </c>
      <c r="H201" s="358" t="s">
        <v>42</v>
      </c>
      <c r="I201" s="32">
        <v>626</v>
      </c>
      <c r="J201" s="10">
        <v>8</v>
      </c>
      <c r="K201" s="10">
        <v>65</v>
      </c>
      <c r="L201" s="10">
        <v>144</v>
      </c>
      <c r="M201" s="10">
        <v>6</v>
      </c>
      <c r="N201" s="10">
        <v>4</v>
      </c>
      <c r="O201" s="10">
        <v>3</v>
      </c>
      <c r="P201" s="10">
        <v>9</v>
      </c>
      <c r="Q201" s="10">
        <v>58</v>
      </c>
      <c r="R201" s="10">
        <v>2</v>
      </c>
      <c r="S201" s="10">
        <v>96</v>
      </c>
      <c r="T201" s="10">
        <v>1</v>
      </c>
      <c r="U201" s="10">
        <v>4</v>
      </c>
      <c r="V201" s="10">
        <v>3</v>
      </c>
      <c r="W201" s="10">
        <v>0</v>
      </c>
      <c r="X201" s="10">
        <v>38</v>
      </c>
      <c r="Y201" s="10">
        <f t="shared" si="3"/>
        <v>441</v>
      </c>
    </row>
    <row r="202" spans="1:25" x14ac:dyDescent="0.3">
      <c r="A202" s="14">
        <v>201</v>
      </c>
      <c r="B202" s="15">
        <v>4</v>
      </c>
      <c r="C202" s="30">
        <v>545</v>
      </c>
      <c r="D202" s="8" t="s">
        <v>1354</v>
      </c>
      <c r="E202" s="8"/>
      <c r="F202" s="234">
        <v>2326</v>
      </c>
      <c r="G202" s="15" t="s">
        <v>73</v>
      </c>
      <c r="H202" s="358" t="s">
        <v>1569</v>
      </c>
      <c r="I202" s="32">
        <v>626</v>
      </c>
      <c r="J202" s="10">
        <v>8</v>
      </c>
      <c r="K202" s="10">
        <v>88</v>
      </c>
      <c r="L202" s="10">
        <v>135</v>
      </c>
      <c r="M202" s="10">
        <v>4</v>
      </c>
      <c r="N202" s="10">
        <v>6</v>
      </c>
      <c r="O202" s="10">
        <v>1</v>
      </c>
      <c r="P202" s="10">
        <v>9</v>
      </c>
      <c r="Q202" s="10">
        <v>65</v>
      </c>
      <c r="R202" s="10">
        <v>4</v>
      </c>
      <c r="S202" s="10">
        <v>92</v>
      </c>
      <c r="T202" s="10">
        <v>4</v>
      </c>
      <c r="U202" s="10">
        <v>1</v>
      </c>
      <c r="V202" s="10">
        <v>3</v>
      </c>
      <c r="W202" s="10">
        <v>0</v>
      </c>
      <c r="X202" s="10">
        <v>20</v>
      </c>
      <c r="Y202" s="10">
        <f t="shared" si="3"/>
        <v>440</v>
      </c>
    </row>
    <row r="203" spans="1:25" x14ac:dyDescent="0.3">
      <c r="A203" s="14">
        <v>202</v>
      </c>
      <c r="B203" s="15">
        <v>4</v>
      </c>
      <c r="C203" s="30">
        <v>545</v>
      </c>
      <c r="D203" s="8" t="s">
        <v>1354</v>
      </c>
      <c r="E203" s="8"/>
      <c r="F203" s="234">
        <v>2326</v>
      </c>
      <c r="G203" s="15" t="s">
        <v>73</v>
      </c>
      <c r="H203" s="358" t="s">
        <v>1571</v>
      </c>
      <c r="I203" s="32">
        <v>626</v>
      </c>
      <c r="J203" s="10">
        <v>18</v>
      </c>
      <c r="K203" s="10">
        <v>72</v>
      </c>
      <c r="L203" s="10">
        <v>138</v>
      </c>
      <c r="M203" s="10">
        <v>2</v>
      </c>
      <c r="N203" s="10">
        <v>7</v>
      </c>
      <c r="O203" s="10">
        <v>1</v>
      </c>
      <c r="P203" s="10">
        <v>20</v>
      </c>
      <c r="Q203" s="10">
        <v>54</v>
      </c>
      <c r="R203" s="10">
        <v>4</v>
      </c>
      <c r="S203" s="10">
        <v>84</v>
      </c>
      <c r="T203" s="10">
        <v>4</v>
      </c>
      <c r="U203" s="10">
        <v>5</v>
      </c>
      <c r="V203" s="10">
        <v>0</v>
      </c>
      <c r="W203" s="10">
        <v>1</v>
      </c>
      <c r="X203" s="10">
        <v>26</v>
      </c>
      <c r="Y203" s="10">
        <f t="shared" si="3"/>
        <v>436</v>
      </c>
    </row>
    <row r="204" spans="1:25" x14ac:dyDescent="0.3">
      <c r="A204" s="14">
        <v>203</v>
      </c>
      <c r="B204" s="15">
        <v>4</v>
      </c>
      <c r="C204" s="30">
        <v>545</v>
      </c>
      <c r="D204" s="8" t="s">
        <v>1354</v>
      </c>
      <c r="E204" s="8"/>
      <c r="F204" s="234">
        <v>2326</v>
      </c>
      <c r="G204" s="15" t="s">
        <v>73</v>
      </c>
      <c r="H204" s="358" t="s">
        <v>1573</v>
      </c>
      <c r="I204" s="32">
        <v>102</v>
      </c>
      <c r="J204" s="10">
        <v>0</v>
      </c>
      <c r="K204" s="10">
        <v>20</v>
      </c>
      <c r="L204" s="10">
        <v>11</v>
      </c>
      <c r="M204" s="10">
        <v>1</v>
      </c>
      <c r="N204" s="10">
        <v>1</v>
      </c>
      <c r="O204" s="10">
        <v>0</v>
      </c>
      <c r="P204" s="10">
        <v>12</v>
      </c>
      <c r="Q204" s="10">
        <v>15</v>
      </c>
      <c r="R204" s="10">
        <v>0</v>
      </c>
      <c r="S204" s="10">
        <v>15</v>
      </c>
      <c r="T204" s="10">
        <v>0</v>
      </c>
      <c r="U204" s="10">
        <v>0</v>
      </c>
      <c r="V204" s="10">
        <v>0</v>
      </c>
      <c r="W204" s="10">
        <v>0</v>
      </c>
      <c r="X204" s="10">
        <v>0</v>
      </c>
      <c r="Y204" s="10">
        <f t="shared" si="3"/>
        <v>75</v>
      </c>
    </row>
    <row r="205" spans="1:25" x14ac:dyDescent="0.3">
      <c r="A205" s="14">
        <v>204</v>
      </c>
      <c r="B205" s="15">
        <v>4</v>
      </c>
      <c r="C205" s="30">
        <v>545</v>
      </c>
      <c r="D205" s="8" t="s">
        <v>1354</v>
      </c>
      <c r="E205" s="8"/>
      <c r="F205" s="234">
        <v>2327</v>
      </c>
      <c r="G205" s="15" t="s">
        <v>73</v>
      </c>
      <c r="H205" s="358" t="s">
        <v>42</v>
      </c>
      <c r="I205" s="32">
        <v>706</v>
      </c>
      <c r="J205" s="10">
        <v>14</v>
      </c>
      <c r="K205" s="10">
        <v>62</v>
      </c>
      <c r="L205" s="10">
        <v>141</v>
      </c>
      <c r="M205" s="10">
        <v>3</v>
      </c>
      <c r="N205" s="10">
        <v>7</v>
      </c>
      <c r="O205" s="10">
        <v>0</v>
      </c>
      <c r="P205" s="10">
        <v>10</v>
      </c>
      <c r="Q205" s="10">
        <v>71</v>
      </c>
      <c r="R205" s="10">
        <v>3</v>
      </c>
      <c r="S205" s="10">
        <v>151</v>
      </c>
      <c r="T205" s="10">
        <v>2</v>
      </c>
      <c r="U205" s="10">
        <v>4</v>
      </c>
      <c r="V205" s="10">
        <v>0</v>
      </c>
      <c r="W205" s="10">
        <v>0</v>
      </c>
      <c r="X205" s="10">
        <v>18</v>
      </c>
      <c r="Y205" s="10">
        <f t="shared" si="3"/>
        <v>486</v>
      </c>
    </row>
    <row r="206" spans="1:25" x14ac:dyDescent="0.3">
      <c r="A206" s="14">
        <v>205</v>
      </c>
      <c r="B206" s="15">
        <v>4</v>
      </c>
      <c r="C206" s="30">
        <v>545</v>
      </c>
      <c r="D206" s="8" t="s">
        <v>1354</v>
      </c>
      <c r="E206" s="8"/>
      <c r="F206" s="234">
        <v>2327</v>
      </c>
      <c r="G206" s="15" t="s">
        <v>73</v>
      </c>
      <c r="H206" s="358" t="s">
        <v>1569</v>
      </c>
      <c r="I206" s="32">
        <v>706</v>
      </c>
      <c r="J206" s="10">
        <v>13</v>
      </c>
      <c r="K206" s="10">
        <v>77</v>
      </c>
      <c r="L206" s="10">
        <v>167</v>
      </c>
      <c r="M206" s="10">
        <v>7</v>
      </c>
      <c r="N206" s="10">
        <v>8</v>
      </c>
      <c r="O206" s="10">
        <v>3</v>
      </c>
      <c r="P206" s="10">
        <v>10</v>
      </c>
      <c r="Q206" s="10">
        <v>59</v>
      </c>
      <c r="R206" s="10">
        <v>3</v>
      </c>
      <c r="S206" s="10">
        <v>146</v>
      </c>
      <c r="T206" s="10">
        <v>1</v>
      </c>
      <c r="U206" s="10">
        <v>5</v>
      </c>
      <c r="V206" s="10">
        <v>2</v>
      </c>
      <c r="W206" s="10">
        <v>0</v>
      </c>
      <c r="X206" s="10">
        <v>15</v>
      </c>
      <c r="Y206" s="10">
        <f t="shared" si="3"/>
        <v>516</v>
      </c>
    </row>
    <row r="207" spans="1:25" x14ac:dyDescent="0.3">
      <c r="A207" s="14">
        <v>206</v>
      </c>
      <c r="B207" s="15">
        <v>4</v>
      </c>
      <c r="C207" s="30">
        <v>545</v>
      </c>
      <c r="D207" s="8" t="s">
        <v>1354</v>
      </c>
      <c r="E207" s="8"/>
      <c r="F207" s="234">
        <v>2328</v>
      </c>
      <c r="G207" s="15" t="s">
        <v>73</v>
      </c>
      <c r="H207" s="358" t="s">
        <v>42</v>
      </c>
      <c r="I207" s="32">
        <v>730</v>
      </c>
      <c r="J207" s="10">
        <v>4</v>
      </c>
      <c r="K207" s="10">
        <v>65</v>
      </c>
      <c r="L207" s="10">
        <v>140</v>
      </c>
      <c r="M207" s="10">
        <v>7</v>
      </c>
      <c r="N207" s="10">
        <v>11</v>
      </c>
      <c r="O207" s="10">
        <v>3</v>
      </c>
      <c r="P207" s="10">
        <v>10</v>
      </c>
      <c r="Q207" s="10">
        <v>61</v>
      </c>
      <c r="R207" s="10">
        <v>2</v>
      </c>
      <c r="S207" s="10">
        <v>126</v>
      </c>
      <c r="T207" s="10">
        <v>0</v>
      </c>
      <c r="U207" s="10">
        <v>4</v>
      </c>
      <c r="V207" s="10">
        <v>4</v>
      </c>
      <c r="W207" s="10">
        <v>1</v>
      </c>
      <c r="X207" s="10">
        <v>19</v>
      </c>
      <c r="Y207" s="10">
        <f t="shared" si="3"/>
        <v>457</v>
      </c>
    </row>
    <row r="208" spans="1:25" x14ac:dyDescent="0.3">
      <c r="A208" s="14">
        <v>207</v>
      </c>
      <c r="B208" s="15">
        <v>4</v>
      </c>
      <c r="C208" s="30">
        <v>545</v>
      </c>
      <c r="D208" s="8" t="s">
        <v>1354</v>
      </c>
      <c r="E208" s="8"/>
      <c r="F208" s="234">
        <v>2328</v>
      </c>
      <c r="G208" s="15" t="s">
        <v>73</v>
      </c>
      <c r="H208" s="358" t="s">
        <v>1569</v>
      </c>
      <c r="I208" s="32">
        <v>730</v>
      </c>
      <c r="J208" s="10">
        <v>17</v>
      </c>
      <c r="K208" s="10">
        <v>72</v>
      </c>
      <c r="L208" s="10">
        <v>160</v>
      </c>
      <c r="M208" s="10">
        <v>8</v>
      </c>
      <c r="N208" s="10">
        <v>8</v>
      </c>
      <c r="O208" s="10">
        <v>3</v>
      </c>
      <c r="P208" s="10">
        <v>13</v>
      </c>
      <c r="Q208" s="10">
        <v>97</v>
      </c>
      <c r="R208" s="10">
        <v>3</v>
      </c>
      <c r="S208" s="10">
        <v>111</v>
      </c>
      <c r="T208" s="10">
        <v>1</v>
      </c>
      <c r="U208" s="10">
        <v>4</v>
      </c>
      <c r="V208" s="10">
        <v>1</v>
      </c>
      <c r="W208" s="10">
        <v>0</v>
      </c>
      <c r="X208" s="10">
        <v>16</v>
      </c>
      <c r="Y208" s="10">
        <f t="shared" si="3"/>
        <v>514</v>
      </c>
    </row>
    <row r="209" spans="1:25" x14ac:dyDescent="0.3">
      <c r="A209" s="14">
        <v>208</v>
      </c>
      <c r="B209" s="15">
        <v>4</v>
      </c>
      <c r="C209" s="30">
        <v>545</v>
      </c>
      <c r="D209" s="8" t="s">
        <v>1354</v>
      </c>
      <c r="E209" s="8"/>
      <c r="F209" s="234">
        <v>2328</v>
      </c>
      <c r="G209" s="15" t="s">
        <v>73</v>
      </c>
      <c r="H209" s="358" t="s">
        <v>1572</v>
      </c>
      <c r="I209" s="32"/>
      <c r="J209" s="10">
        <v>5</v>
      </c>
      <c r="K209" s="10">
        <v>14</v>
      </c>
      <c r="L209" s="10">
        <v>21</v>
      </c>
      <c r="M209" s="10">
        <v>1</v>
      </c>
      <c r="N209" s="10">
        <v>6</v>
      </c>
      <c r="O209" s="10">
        <v>1</v>
      </c>
      <c r="P209" s="10">
        <v>9</v>
      </c>
      <c r="Q209" s="10">
        <v>13</v>
      </c>
      <c r="R209" s="10">
        <v>8</v>
      </c>
      <c r="S209" s="10">
        <v>48</v>
      </c>
      <c r="T209" s="10">
        <v>0</v>
      </c>
      <c r="U209" s="10">
        <v>1</v>
      </c>
      <c r="V209" s="10">
        <v>1</v>
      </c>
      <c r="W209" s="10">
        <v>0</v>
      </c>
      <c r="X209" s="10">
        <v>9</v>
      </c>
      <c r="Y209" s="10">
        <f t="shared" si="3"/>
        <v>137</v>
      </c>
    </row>
    <row r="210" spans="1:25" x14ac:dyDescent="0.3">
      <c r="A210" s="14">
        <v>209</v>
      </c>
      <c r="B210" s="15">
        <v>4</v>
      </c>
      <c r="C210" s="30">
        <v>545</v>
      </c>
      <c r="D210" s="8" t="s">
        <v>1354</v>
      </c>
      <c r="E210" s="8"/>
      <c r="F210" s="234">
        <v>2329</v>
      </c>
      <c r="G210" s="15" t="s">
        <v>73</v>
      </c>
      <c r="H210" s="358" t="s">
        <v>42</v>
      </c>
      <c r="I210" s="32">
        <v>346</v>
      </c>
      <c r="J210" s="10">
        <v>3</v>
      </c>
      <c r="K210" s="10">
        <v>86</v>
      </c>
      <c r="L210" s="10">
        <v>36</v>
      </c>
      <c r="M210" s="10">
        <v>2</v>
      </c>
      <c r="N210" s="10">
        <v>1</v>
      </c>
      <c r="O210" s="10">
        <v>1</v>
      </c>
      <c r="P210" s="10">
        <v>51</v>
      </c>
      <c r="Q210" s="10">
        <v>56</v>
      </c>
      <c r="R210" s="10">
        <v>0</v>
      </c>
      <c r="S210" s="10">
        <v>12</v>
      </c>
      <c r="T210" s="10">
        <v>0</v>
      </c>
      <c r="U210" s="10">
        <v>0</v>
      </c>
      <c r="V210" s="10">
        <v>0</v>
      </c>
      <c r="W210" s="10">
        <v>0</v>
      </c>
      <c r="X210" s="10">
        <v>0</v>
      </c>
      <c r="Y210" s="10">
        <f t="shared" si="3"/>
        <v>248</v>
      </c>
    </row>
    <row r="211" spans="1:25" x14ac:dyDescent="0.3">
      <c r="A211" s="14">
        <v>210</v>
      </c>
      <c r="B211" s="15">
        <v>4</v>
      </c>
      <c r="C211" s="30">
        <v>545</v>
      </c>
      <c r="D211" s="8" t="s">
        <v>1354</v>
      </c>
      <c r="E211" s="8"/>
      <c r="F211" s="234">
        <v>2330</v>
      </c>
      <c r="G211" s="15" t="s">
        <v>73</v>
      </c>
      <c r="H211" s="358" t="s">
        <v>42</v>
      </c>
      <c r="I211" s="32">
        <v>433</v>
      </c>
      <c r="J211" s="10">
        <v>4</v>
      </c>
      <c r="K211" s="10">
        <v>56</v>
      </c>
      <c r="L211" s="10">
        <v>94</v>
      </c>
      <c r="M211" s="10">
        <v>3</v>
      </c>
      <c r="N211" s="10">
        <v>8</v>
      </c>
      <c r="O211" s="10">
        <v>0</v>
      </c>
      <c r="P211" s="10">
        <v>31</v>
      </c>
      <c r="Q211" s="10">
        <v>87</v>
      </c>
      <c r="R211" s="10">
        <v>0</v>
      </c>
      <c r="S211" s="10">
        <v>19</v>
      </c>
      <c r="T211" s="10">
        <v>0</v>
      </c>
      <c r="U211" s="10">
        <v>3</v>
      </c>
      <c r="V211" s="10">
        <v>1</v>
      </c>
      <c r="W211" s="10">
        <v>0</v>
      </c>
      <c r="X211" s="10">
        <v>21</v>
      </c>
      <c r="Y211" s="10">
        <f t="shared" si="3"/>
        <v>327</v>
      </c>
    </row>
    <row r="212" spans="1:25" x14ac:dyDescent="0.3">
      <c r="A212" s="14">
        <v>211</v>
      </c>
      <c r="B212" s="15">
        <v>4</v>
      </c>
      <c r="C212" s="30">
        <v>558</v>
      </c>
      <c r="D212" s="8" t="s">
        <v>1394</v>
      </c>
      <c r="E212" s="8"/>
      <c r="F212" s="234">
        <v>2405</v>
      </c>
      <c r="G212" s="15" t="s">
        <v>73</v>
      </c>
      <c r="H212" s="358" t="s">
        <v>42</v>
      </c>
      <c r="I212" s="32">
        <v>730</v>
      </c>
      <c r="J212" s="10">
        <v>5</v>
      </c>
      <c r="K212" s="10">
        <v>47</v>
      </c>
      <c r="L212" s="10">
        <v>125</v>
      </c>
      <c r="M212" s="10">
        <v>51</v>
      </c>
      <c r="N212" s="10">
        <v>27</v>
      </c>
      <c r="O212" s="10">
        <v>1</v>
      </c>
      <c r="P212" s="10">
        <v>17</v>
      </c>
      <c r="Q212" s="10">
        <v>22</v>
      </c>
      <c r="R212" s="10">
        <v>41</v>
      </c>
      <c r="S212" s="10">
        <v>138</v>
      </c>
      <c r="T212" s="10">
        <v>30</v>
      </c>
      <c r="U212" s="10">
        <v>4</v>
      </c>
      <c r="V212" s="10">
        <v>3</v>
      </c>
      <c r="W212" s="10">
        <v>0</v>
      </c>
      <c r="X212" s="10">
        <v>15</v>
      </c>
      <c r="Y212" s="10">
        <f t="shared" si="3"/>
        <v>526</v>
      </c>
    </row>
    <row r="213" spans="1:25" x14ac:dyDescent="0.3">
      <c r="A213" s="14">
        <v>212</v>
      </c>
      <c r="B213" s="15">
        <v>4</v>
      </c>
      <c r="C213" s="30">
        <v>558</v>
      </c>
      <c r="D213" s="8" t="s">
        <v>1394</v>
      </c>
      <c r="E213" s="8"/>
      <c r="F213" s="236">
        <v>2406</v>
      </c>
      <c r="G213" s="15" t="s">
        <v>73</v>
      </c>
      <c r="H213" s="358" t="s">
        <v>42</v>
      </c>
      <c r="I213" s="32">
        <v>512</v>
      </c>
      <c r="J213" s="10">
        <v>2</v>
      </c>
      <c r="K213" s="10">
        <v>23</v>
      </c>
      <c r="L213" s="10">
        <v>28</v>
      </c>
      <c r="M213" s="10">
        <v>64</v>
      </c>
      <c r="N213" s="10">
        <v>17</v>
      </c>
      <c r="O213" s="10">
        <v>0</v>
      </c>
      <c r="P213" s="10">
        <v>117</v>
      </c>
      <c r="Q213" s="10">
        <v>17</v>
      </c>
      <c r="R213" s="10">
        <v>9</v>
      </c>
      <c r="S213" s="10">
        <v>87</v>
      </c>
      <c r="T213" s="10">
        <v>23</v>
      </c>
      <c r="U213" s="10">
        <v>0</v>
      </c>
      <c r="V213" s="10">
        <v>6</v>
      </c>
      <c r="W213" s="10">
        <v>0</v>
      </c>
      <c r="X213" s="10">
        <v>0</v>
      </c>
      <c r="Y213" s="10">
        <f t="shared" si="3"/>
        <v>393</v>
      </c>
    </row>
    <row r="214" spans="1:25" x14ac:dyDescent="0.3">
      <c r="A214" s="10"/>
      <c r="B214" s="10"/>
      <c r="C214" s="237" t="s">
        <v>39</v>
      </c>
      <c r="D214" s="491" t="s">
        <v>40</v>
      </c>
      <c r="E214" s="491"/>
      <c r="F214" s="355"/>
      <c r="G214" s="355"/>
      <c r="H214" s="355"/>
      <c r="I214" s="299">
        <f>SUM(I2:I213)</f>
        <v>104617</v>
      </c>
      <c r="J214" s="299">
        <f t="shared" ref="J214:Y214" si="4">SUM(J2:J213)</f>
        <v>3058</v>
      </c>
      <c r="K214" s="299">
        <f t="shared" si="4"/>
        <v>19049</v>
      </c>
      <c r="L214" s="299">
        <f t="shared" si="4"/>
        <v>13923</v>
      </c>
      <c r="M214" s="299">
        <f t="shared" si="4"/>
        <v>1470</v>
      </c>
      <c r="N214" s="299">
        <f t="shared" si="4"/>
        <v>3239</v>
      </c>
      <c r="O214" s="299">
        <f t="shared" si="4"/>
        <v>212</v>
      </c>
      <c r="P214" s="299">
        <f t="shared" si="4"/>
        <v>3024</v>
      </c>
      <c r="Q214" s="299">
        <f t="shared" si="4"/>
        <v>2580</v>
      </c>
      <c r="R214" s="299">
        <f t="shared" si="4"/>
        <v>3056</v>
      </c>
      <c r="S214" s="299">
        <f t="shared" si="4"/>
        <v>13096</v>
      </c>
      <c r="T214" s="299">
        <f t="shared" si="4"/>
        <v>690</v>
      </c>
      <c r="U214" s="299">
        <f t="shared" si="4"/>
        <v>837</v>
      </c>
      <c r="V214" s="299">
        <f t="shared" si="4"/>
        <v>401</v>
      </c>
      <c r="W214" s="299">
        <f t="shared" si="4"/>
        <v>14</v>
      </c>
      <c r="X214" s="299">
        <f t="shared" si="4"/>
        <v>3640</v>
      </c>
      <c r="Y214" s="299">
        <f t="shared" si="4"/>
        <v>68289</v>
      </c>
    </row>
    <row r="215" spans="1:25" x14ac:dyDescent="0.3">
      <c r="D215" s="214"/>
      <c r="E215" s="214"/>
      <c r="F215" s="232"/>
      <c r="G215" s="232"/>
      <c r="H215" s="232"/>
      <c r="I215" s="214"/>
      <c r="J215" s="214"/>
      <c r="K215" s="214"/>
      <c r="L215" s="214"/>
      <c r="M215" s="214"/>
      <c r="N215" s="214"/>
      <c r="O215" s="214"/>
      <c r="P215" s="214"/>
      <c r="Q215" s="214"/>
      <c r="R215" s="214"/>
      <c r="S215" s="214"/>
      <c r="T215" s="214"/>
      <c r="U215" s="214"/>
      <c r="V215" s="214"/>
      <c r="W215" s="214"/>
      <c r="X215" s="214"/>
      <c r="Y215" s="214"/>
    </row>
    <row r="216" spans="1:25" x14ac:dyDescent="0.3">
      <c r="C216" s="3" t="s">
        <v>42</v>
      </c>
      <c r="D216" s="485" t="s">
        <v>43</v>
      </c>
      <c r="E216" s="486"/>
      <c r="F216" s="486"/>
      <c r="G216" s="486"/>
      <c r="H216" s="487"/>
      <c r="I216" s="356" t="s">
        <v>44</v>
      </c>
      <c r="J216" s="242" t="s">
        <v>3</v>
      </c>
      <c r="K216" s="242" t="s">
        <v>4</v>
      </c>
      <c r="L216" s="242" t="s">
        <v>5</v>
      </c>
      <c r="M216" s="242" t="s">
        <v>6</v>
      </c>
      <c r="N216" s="242" t="s">
        <v>7</v>
      </c>
      <c r="O216" s="242" t="s">
        <v>45</v>
      </c>
      <c r="P216" s="242" t="s">
        <v>9</v>
      </c>
      <c r="Q216" s="242" t="s">
        <v>46</v>
      </c>
      <c r="R216" s="242" t="s">
        <v>11</v>
      </c>
      <c r="S216" s="242" t="s">
        <v>12</v>
      </c>
      <c r="T216" s="242" t="s">
        <v>13</v>
      </c>
      <c r="U216" s="242" t="s">
        <v>16</v>
      </c>
      <c r="V216" s="242" t="s">
        <v>47</v>
      </c>
      <c r="W216" s="242" t="s">
        <v>48</v>
      </c>
    </row>
    <row r="217" spans="1:25" x14ac:dyDescent="0.3">
      <c r="D217" s="488"/>
      <c r="E217" s="489"/>
      <c r="F217" s="489"/>
      <c r="G217" s="489"/>
      <c r="H217" s="490"/>
      <c r="I217" s="215">
        <f>I214</f>
        <v>104617</v>
      </c>
      <c r="J217" s="215">
        <f>J214+418</f>
        <v>3476</v>
      </c>
      <c r="K217" s="215">
        <f>K214+201</f>
        <v>19250</v>
      </c>
      <c r="L217" s="215">
        <f>L214+419</f>
        <v>14342</v>
      </c>
      <c r="M217" s="215">
        <f>M214+200</f>
        <v>1670</v>
      </c>
      <c r="N217" s="215">
        <f t="shared" ref="N217:T217" si="5">N214</f>
        <v>3239</v>
      </c>
      <c r="O217" s="215">
        <f t="shared" si="5"/>
        <v>212</v>
      </c>
      <c r="P217" s="215">
        <f t="shared" si="5"/>
        <v>3024</v>
      </c>
      <c r="Q217" s="215">
        <f t="shared" si="5"/>
        <v>2580</v>
      </c>
      <c r="R217" s="215">
        <f t="shared" si="5"/>
        <v>3056</v>
      </c>
      <c r="S217" s="215">
        <f t="shared" si="5"/>
        <v>13096</v>
      </c>
      <c r="T217" s="215">
        <f t="shared" si="5"/>
        <v>690</v>
      </c>
      <c r="U217" s="215">
        <v>14</v>
      </c>
      <c r="V217" s="215">
        <f>X214</f>
        <v>3640</v>
      </c>
      <c r="W217" s="215">
        <f>SUM(J217:V217)</f>
        <v>68289</v>
      </c>
    </row>
    <row r="218" spans="1:25" x14ac:dyDescent="0.3">
      <c r="D218" s="214"/>
      <c r="E218" s="214"/>
      <c r="F218" s="232"/>
      <c r="G218" s="232"/>
      <c r="H218" s="232"/>
      <c r="I218" s="214"/>
      <c r="J218" s="214"/>
      <c r="K218" s="214"/>
      <c r="L218" s="214"/>
      <c r="M218" s="214"/>
      <c r="N218" s="214"/>
      <c r="O218" s="214"/>
      <c r="P218" s="214"/>
      <c r="Q218" s="214"/>
      <c r="R218" s="214"/>
      <c r="S218" s="214"/>
      <c r="T218" s="214"/>
      <c r="U218" s="214"/>
      <c r="V218" s="214"/>
      <c r="W218" s="214"/>
    </row>
    <row r="219" spans="1:25" ht="30.75" customHeight="1" x14ac:dyDescent="0.3">
      <c r="C219" s="3" t="s">
        <v>49</v>
      </c>
      <c r="D219" s="485" t="s">
        <v>50</v>
      </c>
      <c r="E219" s="486"/>
      <c r="F219" s="486"/>
      <c r="G219" s="486"/>
      <c r="H219" s="487"/>
      <c r="I219" s="356" t="s">
        <v>44</v>
      </c>
      <c r="J219" s="453" t="s">
        <v>51</v>
      </c>
      <c r="K219" s="454"/>
      <c r="L219" s="455" t="s">
        <v>52</v>
      </c>
      <c r="M219" s="455"/>
      <c r="N219" s="242" t="s">
        <v>7</v>
      </c>
      <c r="O219" s="242" t="s">
        <v>45</v>
      </c>
      <c r="P219" s="242" t="s">
        <v>9</v>
      </c>
      <c r="Q219" s="242" t="s">
        <v>46</v>
      </c>
      <c r="R219" s="242" t="s">
        <v>11</v>
      </c>
      <c r="S219" s="242" t="s">
        <v>12</v>
      </c>
      <c r="T219" s="242" t="s">
        <v>13</v>
      </c>
      <c r="U219" s="242" t="s">
        <v>16</v>
      </c>
      <c r="V219" s="242" t="s">
        <v>47</v>
      </c>
      <c r="W219" s="242" t="s">
        <v>48</v>
      </c>
    </row>
    <row r="220" spans="1:25" x14ac:dyDescent="0.3">
      <c r="D220" s="488"/>
      <c r="E220" s="489"/>
      <c r="F220" s="489"/>
      <c r="G220" s="489"/>
      <c r="H220" s="490"/>
      <c r="I220" s="215">
        <f>I214</f>
        <v>104617</v>
      </c>
      <c r="J220" s="456">
        <f>J217+L217</f>
        <v>17818</v>
      </c>
      <c r="K220" s="457"/>
      <c r="L220" s="456">
        <f>K217+M217</f>
        <v>20920</v>
      </c>
      <c r="M220" s="457"/>
      <c r="N220" s="215">
        <f>N217</f>
        <v>3239</v>
      </c>
      <c r="O220" s="215">
        <f t="shared" ref="O220:T220" si="6">O217</f>
        <v>212</v>
      </c>
      <c r="P220" s="215">
        <f t="shared" si="6"/>
        <v>3024</v>
      </c>
      <c r="Q220" s="215">
        <f t="shared" si="6"/>
        <v>2580</v>
      </c>
      <c r="R220" s="215">
        <f t="shared" si="6"/>
        <v>3056</v>
      </c>
      <c r="S220" s="215">
        <f t="shared" si="6"/>
        <v>13096</v>
      </c>
      <c r="T220" s="215">
        <f t="shared" si="6"/>
        <v>690</v>
      </c>
      <c r="U220" s="215">
        <v>14</v>
      </c>
      <c r="V220" s="215">
        <f>V217</f>
        <v>3640</v>
      </c>
      <c r="W220" s="215">
        <f>SUM(J220:V220)</f>
        <v>68289</v>
      </c>
    </row>
    <row r="221" spans="1:25" ht="30" customHeight="1" x14ac:dyDescent="0.3">
      <c r="D221" s="214"/>
      <c r="E221" s="214"/>
      <c r="F221" s="232"/>
      <c r="G221" s="232"/>
      <c r="H221" s="232"/>
      <c r="I221" s="214"/>
      <c r="J221" s="214"/>
      <c r="K221" s="214"/>
      <c r="L221" s="214"/>
      <c r="M221" s="214"/>
      <c r="N221" s="214"/>
      <c r="O221" s="214"/>
      <c r="P221" s="214"/>
      <c r="Q221" s="214"/>
      <c r="R221" s="214"/>
      <c r="S221" s="214"/>
      <c r="T221" s="214"/>
      <c r="U221" s="214"/>
      <c r="V221" s="214"/>
      <c r="W221" s="214"/>
      <c r="X221" s="214"/>
      <c r="Y221" s="214"/>
    </row>
    <row r="222" spans="1:25" x14ac:dyDescent="0.3">
      <c r="D222" s="214"/>
      <c r="E222" s="214"/>
      <c r="F222" s="232"/>
      <c r="G222" s="232"/>
      <c r="H222" s="232"/>
      <c r="I222" s="214"/>
      <c r="J222" s="214"/>
      <c r="K222" s="214"/>
      <c r="L222" s="214"/>
      <c r="M222" s="214"/>
      <c r="N222" s="214"/>
      <c r="O222" s="214"/>
      <c r="P222" s="214"/>
      <c r="Q222" s="214"/>
      <c r="R222" s="214"/>
      <c r="S222" s="214"/>
      <c r="T222" s="214"/>
      <c r="U222" s="214"/>
      <c r="V222" s="214"/>
      <c r="W222" s="214"/>
      <c r="X222" s="214"/>
      <c r="Y222" s="214"/>
    </row>
    <row r="223" spans="1:25" x14ac:dyDescent="0.3">
      <c r="C223" s="11"/>
      <c r="D223" s="484" t="s">
        <v>53</v>
      </c>
      <c r="E223" s="484"/>
      <c r="F223" s="484"/>
      <c r="G223" s="484"/>
      <c r="H223" s="484"/>
      <c r="I223" s="484"/>
      <c r="J223" s="242" t="s">
        <v>3</v>
      </c>
      <c r="K223" s="242" t="s">
        <v>4</v>
      </c>
      <c r="L223" s="242" t="s">
        <v>5</v>
      </c>
      <c r="M223" s="242" t="s">
        <v>6</v>
      </c>
      <c r="N223" s="242" t="s">
        <v>7</v>
      </c>
      <c r="O223" s="242" t="s">
        <v>45</v>
      </c>
      <c r="P223" s="242" t="s">
        <v>9</v>
      </c>
      <c r="Q223" s="242" t="s">
        <v>46</v>
      </c>
      <c r="R223" s="242" t="s">
        <v>11</v>
      </c>
      <c r="S223" s="242" t="s">
        <v>12</v>
      </c>
      <c r="T223" s="242" t="s">
        <v>13</v>
      </c>
      <c r="U223" s="242" t="s">
        <v>16</v>
      </c>
      <c r="V223" s="242" t="s">
        <v>47</v>
      </c>
      <c r="W223" s="242" t="s">
        <v>48</v>
      </c>
      <c r="X223" s="302"/>
      <c r="Y223" s="303"/>
    </row>
    <row r="224" spans="1:25" x14ac:dyDescent="0.3">
      <c r="A224" s="14">
        <v>1</v>
      </c>
      <c r="B224" s="15">
        <v>4</v>
      </c>
      <c r="D224" s="216" t="s">
        <v>1354</v>
      </c>
      <c r="E224" s="216" t="s">
        <v>1359</v>
      </c>
      <c r="F224" s="357">
        <v>240</v>
      </c>
      <c r="G224" s="267" t="s">
        <v>193</v>
      </c>
      <c r="H224" s="267" t="s">
        <v>1572</v>
      </c>
      <c r="I224" s="216"/>
      <c r="J224" s="215">
        <v>2</v>
      </c>
      <c r="K224" s="215">
        <v>18</v>
      </c>
      <c r="L224" s="215">
        <v>17</v>
      </c>
      <c r="M224" s="215">
        <v>1</v>
      </c>
      <c r="N224" s="215">
        <v>4</v>
      </c>
      <c r="O224" s="215">
        <v>1</v>
      </c>
      <c r="P224" s="215">
        <v>1</v>
      </c>
      <c r="Q224" s="215">
        <v>1</v>
      </c>
      <c r="R224" s="215">
        <v>3</v>
      </c>
      <c r="S224" s="215">
        <v>49</v>
      </c>
      <c r="T224" s="215">
        <v>1</v>
      </c>
      <c r="U224" s="215">
        <v>0</v>
      </c>
      <c r="V224" s="215">
        <v>4</v>
      </c>
      <c r="W224" s="215">
        <f>SUM(J224:V224)</f>
        <v>102</v>
      </c>
      <c r="X224" s="304"/>
      <c r="Y224" s="305"/>
    </row>
    <row r="225" spans="1:25" x14ac:dyDescent="0.3">
      <c r="A225" s="19">
        <v>2</v>
      </c>
      <c r="B225" s="15">
        <v>4</v>
      </c>
      <c r="D225" s="216" t="s">
        <v>1354</v>
      </c>
      <c r="E225" s="216" t="s">
        <v>1367</v>
      </c>
      <c r="F225" s="357">
        <v>988</v>
      </c>
      <c r="G225" s="267" t="s">
        <v>193</v>
      </c>
      <c r="H225" s="267" t="s">
        <v>1572</v>
      </c>
      <c r="I225" s="216"/>
      <c r="J225" s="215">
        <v>10</v>
      </c>
      <c r="K225" s="215">
        <v>15</v>
      </c>
      <c r="L225" s="215">
        <v>7</v>
      </c>
      <c r="M225" s="215">
        <v>0</v>
      </c>
      <c r="N225" s="215">
        <v>7</v>
      </c>
      <c r="O225" s="215">
        <v>0</v>
      </c>
      <c r="P225" s="215">
        <v>4</v>
      </c>
      <c r="Q225" s="215">
        <v>1</v>
      </c>
      <c r="R225" s="215">
        <v>3</v>
      </c>
      <c r="S225" s="215">
        <v>57</v>
      </c>
      <c r="T225" s="215">
        <v>1</v>
      </c>
      <c r="U225" s="215">
        <v>0</v>
      </c>
      <c r="V225" s="215">
        <v>5</v>
      </c>
      <c r="W225" s="215">
        <f t="shared" ref="W225:W226" si="7">SUM(J225:V225)</f>
        <v>110</v>
      </c>
      <c r="X225" s="304"/>
      <c r="Y225" s="305"/>
    </row>
    <row r="226" spans="1:25" x14ac:dyDescent="0.3">
      <c r="A226" s="19">
        <v>3</v>
      </c>
      <c r="B226" s="15">
        <v>4</v>
      </c>
      <c r="D226" s="216" t="s">
        <v>1354</v>
      </c>
      <c r="E226" s="216" t="s">
        <v>1354</v>
      </c>
      <c r="F226" s="357">
        <v>2328</v>
      </c>
      <c r="G226" s="267" t="s">
        <v>193</v>
      </c>
      <c r="H226" s="267" t="s">
        <v>1572</v>
      </c>
      <c r="I226" s="216"/>
      <c r="J226" s="215">
        <v>9</v>
      </c>
      <c r="K226" s="215">
        <v>23</v>
      </c>
      <c r="L226" s="215">
        <v>13</v>
      </c>
      <c r="M226" s="215">
        <v>3</v>
      </c>
      <c r="N226" s="215">
        <v>9</v>
      </c>
      <c r="O226" s="215">
        <v>0</v>
      </c>
      <c r="P226" s="215">
        <v>2</v>
      </c>
      <c r="Q226" s="215">
        <v>3</v>
      </c>
      <c r="R226" s="215">
        <v>2</v>
      </c>
      <c r="S226" s="215">
        <v>68</v>
      </c>
      <c r="T226" s="215">
        <v>0</v>
      </c>
      <c r="U226" s="215">
        <v>0</v>
      </c>
      <c r="V226" s="215">
        <v>9</v>
      </c>
      <c r="W226" s="215">
        <f t="shared" si="7"/>
        <v>141</v>
      </c>
      <c r="X226" s="304"/>
      <c r="Y226" s="305"/>
    </row>
    <row r="227" spans="1:25" x14ac:dyDescent="0.3">
      <c r="C227" s="3" t="s">
        <v>56</v>
      </c>
      <c r="D227" s="484" t="s">
        <v>57</v>
      </c>
      <c r="E227" s="484"/>
      <c r="F227" s="484"/>
      <c r="G227" s="484"/>
      <c r="H227" s="484"/>
      <c r="I227" s="484"/>
      <c r="J227" s="299">
        <f>SUM(J224:J226)</f>
        <v>21</v>
      </c>
      <c r="K227" s="299">
        <f t="shared" ref="K227:T227" si="8">SUM(K224:K226)</f>
        <v>56</v>
      </c>
      <c r="L227" s="299">
        <f t="shared" si="8"/>
        <v>37</v>
      </c>
      <c r="M227" s="299">
        <f t="shared" si="8"/>
        <v>4</v>
      </c>
      <c r="N227" s="299">
        <f t="shared" si="8"/>
        <v>20</v>
      </c>
      <c r="O227" s="299">
        <f t="shared" si="8"/>
        <v>1</v>
      </c>
      <c r="P227" s="299">
        <f t="shared" si="8"/>
        <v>7</v>
      </c>
      <c r="Q227" s="299">
        <f t="shared" si="8"/>
        <v>5</v>
      </c>
      <c r="R227" s="299">
        <f t="shared" si="8"/>
        <v>8</v>
      </c>
      <c r="S227" s="299">
        <f t="shared" si="8"/>
        <v>174</v>
      </c>
      <c r="T227" s="299">
        <f t="shared" si="8"/>
        <v>2</v>
      </c>
      <c r="U227" s="299">
        <f>SUM(U224:U226)</f>
        <v>0</v>
      </c>
      <c r="V227" s="299">
        <f t="shared" ref="V227:W227" si="9">SUM(V224:V226)</f>
        <v>18</v>
      </c>
      <c r="W227" s="299">
        <f t="shared" si="9"/>
        <v>353</v>
      </c>
      <c r="X227" s="304"/>
      <c r="Y227" s="305"/>
    </row>
    <row r="228" spans="1:25" x14ac:dyDescent="0.3">
      <c r="D228" s="214"/>
      <c r="E228" s="214"/>
      <c r="F228" s="232"/>
      <c r="G228" s="232"/>
      <c r="H228" s="232"/>
      <c r="I228" s="214"/>
      <c r="J228" s="214"/>
      <c r="K228" s="214"/>
      <c r="L228" s="214"/>
      <c r="M228" s="214"/>
      <c r="N228" s="214"/>
      <c r="O228" s="214"/>
      <c r="P228" s="214"/>
      <c r="Q228" s="214"/>
      <c r="R228" s="214"/>
      <c r="S228" s="214"/>
      <c r="T228" s="214"/>
      <c r="U228" s="214"/>
      <c r="V228" s="214"/>
      <c r="W228" s="214"/>
      <c r="X228" s="214"/>
      <c r="Y228" s="214"/>
    </row>
    <row r="229" spans="1:25" x14ac:dyDescent="0.3">
      <c r="D229" s="214"/>
      <c r="E229" s="214"/>
      <c r="F229" s="232"/>
      <c r="G229" s="232"/>
      <c r="H229" s="232"/>
      <c r="I229" s="214"/>
      <c r="J229" s="214"/>
      <c r="K229" s="214"/>
      <c r="L229" s="214"/>
      <c r="M229" s="214"/>
      <c r="N229" s="214"/>
      <c r="O229" s="214"/>
      <c r="P229" s="214"/>
      <c r="Q229" s="214"/>
      <c r="R229" s="214"/>
      <c r="S229" s="214"/>
      <c r="T229" s="214"/>
      <c r="U229" s="214"/>
      <c r="V229" s="214"/>
      <c r="W229" s="214"/>
      <c r="X229" s="214"/>
      <c r="Y229" s="214"/>
    </row>
    <row r="230" spans="1:25" x14ac:dyDescent="0.3">
      <c r="C230" s="3" t="s">
        <v>58</v>
      </c>
      <c r="D230" s="485" t="s">
        <v>59</v>
      </c>
      <c r="E230" s="486"/>
      <c r="F230" s="486"/>
      <c r="G230" s="486"/>
      <c r="H230" s="486"/>
      <c r="I230" s="487"/>
      <c r="J230" s="242" t="s">
        <v>3</v>
      </c>
      <c r="K230" s="242" t="s">
        <v>4</v>
      </c>
      <c r="L230" s="242" t="s">
        <v>5</v>
      </c>
      <c r="M230" s="242" t="s">
        <v>6</v>
      </c>
      <c r="N230" s="242" t="s">
        <v>7</v>
      </c>
      <c r="O230" s="242" t="s">
        <v>45</v>
      </c>
      <c r="P230" s="242" t="s">
        <v>9</v>
      </c>
      <c r="Q230" s="242" t="s">
        <v>46</v>
      </c>
      <c r="R230" s="242" t="s">
        <v>11</v>
      </c>
      <c r="S230" s="242" t="s">
        <v>12</v>
      </c>
      <c r="T230" s="242" t="s">
        <v>13</v>
      </c>
      <c r="U230" s="242" t="s">
        <v>16</v>
      </c>
      <c r="V230" s="242" t="s">
        <v>47</v>
      </c>
      <c r="W230" s="242" t="s">
        <v>48</v>
      </c>
      <c r="X230" s="214"/>
      <c r="Y230" s="214"/>
    </row>
    <row r="231" spans="1:25" x14ac:dyDescent="0.3">
      <c r="D231" s="488"/>
      <c r="E231" s="489"/>
      <c r="F231" s="489"/>
      <c r="G231" s="489"/>
      <c r="H231" s="489"/>
      <c r="I231" s="490"/>
      <c r="J231" s="216">
        <f>J217+J227</f>
        <v>3497</v>
      </c>
      <c r="K231" s="216">
        <f>K217+K227</f>
        <v>19306</v>
      </c>
      <c r="L231" s="216">
        <f>L217+L227</f>
        <v>14379</v>
      </c>
      <c r="M231" s="216">
        <f t="shared" ref="M231:T231" si="10">M217+M227</f>
        <v>1674</v>
      </c>
      <c r="N231" s="216">
        <f t="shared" si="10"/>
        <v>3259</v>
      </c>
      <c r="O231" s="216">
        <f t="shared" si="10"/>
        <v>213</v>
      </c>
      <c r="P231" s="216">
        <f t="shared" si="10"/>
        <v>3031</v>
      </c>
      <c r="Q231" s="216">
        <f t="shared" si="10"/>
        <v>2585</v>
      </c>
      <c r="R231" s="216">
        <f t="shared" si="10"/>
        <v>3064</v>
      </c>
      <c r="S231" s="216">
        <f t="shared" si="10"/>
        <v>13270</v>
      </c>
      <c r="T231" s="216">
        <f t="shared" si="10"/>
        <v>692</v>
      </c>
      <c r="U231" s="216">
        <f>U227+U217</f>
        <v>14</v>
      </c>
      <c r="V231" s="216">
        <f>V227+V217</f>
        <v>3658</v>
      </c>
      <c r="W231" s="216">
        <f>W227+W217</f>
        <v>68642</v>
      </c>
      <c r="X231" s="214"/>
      <c r="Y231" s="214"/>
    </row>
  </sheetData>
  <mergeCells count="10">
    <mergeCell ref="D227:I227"/>
    <mergeCell ref="D230:I231"/>
    <mergeCell ref="D214:E214"/>
    <mergeCell ref="D216:H217"/>
    <mergeCell ref="D219:H220"/>
    <mergeCell ref="J219:K219"/>
    <mergeCell ref="L219:M219"/>
    <mergeCell ref="J220:K220"/>
    <mergeCell ref="L220:M220"/>
    <mergeCell ref="D223:I223"/>
  </mergeCells>
  <pageMargins left="0.7" right="0.7" top="0.75" bottom="0.75" header="0.3" footer="0.3"/>
  <pageSetup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272"/>
  <sheetViews>
    <sheetView zoomScaleNormal="100" workbookViewId="0">
      <pane ySplit="1" topLeftCell="A251" activePane="bottomLeft" state="frozen"/>
      <selection activeCell="N31" sqref="N31"/>
      <selection pane="bottomLeft" activeCell="J269" sqref="J269:W270"/>
    </sheetView>
  </sheetViews>
  <sheetFormatPr baseColWidth="10" defaultRowHeight="16.5" x14ac:dyDescent="0.3"/>
  <cols>
    <col min="1" max="1" width="5.42578125" style="1" customWidth="1"/>
    <col min="2" max="2" width="6.28515625" style="1" bestFit="1" customWidth="1"/>
    <col min="3" max="3" width="5.28515625" style="1" customWidth="1"/>
    <col min="4" max="4" width="39.5703125" style="1" bestFit="1" customWidth="1"/>
    <col min="5" max="5" width="11.42578125" style="1"/>
    <col min="6" max="6" width="8.7109375" style="1" bestFit="1" customWidth="1"/>
    <col min="7" max="7" width="10" style="211" bestFit="1" customWidth="1"/>
    <col min="8" max="8" width="7.85546875" style="211" bestFit="1" customWidth="1"/>
    <col min="9" max="9" width="11.140625" style="1" bestFit="1" customWidth="1"/>
    <col min="10" max="11" width="8.5703125" style="1" customWidth="1"/>
    <col min="12" max="12" width="5" style="1" bestFit="1" customWidth="1"/>
    <col min="13" max="13" width="6.140625" style="1" bestFit="1" customWidth="1"/>
    <col min="14" max="14" width="5" style="1" bestFit="1" customWidth="1"/>
    <col min="15" max="15" width="4.42578125" style="1" bestFit="1" customWidth="1"/>
    <col min="16" max="18" width="5" style="1" bestFit="1" customWidth="1"/>
    <col min="19" max="19" width="9" style="1" bestFit="1" customWidth="1"/>
    <col min="20" max="20" width="5" style="1" bestFit="1" customWidth="1"/>
    <col min="21" max="21" width="9.140625" style="1" bestFit="1" customWidth="1"/>
    <col min="22" max="22" width="9.7109375" style="1" bestFit="1" customWidth="1"/>
    <col min="23" max="23" width="9.28515625" style="1" bestFit="1" customWidth="1"/>
    <col min="24" max="24" width="9.7109375" style="1" bestFit="1" customWidth="1"/>
    <col min="25" max="25" width="7" style="1" bestFit="1" customWidth="1"/>
    <col min="26" max="26" width="9.7109375" style="1" bestFit="1" customWidth="1"/>
    <col min="27" max="27" width="6" style="1" bestFit="1" customWidth="1"/>
    <col min="28" max="28" width="7.28515625" style="1" bestFit="1" customWidth="1"/>
    <col min="29" max="29" width="7" style="1" bestFit="1" customWidth="1"/>
    <col min="30" max="16384" width="11.42578125" style="1"/>
  </cols>
  <sheetData>
    <row r="1" spans="1:25" x14ac:dyDescent="0.3">
      <c r="A1" s="238" t="s">
        <v>0</v>
      </c>
      <c r="B1" s="238" t="s">
        <v>61</v>
      </c>
      <c r="C1" s="238" t="s">
        <v>62</v>
      </c>
      <c r="D1" s="238" t="s">
        <v>63</v>
      </c>
      <c r="E1" s="238" t="s">
        <v>64</v>
      </c>
      <c r="F1" s="238" t="s">
        <v>65</v>
      </c>
      <c r="G1" s="359" t="s">
        <v>66</v>
      </c>
      <c r="H1" s="359" t="s">
        <v>521</v>
      </c>
      <c r="I1" s="238" t="s">
        <v>44</v>
      </c>
      <c r="J1" s="238" t="s">
        <v>3</v>
      </c>
      <c r="K1" s="238" t="s">
        <v>4</v>
      </c>
      <c r="L1" s="238" t="s">
        <v>5</v>
      </c>
      <c r="M1" s="238" t="s">
        <v>6</v>
      </c>
      <c r="N1" s="238" t="s">
        <v>7</v>
      </c>
      <c r="O1" s="238" t="s">
        <v>8</v>
      </c>
      <c r="P1" s="238" t="s">
        <v>9</v>
      </c>
      <c r="Q1" s="238" t="s">
        <v>10</v>
      </c>
      <c r="R1" s="238" t="s">
        <v>11</v>
      </c>
      <c r="S1" s="238" t="s">
        <v>12</v>
      </c>
      <c r="T1" s="238" t="s">
        <v>13</v>
      </c>
      <c r="U1" s="239" t="s">
        <v>14</v>
      </c>
      <c r="V1" s="238" t="s">
        <v>15</v>
      </c>
      <c r="W1" s="238" t="s">
        <v>16</v>
      </c>
      <c r="X1" s="238" t="s">
        <v>47</v>
      </c>
      <c r="Y1" s="238" t="s">
        <v>841</v>
      </c>
    </row>
    <row r="2" spans="1:25" x14ac:dyDescent="0.3">
      <c r="A2" s="10">
        <v>1</v>
      </c>
      <c r="B2" s="10">
        <v>5</v>
      </c>
      <c r="C2" s="10">
        <v>7</v>
      </c>
      <c r="D2" s="10" t="s">
        <v>1352</v>
      </c>
      <c r="E2" s="10"/>
      <c r="F2" s="10">
        <v>57</v>
      </c>
      <c r="G2" s="174" t="s">
        <v>73</v>
      </c>
      <c r="H2" s="174" t="s">
        <v>42</v>
      </c>
      <c r="I2" s="10">
        <v>716</v>
      </c>
      <c r="J2" s="10">
        <v>16</v>
      </c>
      <c r="K2" s="10">
        <v>102</v>
      </c>
      <c r="L2" s="10">
        <v>33</v>
      </c>
      <c r="M2" s="10">
        <v>5</v>
      </c>
      <c r="N2" s="10">
        <v>54</v>
      </c>
      <c r="O2" s="10">
        <v>3</v>
      </c>
      <c r="P2" s="10">
        <v>21</v>
      </c>
      <c r="Q2" s="10">
        <v>14</v>
      </c>
      <c r="R2" s="10">
        <v>71</v>
      </c>
      <c r="S2" s="10">
        <v>106</v>
      </c>
      <c r="T2" s="10">
        <v>4</v>
      </c>
      <c r="U2" s="10">
        <v>3</v>
      </c>
      <c r="V2" s="10">
        <v>5</v>
      </c>
      <c r="W2" s="10">
        <v>1</v>
      </c>
      <c r="X2" s="10">
        <v>19</v>
      </c>
      <c r="Y2" s="10">
        <v>457</v>
      </c>
    </row>
    <row r="3" spans="1:25" x14ac:dyDescent="0.3">
      <c r="A3" s="10">
        <v>2</v>
      </c>
      <c r="B3" s="10">
        <v>5</v>
      </c>
      <c r="C3" s="10">
        <v>7</v>
      </c>
      <c r="D3" s="10" t="s">
        <v>1352</v>
      </c>
      <c r="E3" s="10"/>
      <c r="F3" s="10">
        <v>57</v>
      </c>
      <c r="G3" s="174" t="s">
        <v>73</v>
      </c>
      <c r="H3" s="174" t="s">
        <v>1569</v>
      </c>
      <c r="I3" s="10">
        <v>716</v>
      </c>
      <c r="J3" s="10">
        <v>24</v>
      </c>
      <c r="K3" s="10">
        <v>92</v>
      </c>
      <c r="L3" s="10">
        <v>36</v>
      </c>
      <c r="M3" s="10">
        <v>6</v>
      </c>
      <c r="N3" s="10">
        <v>64</v>
      </c>
      <c r="O3" s="10">
        <v>4</v>
      </c>
      <c r="P3" s="10">
        <v>29</v>
      </c>
      <c r="Q3" s="10">
        <v>5</v>
      </c>
      <c r="R3" s="10">
        <v>70</v>
      </c>
      <c r="S3" s="10">
        <v>96</v>
      </c>
      <c r="T3" s="10">
        <v>1</v>
      </c>
      <c r="U3" s="10">
        <v>2</v>
      </c>
      <c r="V3" s="10">
        <v>2</v>
      </c>
      <c r="W3" s="10">
        <v>1</v>
      </c>
      <c r="X3" s="10">
        <v>14</v>
      </c>
      <c r="Y3" s="10">
        <v>446</v>
      </c>
    </row>
    <row r="4" spans="1:25" x14ac:dyDescent="0.3">
      <c r="A4" s="10">
        <v>3</v>
      </c>
      <c r="B4" s="10">
        <v>5</v>
      </c>
      <c r="C4" s="10">
        <v>7</v>
      </c>
      <c r="D4" s="10" t="s">
        <v>1352</v>
      </c>
      <c r="E4" s="10"/>
      <c r="F4" s="10">
        <v>57</v>
      </c>
      <c r="G4" s="174" t="s">
        <v>73</v>
      </c>
      <c r="H4" s="174" t="s">
        <v>1571</v>
      </c>
      <c r="I4" s="10">
        <v>715</v>
      </c>
      <c r="J4" s="10">
        <v>16</v>
      </c>
      <c r="K4" s="10">
        <v>83</v>
      </c>
      <c r="L4" s="10">
        <v>36</v>
      </c>
      <c r="M4" s="10">
        <v>7</v>
      </c>
      <c r="N4" s="10">
        <v>75</v>
      </c>
      <c r="O4" s="10">
        <v>7</v>
      </c>
      <c r="P4" s="10">
        <v>18</v>
      </c>
      <c r="Q4" s="10">
        <v>8</v>
      </c>
      <c r="R4" s="10">
        <v>58</v>
      </c>
      <c r="S4" s="10">
        <v>92</v>
      </c>
      <c r="T4" s="10">
        <v>5</v>
      </c>
      <c r="U4" s="10">
        <v>1</v>
      </c>
      <c r="V4" s="10">
        <v>4</v>
      </c>
      <c r="W4" s="10">
        <v>0</v>
      </c>
      <c r="X4" s="10">
        <v>24</v>
      </c>
      <c r="Y4" s="10">
        <v>434</v>
      </c>
    </row>
    <row r="5" spans="1:25" x14ac:dyDescent="0.3">
      <c r="A5" s="10">
        <v>4</v>
      </c>
      <c r="B5" s="10">
        <v>5</v>
      </c>
      <c r="C5" s="10">
        <v>7</v>
      </c>
      <c r="D5" s="10" t="s">
        <v>1352</v>
      </c>
      <c r="E5" s="10"/>
      <c r="F5" s="10">
        <v>57</v>
      </c>
      <c r="G5" s="174" t="s">
        <v>73</v>
      </c>
      <c r="H5" s="174" t="s">
        <v>1578</v>
      </c>
      <c r="I5" s="10">
        <v>715</v>
      </c>
      <c r="J5" s="10">
        <v>14</v>
      </c>
      <c r="K5" s="10">
        <v>116</v>
      </c>
      <c r="L5" s="10">
        <v>29</v>
      </c>
      <c r="M5" s="10">
        <v>2</v>
      </c>
      <c r="N5" s="10">
        <v>56</v>
      </c>
      <c r="O5" s="10">
        <v>6</v>
      </c>
      <c r="P5" s="10">
        <v>30</v>
      </c>
      <c r="Q5" s="10">
        <v>13</v>
      </c>
      <c r="R5" s="10">
        <v>65</v>
      </c>
      <c r="S5" s="10">
        <v>95</v>
      </c>
      <c r="T5" s="10">
        <v>3</v>
      </c>
      <c r="U5" s="10">
        <v>7</v>
      </c>
      <c r="V5" s="10">
        <v>1</v>
      </c>
      <c r="W5" s="10">
        <v>0</v>
      </c>
      <c r="X5" s="10">
        <v>10</v>
      </c>
      <c r="Y5" s="10">
        <v>447</v>
      </c>
    </row>
    <row r="6" spans="1:25" x14ac:dyDescent="0.3">
      <c r="A6" s="10">
        <v>5</v>
      </c>
      <c r="B6" s="10">
        <v>5</v>
      </c>
      <c r="C6" s="10">
        <v>7</v>
      </c>
      <c r="D6" s="10" t="s">
        <v>1352</v>
      </c>
      <c r="E6" s="10"/>
      <c r="F6" s="10">
        <v>57</v>
      </c>
      <c r="G6" s="174" t="s">
        <v>73</v>
      </c>
      <c r="H6" s="174" t="s">
        <v>1572</v>
      </c>
      <c r="I6" s="10"/>
      <c r="J6" s="10">
        <v>11</v>
      </c>
      <c r="K6" s="10">
        <v>68</v>
      </c>
      <c r="L6" s="10">
        <v>38</v>
      </c>
      <c r="M6" s="10">
        <v>38</v>
      </c>
      <c r="N6" s="10">
        <v>4</v>
      </c>
      <c r="O6" s="10">
        <v>57</v>
      </c>
      <c r="P6" s="10">
        <v>4</v>
      </c>
      <c r="Q6" s="10">
        <v>16</v>
      </c>
      <c r="R6" s="10">
        <v>9</v>
      </c>
      <c r="S6" s="10">
        <v>20</v>
      </c>
      <c r="T6" s="10">
        <v>139</v>
      </c>
      <c r="U6" s="10">
        <v>3</v>
      </c>
      <c r="V6" s="10">
        <v>3</v>
      </c>
      <c r="W6" s="10">
        <v>3</v>
      </c>
      <c r="X6" s="10">
        <v>0</v>
      </c>
      <c r="Y6" s="10">
        <v>413</v>
      </c>
    </row>
    <row r="7" spans="1:25" x14ac:dyDescent="0.3">
      <c r="A7" s="10">
        <v>6</v>
      </c>
      <c r="B7" s="10">
        <v>5</v>
      </c>
      <c r="C7" s="10">
        <v>7</v>
      </c>
      <c r="D7" s="10" t="s">
        <v>1352</v>
      </c>
      <c r="E7" s="10"/>
      <c r="F7" s="10">
        <v>58</v>
      </c>
      <c r="G7" s="174" t="s">
        <v>73</v>
      </c>
      <c r="H7" s="174" t="s">
        <v>42</v>
      </c>
      <c r="I7" s="10">
        <v>673</v>
      </c>
      <c r="J7" s="10">
        <v>9</v>
      </c>
      <c r="K7" s="10">
        <v>149</v>
      </c>
      <c r="L7" s="10">
        <v>30</v>
      </c>
      <c r="M7" s="10">
        <v>10</v>
      </c>
      <c r="N7" s="10">
        <v>60</v>
      </c>
      <c r="O7" s="10">
        <v>3</v>
      </c>
      <c r="P7" s="10">
        <v>11</v>
      </c>
      <c r="Q7" s="10">
        <v>2</v>
      </c>
      <c r="R7" s="10">
        <v>75</v>
      </c>
      <c r="S7" s="10">
        <v>80</v>
      </c>
      <c r="T7" s="10">
        <v>2</v>
      </c>
      <c r="U7" s="10">
        <v>2</v>
      </c>
      <c r="V7" s="10">
        <v>4</v>
      </c>
      <c r="W7" s="10">
        <v>0</v>
      </c>
      <c r="X7" s="10">
        <v>22</v>
      </c>
      <c r="Y7" s="10">
        <v>459</v>
      </c>
    </row>
    <row r="8" spans="1:25" x14ac:dyDescent="0.3">
      <c r="A8" s="10">
        <v>7</v>
      </c>
      <c r="B8" s="10">
        <v>5</v>
      </c>
      <c r="C8" s="10">
        <v>7</v>
      </c>
      <c r="D8" s="10" t="s">
        <v>1352</v>
      </c>
      <c r="E8" s="10"/>
      <c r="F8" s="10">
        <v>58</v>
      </c>
      <c r="G8" s="174" t="s">
        <v>73</v>
      </c>
      <c r="H8" s="174" t="s">
        <v>1569</v>
      </c>
      <c r="I8" s="10">
        <v>673</v>
      </c>
      <c r="J8" s="10">
        <v>10</v>
      </c>
      <c r="K8" s="10">
        <v>111</v>
      </c>
      <c r="L8" s="10">
        <v>45</v>
      </c>
      <c r="M8" s="10">
        <v>4</v>
      </c>
      <c r="N8" s="10">
        <v>60</v>
      </c>
      <c r="O8" s="10">
        <v>6</v>
      </c>
      <c r="P8" s="10">
        <v>17</v>
      </c>
      <c r="Q8" s="10">
        <v>7</v>
      </c>
      <c r="R8" s="10">
        <v>60</v>
      </c>
      <c r="S8" s="10">
        <v>108</v>
      </c>
      <c r="T8" s="10">
        <v>2</v>
      </c>
      <c r="U8" s="10">
        <v>1</v>
      </c>
      <c r="V8" s="10">
        <v>3</v>
      </c>
      <c r="W8" s="10">
        <v>0</v>
      </c>
      <c r="X8" s="10">
        <v>19</v>
      </c>
      <c r="Y8" s="10">
        <v>453</v>
      </c>
    </row>
    <row r="9" spans="1:25" x14ac:dyDescent="0.3">
      <c r="A9" s="10">
        <v>8</v>
      </c>
      <c r="B9" s="10">
        <v>5</v>
      </c>
      <c r="C9" s="10">
        <v>7</v>
      </c>
      <c r="D9" s="10" t="s">
        <v>1352</v>
      </c>
      <c r="E9" s="10"/>
      <c r="F9" s="10">
        <v>58</v>
      </c>
      <c r="G9" s="174" t="s">
        <v>73</v>
      </c>
      <c r="H9" s="174" t="s">
        <v>1571</v>
      </c>
      <c r="I9" s="10">
        <v>673</v>
      </c>
      <c r="J9" s="10">
        <v>14</v>
      </c>
      <c r="K9" s="10">
        <v>105</v>
      </c>
      <c r="L9" s="10">
        <v>29</v>
      </c>
      <c r="M9" s="10">
        <v>1</v>
      </c>
      <c r="N9" s="10">
        <v>67</v>
      </c>
      <c r="O9" s="10">
        <v>3</v>
      </c>
      <c r="P9" s="10">
        <v>19</v>
      </c>
      <c r="Q9" s="10">
        <v>3</v>
      </c>
      <c r="R9" s="10">
        <v>58</v>
      </c>
      <c r="S9" s="10">
        <v>97</v>
      </c>
      <c r="T9" s="10">
        <v>2</v>
      </c>
      <c r="U9" s="10">
        <v>0</v>
      </c>
      <c r="V9" s="10">
        <v>6</v>
      </c>
      <c r="W9" s="10">
        <v>0</v>
      </c>
      <c r="X9" s="10">
        <v>23</v>
      </c>
      <c r="Y9" s="10">
        <v>427</v>
      </c>
    </row>
    <row r="10" spans="1:25" x14ac:dyDescent="0.3">
      <c r="A10" s="10">
        <v>9</v>
      </c>
      <c r="B10" s="10">
        <v>5</v>
      </c>
      <c r="C10" s="10">
        <v>7</v>
      </c>
      <c r="D10" s="10" t="s">
        <v>1352</v>
      </c>
      <c r="E10" s="10"/>
      <c r="F10" s="10">
        <v>58</v>
      </c>
      <c r="G10" s="174" t="s">
        <v>73</v>
      </c>
      <c r="H10" s="174" t="s">
        <v>1578</v>
      </c>
      <c r="I10" s="10">
        <v>673</v>
      </c>
      <c r="J10" s="10">
        <v>23</v>
      </c>
      <c r="K10" s="10">
        <v>119</v>
      </c>
      <c r="L10" s="10">
        <v>44</v>
      </c>
      <c r="M10" s="10">
        <v>9</v>
      </c>
      <c r="N10" s="10">
        <v>71</v>
      </c>
      <c r="O10" s="10">
        <v>3</v>
      </c>
      <c r="P10" s="10">
        <v>9</v>
      </c>
      <c r="Q10" s="10">
        <v>8</v>
      </c>
      <c r="R10" s="10">
        <v>50</v>
      </c>
      <c r="S10" s="10">
        <v>73</v>
      </c>
      <c r="T10" s="10">
        <v>7</v>
      </c>
      <c r="U10" s="10">
        <v>0</v>
      </c>
      <c r="V10" s="10">
        <v>3</v>
      </c>
      <c r="W10" s="10">
        <v>0</v>
      </c>
      <c r="X10" s="10">
        <v>15</v>
      </c>
      <c r="Y10" s="10">
        <v>434</v>
      </c>
    </row>
    <row r="11" spans="1:25" x14ac:dyDescent="0.3">
      <c r="A11" s="10">
        <v>10</v>
      </c>
      <c r="B11" s="10">
        <v>5</v>
      </c>
      <c r="C11" s="10">
        <v>7</v>
      </c>
      <c r="D11" s="10" t="s">
        <v>1352</v>
      </c>
      <c r="E11" s="10"/>
      <c r="F11" s="10">
        <v>59</v>
      </c>
      <c r="G11" s="174" t="s">
        <v>73</v>
      </c>
      <c r="H11" s="174" t="s">
        <v>42</v>
      </c>
      <c r="I11" s="10">
        <v>702</v>
      </c>
      <c r="J11" s="10">
        <v>18</v>
      </c>
      <c r="K11" s="10">
        <v>206</v>
      </c>
      <c r="L11" s="10">
        <v>36</v>
      </c>
      <c r="M11" s="10">
        <v>8</v>
      </c>
      <c r="N11" s="10">
        <v>42</v>
      </c>
      <c r="O11" s="10">
        <v>2</v>
      </c>
      <c r="P11" s="10">
        <v>7</v>
      </c>
      <c r="Q11" s="10">
        <v>8</v>
      </c>
      <c r="R11" s="10">
        <v>57</v>
      </c>
      <c r="S11" s="10">
        <v>60</v>
      </c>
      <c r="T11" s="10">
        <v>1</v>
      </c>
      <c r="U11" s="10">
        <v>5</v>
      </c>
      <c r="V11" s="10">
        <v>4</v>
      </c>
      <c r="W11" s="10">
        <v>0</v>
      </c>
      <c r="X11" s="10">
        <v>16</v>
      </c>
      <c r="Y11" s="10">
        <v>470</v>
      </c>
    </row>
    <row r="12" spans="1:25" x14ac:dyDescent="0.3">
      <c r="A12" s="10">
        <v>11</v>
      </c>
      <c r="B12" s="10">
        <v>5</v>
      </c>
      <c r="C12" s="10">
        <v>7</v>
      </c>
      <c r="D12" s="10" t="s">
        <v>1352</v>
      </c>
      <c r="E12" s="10"/>
      <c r="F12" s="10">
        <v>59</v>
      </c>
      <c r="G12" s="174" t="s">
        <v>73</v>
      </c>
      <c r="H12" s="174" t="s">
        <v>1569</v>
      </c>
      <c r="I12" s="10">
        <v>702</v>
      </c>
      <c r="J12" s="10">
        <v>11</v>
      </c>
      <c r="K12" s="10">
        <v>157</v>
      </c>
      <c r="L12" s="10">
        <v>40</v>
      </c>
      <c r="M12" s="10">
        <v>8</v>
      </c>
      <c r="N12" s="10">
        <v>78</v>
      </c>
      <c r="O12" s="10">
        <v>6</v>
      </c>
      <c r="P12" s="10">
        <v>9</v>
      </c>
      <c r="Q12" s="10">
        <v>4</v>
      </c>
      <c r="R12" s="10">
        <v>57</v>
      </c>
      <c r="S12" s="10">
        <v>62</v>
      </c>
      <c r="T12" s="10">
        <v>2</v>
      </c>
      <c r="U12" s="10">
        <v>2</v>
      </c>
      <c r="V12" s="10">
        <v>8</v>
      </c>
      <c r="W12" s="10">
        <v>0</v>
      </c>
      <c r="X12" s="10">
        <v>15</v>
      </c>
      <c r="Y12" s="10">
        <v>459</v>
      </c>
    </row>
    <row r="13" spans="1:25" x14ac:dyDescent="0.3">
      <c r="A13" s="10">
        <v>12</v>
      </c>
      <c r="B13" s="10">
        <v>5</v>
      </c>
      <c r="C13" s="10">
        <v>7</v>
      </c>
      <c r="D13" s="10" t="s">
        <v>1352</v>
      </c>
      <c r="E13" s="10"/>
      <c r="F13" s="10">
        <v>59</v>
      </c>
      <c r="G13" s="174" t="s">
        <v>73</v>
      </c>
      <c r="H13" s="174" t="s">
        <v>1571</v>
      </c>
      <c r="I13" s="10">
        <v>701</v>
      </c>
      <c r="J13" s="10">
        <v>9</v>
      </c>
      <c r="K13" s="10">
        <v>220</v>
      </c>
      <c r="L13" s="10">
        <v>46</v>
      </c>
      <c r="M13" s="10">
        <v>8</v>
      </c>
      <c r="N13" s="10">
        <v>36</v>
      </c>
      <c r="O13" s="10">
        <v>2</v>
      </c>
      <c r="P13" s="10">
        <v>7</v>
      </c>
      <c r="Q13" s="10">
        <v>9</v>
      </c>
      <c r="R13" s="10">
        <v>66</v>
      </c>
      <c r="S13" s="10">
        <v>66</v>
      </c>
      <c r="T13" s="10">
        <v>2</v>
      </c>
      <c r="U13" s="10">
        <v>3</v>
      </c>
      <c r="V13" s="10">
        <v>2</v>
      </c>
      <c r="W13" s="10">
        <v>0</v>
      </c>
      <c r="X13" s="10">
        <v>18</v>
      </c>
      <c r="Y13" s="10">
        <v>494</v>
      </c>
    </row>
    <row r="14" spans="1:25" x14ac:dyDescent="0.3">
      <c r="A14" s="10">
        <v>13</v>
      </c>
      <c r="B14" s="10">
        <v>5</v>
      </c>
      <c r="C14" s="10">
        <v>7</v>
      </c>
      <c r="D14" s="10" t="s">
        <v>1352</v>
      </c>
      <c r="E14" s="10"/>
      <c r="F14" s="10">
        <v>60</v>
      </c>
      <c r="G14" s="174" t="s">
        <v>73</v>
      </c>
      <c r="H14" s="174" t="s">
        <v>42</v>
      </c>
      <c r="I14" s="10">
        <v>704</v>
      </c>
      <c r="J14" s="10">
        <v>6</v>
      </c>
      <c r="K14" s="10">
        <v>140</v>
      </c>
      <c r="L14" s="10">
        <v>48</v>
      </c>
      <c r="M14" s="10">
        <v>2</v>
      </c>
      <c r="N14" s="10">
        <v>56</v>
      </c>
      <c r="O14" s="10">
        <v>1</v>
      </c>
      <c r="P14" s="10">
        <v>17</v>
      </c>
      <c r="Q14" s="10">
        <v>13</v>
      </c>
      <c r="R14" s="10">
        <v>48</v>
      </c>
      <c r="S14" s="10">
        <v>79</v>
      </c>
      <c r="T14" s="10">
        <v>1</v>
      </c>
      <c r="U14" s="10">
        <v>3</v>
      </c>
      <c r="V14" s="10">
        <v>2</v>
      </c>
      <c r="W14" s="10">
        <v>0</v>
      </c>
      <c r="X14" s="10">
        <v>17</v>
      </c>
      <c r="Y14" s="10">
        <v>433</v>
      </c>
    </row>
    <row r="15" spans="1:25" x14ac:dyDescent="0.3">
      <c r="A15" s="10">
        <v>14</v>
      </c>
      <c r="B15" s="10">
        <v>5</v>
      </c>
      <c r="C15" s="10">
        <v>7</v>
      </c>
      <c r="D15" s="10" t="s">
        <v>1352</v>
      </c>
      <c r="E15" s="10"/>
      <c r="F15" s="10">
        <v>60</v>
      </c>
      <c r="G15" s="174" t="s">
        <v>73</v>
      </c>
      <c r="H15" s="174" t="s">
        <v>1569</v>
      </c>
      <c r="I15" s="10">
        <v>704</v>
      </c>
      <c r="J15" s="10">
        <v>20</v>
      </c>
      <c r="K15" s="10">
        <v>120</v>
      </c>
      <c r="L15" s="10">
        <v>41</v>
      </c>
      <c r="M15" s="10">
        <v>10</v>
      </c>
      <c r="N15" s="10">
        <v>46</v>
      </c>
      <c r="O15" s="10">
        <v>3</v>
      </c>
      <c r="P15" s="10">
        <v>15</v>
      </c>
      <c r="Q15" s="10">
        <v>7</v>
      </c>
      <c r="R15" s="10">
        <v>53</v>
      </c>
      <c r="S15" s="10">
        <v>99</v>
      </c>
      <c r="T15" s="10">
        <v>3</v>
      </c>
      <c r="U15" s="10">
        <v>5</v>
      </c>
      <c r="V15" s="10">
        <v>4</v>
      </c>
      <c r="W15" s="10">
        <v>0</v>
      </c>
      <c r="X15" s="10">
        <v>15</v>
      </c>
      <c r="Y15" s="10">
        <v>441</v>
      </c>
    </row>
    <row r="16" spans="1:25" x14ac:dyDescent="0.3">
      <c r="A16" s="10">
        <v>15</v>
      </c>
      <c r="B16" s="10">
        <v>5</v>
      </c>
      <c r="C16" s="10">
        <v>7</v>
      </c>
      <c r="D16" s="10" t="s">
        <v>1352</v>
      </c>
      <c r="E16" s="10"/>
      <c r="F16" s="10">
        <v>60</v>
      </c>
      <c r="G16" s="174" t="s">
        <v>73</v>
      </c>
      <c r="H16" s="174" t="s">
        <v>1571</v>
      </c>
      <c r="I16" s="10">
        <v>703</v>
      </c>
      <c r="J16" s="10">
        <v>18</v>
      </c>
      <c r="K16" s="10">
        <v>115</v>
      </c>
      <c r="L16" s="10">
        <v>46</v>
      </c>
      <c r="M16" s="10">
        <v>12</v>
      </c>
      <c r="N16" s="10">
        <v>54</v>
      </c>
      <c r="O16" s="10">
        <v>2</v>
      </c>
      <c r="P16" s="10">
        <v>16</v>
      </c>
      <c r="Q16" s="10">
        <v>7</v>
      </c>
      <c r="R16" s="10">
        <v>59</v>
      </c>
      <c r="S16" s="10">
        <v>80</v>
      </c>
      <c r="T16" s="10">
        <v>3</v>
      </c>
      <c r="U16" s="10">
        <v>1</v>
      </c>
      <c r="V16" s="10">
        <v>2</v>
      </c>
      <c r="W16" s="10">
        <v>0</v>
      </c>
      <c r="X16" s="10">
        <v>16</v>
      </c>
      <c r="Y16" s="10">
        <v>431</v>
      </c>
    </row>
    <row r="17" spans="1:25" x14ac:dyDescent="0.3">
      <c r="A17" s="10">
        <v>16</v>
      </c>
      <c r="B17" s="10">
        <v>5</v>
      </c>
      <c r="C17" s="10">
        <v>7</v>
      </c>
      <c r="D17" s="10" t="s">
        <v>1352</v>
      </c>
      <c r="E17" s="10"/>
      <c r="F17" s="10">
        <v>60</v>
      </c>
      <c r="G17" s="174" t="s">
        <v>73</v>
      </c>
      <c r="H17" s="174" t="s">
        <v>1578</v>
      </c>
      <c r="I17" s="10">
        <v>703</v>
      </c>
      <c r="J17" s="10">
        <v>14</v>
      </c>
      <c r="K17" s="10">
        <v>123</v>
      </c>
      <c r="L17" s="10">
        <v>55</v>
      </c>
      <c r="M17" s="10">
        <v>7</v>
      </c>
      <c r="N17" s="10">
        <v>56</v>
      </c>
      <c r="O17" s="10">
        <v>2</v>
      </c>
      <c r="P17" s="10">
        <v>25</v>
      </c>
      <c r="Q17" s="10">
        <v>16</v>
      </c>
      <c r="R17" s="10">
        <v>45</v>
      </c>
      <c r="S17" s="10">
        <v>83</v>
      </c>
      <c r="T17" s="10">
        <v>0</v>
      </c>
      <c r="U17" s="10">
        <v>1</v>
      </c>
      <c r="V17" s="10">
        <v>2</v>
      </c>
      <c r="W17" s="10">
        <v>1</v>
      </c>
      <c r="X17" s="10">
        <v>4</v>
      </c>
      <c r="Y17" s="10">
        <v>434</v>
      </c>
    </row>
    <row r="18" spans="1:25" x14ac:dyDescent="0.3">
      <c r="A18" s="10">
        <v>17</v>
      </c>
      <c r="B18" s="10">
        <v>5</v>
      </c>
      <c r="C18" s="10">
        <v>7</v>
      </c>
      <c r="D18" s="10" t="s">
        <v>1352</v>
      </c>
      <c r="E18" s="10"/>
      <c r="F18" s="10">
        <v>60</v>
      </c>
      <c r="G18" s="174" t="s">
        <v>73</v>
      </c>
      <c r="H18" s="174" t="s">
        <v>1572</v>
      </c>
      <c r="I18" s="10"/>
      <c r="J18" s="10">
        <v>3</v>
      </c>
      <c r="K18" s="10">
        <v>8</v>
      </c>
      <c r="L18" s="10">
        <v>3</v>
      </c>
      <c r="M18" s="10">
        <v>2</v>
      </c>
      <c r="N18" s="10">
        <v>3</v>
      </c>
      <c r="O18" s="10">
        <v>0</v>
      </c>
      <c r="P18" s="10">
        <v>2</v>
      </c>
      <c r="Q18" s="10">
        <v>0</v>
      </c>
      <c r="R18" s="10">
        <v>2</v>
      </c>
      <c r="S18" s="10">
        <v>4</v>
      </c>
      <c r="T18" s="10">
        <v>0</v>
      </c>
      <c r="U18" s="10">
        <v>1</v>
      </c>
      <c r="V18" s="10">
        <v>0</v>
      </c>
      <c r="W18" s="10">
        <v>0</v>
      </c>
      <c r="X18" s="10">
        <v>1</v>
      </c>
      <c r="Y18" s="10">
        <v>29</v>
      </c>
    </row>
    <row r="19" spans="1:25" x14ac:dyDescent="0.3">
      <c r="A19" s="10">
        <v>18</v>
      </c>
      <c r="B19" s="10">
        <v>5</v>
      </c>
      <c r="C19" s="10">
        <v>7</v>
      </c>
      <c r="D19" s="10" t="s">
        <v>1352</v>
      </c>
      <c r="E19" s="10"/>
      <c r="F19" s="10">
        <v>61</v>
      </c>
      <c r="G19" s="174" t="s">
        <v>73</v>
      </c>
      <c r="H19" s="174" t="s">
        <v>42</v>
      </c>
      <c r="I19" s="10">
        <v>165</v>
      </c>
      <c r="J19" s="10">
        <v>3</v>
      </c>
      <c r="K19" s="10">
        <v>37</v>
      </c>
      <c r="L19" s="10">
        <v>33</v>
      </c>
      <c r="M19" s="10">
        <v>2</v>
      </c>
      <c r="N19" s="10">
        <v>17</v>
      </c>
      <c r="O19" s="10">
        <v>0</v>
      </c>
      <c r="P19" s="10">
        <v>1</v>
      </c>
      <c r="Q19" s="10">
        <v>1</v>
      </c>
      <c r="R19" s="10">
        <v>3</v>
      </c>
      <c r="S19" s="10">
        <v>1</v>
      </c>
      <c r="T19" s="10">
        <v>0</v>
      </c>
      <c r="U19" s="10">
        <v>0</v>
      </c>
      <c r="V19" s="10">
        <v>0</v>
      </c>
      <c r="W19" s="10">
        <v>0</v>
      </c>
      <c r="X19" s="10">
        <v>4</v>
      </c>
      <c r="Y19" s="10">
        <v>102</v>
      </c>
    </row>
    <row r="20" spans="1:25" x14ac:dyDescent="0.3">
      <c r="A20" s="10">
        <v>19</v>
      </c>
      <c r="B20" s="10">
        <v>5</v>
      </c>
      <c r="C20" s="10">
        <v>7</v>
      </c>
      <c r="D20" s="10" t="s">
        <v>1352</v>
      </c>
      <c r="E20" s="10"/>
      <c r="F20" s="10">
        <v>61</v>
      </c>
      <c r="G20" s="174" t="s">
        <v>73</v>
      </c>
      <c r="H20" s="174" t="s">
        <v>1573</v>
      </c>
      <c r="I20" s="10">
        <v>347</v>
      </c>
      <c r="J20" s="10">
        <v>2</v>
      </c>
      <c r="K20" s="10">
        <v>60</v>
      </c>
      <c r="L20" s="10">
        <v>16</v>
      </c>
      <c r="M20" s="10">
        <v>2</v>
      </c>
      <c r="N20" s="10">
        <v>86</v>
      </c>
      <c r="O20" s="10">
        <v>0</v>
      </c>
      <c r="P20" s="10">
        <v>0</v>
      </c>
      <c r="Q20" s="10">
        <v>2</v>
      </c>
      <c r="R20" s="10">
        <v>16</v>
      </c>
      <c r="S20" s="10">
        <v>16</v>
      </c>
      <c r="T20" s="10">
        <v>0</v>
      </c>
      <c r="U20" s="10">
        <v>1</v>
      </c>
      <c r="V20" s="10">
        <v>1</v>
      </c>
      <c r="W20" s="10">
        <v>0</v>
      </c>
      <c r="X20" s="10">
        <v>11</v>
      </c>
      <c r="Y20" s="10">
        <v>213</v>
      </c>
    </row>
    <row r="21" spans="1:25" x14ac:dyDescent="0.3">
      <c r="A21" s="10">
        <v>20</v>
      </c>
      <c r="B21" s="10">
        <v>5</v>
      </c>
      <c r="C21" s="10">
        <v>7</v>
      </c>
      <c r="D21" s="10" t="s">
        <v>1352</v>
      </c>
      <c r="E21" s="10"/>
      <c r="F21" s="10">
        <v>61</v>
      </c>
      <c r="G21" s="174" t="s">
        <v>73</v>
      </c>
      <c r="H21" s="174" t="s">
        <v>1575</v>
      </c>
      <c r="I21" s="10">
        <v>258</v>
      </c>
      <c r="J21" s="10">
        <v>1</v>
      </c>
      <c r="K21" s="10">
        <v>32</v>
      </c>
      <c r="L21" s="10">
        <v>35</v>
      </c>
      <c r="M21" s="10">
        <v>3</v>
      </c>
      <c r="N21" s="10">
        <v>47</v>
      </c>
      <c r="O21" s="10">
        <v>4</v>
      </c>
      <c r="P21" s="10">
        <v>1</v>
      </c>
      <c r="Q21" s="10">
        <v>2</v>
      </c>
      <c r="R21" s="10">
        <v>26</v>
      </c>
      <c r="S21" s="10">
        <v>20</v>
      </c>
      <c r="T21" s="10">
        <v>2</v>
      </c>
      <c r="U21" s="10">
        <v>0</v>
      </c>
      <c r="V21" s="10">
        <v>1</v>
      </c>
      <c r="W21" s="10">
        <v>0</v>
      </c>
      <c r="X21" s="10">
        <v>13</v>
      </c>
      <c r="Y21" s="10">
        <v>187</v>
      </c>
    </row>
    <row r="22" spans="1:25" x14ac:dyDescent="0.3">
      <c r="A22" s="10">
        <v>21</v>
      </c>
      <c r="B22" s="10">
        <v>5</v>
      </c>
      <c r="C22" s="10">
        <v>7</v>
      </c>
      <c r="D22" s="10" t="s">
        <v>1352</v>
      </c>
      <c r="E22" s="10"/>
      <c r="F22" s="10">
        <v>62</v>
      </c>
      <c r="G22" s="174" t="s">
        <v>73</v>
      </c>
      <c r="H22" s="174" t="s">
        <v>42</v>
      </c>
      <c r="I22" s="10">
        <v>163</v>
      </c>
      <c r="J22" s="10">
        <v>0</v>
      </c>
      <c r="K22" s="10">
        <v>25</v>
      </c>
      <c r="L22" s="10">
        <v>9</v>
      </c>
      <c r="M22" s="10">
        <v>2</v>
      </c>
      <c r="N22" s="10">
        <v>26</v>
      </c>
      <c r="O22" s="10">
        <v>0</v>
      </c>
      <c r="P22" s="10">
        <v>2</v>
      </c>
      <c r="Q22" s="10">
        <v>1</v>
      </c>
      <c r="R22" s="10">
        <v>19</v>
      </c>
      <c r="S22" s="10">
        <v>16</v>
      </c>
      <c r="T22" s="10">
        <v>0</v>
      </c>
      <c r="U22" s="10">
        <v>0</v>
      </c>
      <c r="V22" s="10">
        <v>0</v>
      </c>
      <c r="W22" s="10">
        <v>1</v>
      </c>
      <c r="X22" s="10">
        <v>6</v>
      </c>
      <c r="Y22" s="10">
        <v>107</v>
      </c>
    </row>
    <row r="23" spans="1:25" x14ac:dyDescent="0.3">
      <c r="A23" s="10">
        <v>22</v>
      </c>
      <c r="B23" s="10">
        <v>5</v>
      </c>
      <c r="C23" s="10">
        <v>7</v>
      </c>
      <c r="D23" s="10" t="s">
        <v>1352</v>
      </c>
      <c r="E23" s="10"/>
      <c r="F23" s="10">
        <v>62</v>
      </c>
      <c r="G23" s="174" t="s">
        <v>73</v>
      </c>
      <c r="H23" s="174" t="s">
        <v>1573</v>
      </c>
      <c r="I23" s="10">
        <v>342</v>
      </c>
      <c r="J23" s="10">
        <v>9</v>
      </c>
      <c r="K23" s="10">
        <v>15</v>
      </c>
      <c r="L23" s="10">
        <v>94</v>
      </c>
      <c r="M23" s="10">
        <v>1</v>
      </c>
      <c r="N23" s="10">
        <v>61</v>
      </c>
      <c r="O23" s="10">
        <v>1</v>
      </c>
      <c r="P23" s="10">
        <v>3</v>
      </c>
      <c r="Q23" s="10">
        <v>2</v>
      </c>
      <c r="R23" s="10">
        <v>55</v>
      </c>
      <c r="S23" s="10">
        <v>24</v>
      </c>
      <c r="T23" s="10">
        <v>0</v>
      </c>
      <c r="U23" s="10">
        <v>2</v>
      </c>
      <c r="V23" s="10">
        <v>0</v>
      </c>
      <c r="W23" s="10">
        <v>0</v>
      </c>
      <c r="X23" s="10">
        <v>10</v>
      </c>
      <c r="Y23" s="10">
        <v>277</v>
      </c>
    </row>
    <row r="24" spans="1:25" x14ac:dyDescent="0.3">
      <c r="A24" s="10">
        <v>23</v>
      </c>
      <c r="B24" s="10">
        <v>5</v>
      </c>
      <c r="C24" s="10">
        <v>7</v>
      </c>
      <c r="D24" s="10" t="s">
        <v>1352</v>
      </c>
      <c r="E24" s="10"/>
      <c r="F24" s="10">
        <v>63</v>
      </c>
      <c r="G24" s="174" t="s">
        <v>73</v>
      </c>
      <c r="H24" s="174" t="s">
        <v>42</v>
      </c>
      <c r="I24" s="10">
        <v>486</v>
      </c>
      <c r="J24" s="10">
        <v>5</v>
      </c>
      <c r="K24" s="10">
        <v>38</v>
      </c>
      <c r="L24" s="10">
        <v>42</v>
      </c>
      <c r="M24" s="10">
        <v>5</v>
      </c>
      <c r="N24" s="10">
        <v>61</v>
      </c>
      <c r="O24" s="10">
        <v>2</v>
      </c>
      <c r="P24" s="10">
        <v>20</v>
      </c>
      <c r="Q24" s="10">
        <v>5</v>
      </c>
      <c r="R24" s="10">
        <v>27</v>
      </c>
      <c r="S24" s="10">
        <v>47</v>
      </c>
      <c r="T24" s="10">
        <v>9</v>
      </c>
      <c r="U24" s="10">
        <v>1</v>
      </c>
      <c r="V24" s="10">
        <v>0</v>
      </c>
      <c r="W24" s="10">
        <v>0</v>
      </c>
      <c r="X24" s="10">
        <v>20</v>
      </c>
      <c r="Y24" s="10">
        <v>282</v>
      </c>
    </row>
    <row r="25" spans="1:25" x14ac:dyDescent="0.3">
      <c r="A25" s="10">
        <v>24</v>
      </c>
      <c r="B25" s="10">
        <v>5</v>
      </c>
      <c r="C25" s="10">
        <v>7</v>
      </c>
      <c r="D25" s="10" t="s">
        <v>1352</v>
      </c>
      <c r="E25" s="10"/>
      <c r="F25" s="10">
        <v>64</v>
      </c>
      <c r="G25" s="174" t="s">
        <v>73</v>
      </c>
      <c r="H25" s="174" t="s">
        <v>42</v>
      </c>
      <c r="I25" s="10">
        <v>448</v>
      </c>
      <c r="J25" s="10">
        <v>65</v>
      </c>
      <c r="K25" s="10">
        <v>28</v>
      </c>
      <c r="L25" s="10">
        <v>33</v>
      </c>
      <c r="M25" s="10">
        <v>5</v>
      </c>
      <c r="N25" s="10">
        <v>63</v>
      </c>
      <c r="O25" s="10">
        <v>1</v>
      </c>
      <c r="P25" s="10">
        <v>4</v>
      </c>
      <c r="Q25" s="10">
        <v>6</v>
      </c>
      <c r="R25" s="10">
        <v>44</v>
      </c>
      <c r="S25" s="10">
        <v>33</v>
      </c>
      <c r="T25" s="10">
        <v>0</v>
      </c>
      <c r="U25" s="10">
        <v>5</v>
      </c>
      <c r="V25" s="10">
        <v>0</v>
      </c>
      <c r="W25" s="10">
        <v>0</v>
      </c>
      <c r="X25" s="10">
        <v>26</v>
      </c>
      <c r="Y25" s="10">
        <v>313</v>
      </c>
    </row>
    <row r="26" spans="1:25" x14ac:dyDescent="0.3">
      <c r="A26" s="10">
        <v>25</v>
      </c>
      <c r="B26" s="10">
        <v>5</v>
      </c>
      <c r="C26" s="10">
        <v>21</v>
      </c>
      <c r="D26" s="10" t="s">
        <v>1586</v>
      </c>
      <c r="E26" s="10"/>
      <c r="F26" s="10">
        <v>125</v>
      </c>
      <c r="G26" s="174" t="s">
        <v>73</v>
      </c>
      <c r="H26" s="174" t="s">
        <v>42</v>
      </c>
      <c r="I26" s="10">
        <v>222</v>
      </c>
      <c r="J26" s="10">
        <v>14</v>
      </c>
      <c r="K26" s="10">
        <v>41</v>
      </c>
      <c r="L26" s="10">
        <v>8</v>
      </c>
      <c r="M26" s="10">
        <v>2</v>
      </c>
      <c r="N26" s="10">
        <v>9</v>
      </c>
      <c r="O26" s="10">
        <v>1</v>
      </c>
      <c r="P26" s="10">
        <v>3</v>
      </c>
      <c r="Q26" s="10">
        <v>1</v>
      </c>
      <c r="R26" s="10">
        <v>0</v>
      </c>
      <c r="S26" s="10">
        <v>8</v>
      </c>
      <c r="T26" s="10">
        <v>1</v>
      </c>
      <c r="U26" s="10">
        <v>0</v>
      </c>
      <c r="V26" s="10">
        <v>1</v>
      </c>
      <c r="W26" s="10">
        <v>0</v>
      </c>
      <c r="X26" s="10">
        <v>3</v>
      </c>
      <c r="Y26" s="10">
        <v>92</v>
      </c>
    </row>
    <row r="27" spans="1:25" x14ac:dyDescent="0.3">
      <c r="A27" s="10">
        <v>26</v>
      </c>
      <c r="B27" s="10">
        <v>5</v>
      </c>
      <c r="C27" s="10">
        <v>21</v>
      </c>
      <c r="D27" s="10" t="s">
        <v>1586</v>
      </c>
      <c r="E27" s="10"/>
      <c r="F27" s="10">
        <v>126</v>
      </c>
      <c r="G27" s="174" t="s">
        <v>73</v>
      </c>
      <c r="H27" s="174" t="s">
        <v>42</v>
      </c>
      <c r="I27" s="10">
        <v>304</v>
      </c>
      <c r="J27" s="10">
        <v>17</v>
      </c>
      <c r="K27" s="10">
        <v>60</v>
      </c>
      <c r="L27" s="10">
        <v>8</v>
      </c>
      <c r="M27" s="10">
        <v>7</v>
      </c>
      <c r="N27" s="10">
        <v>1</v>
      </c>
      <c r="O27" s="10">
        <v>0</v>
      </c>
      <c r="P27" s="10">
        <v>2</v>
      </c>
      <c r="Q27" s="10">
        <v>4</v>
      </c>
      <c r="R27" s="10">
        <v>0</v>
      </c>
      <c r="S27" s="10">
        <v>10</v>
      </c>
      <c r="T27" s="10">
        <v>0</v>
      </c>
      <c r="U27" s="10">
        <v>1</v>
      </c>
      <c r="V27" s="10">
        <v>0</v>
      </c>
      <c r="W27" s="10">
        <v>0</v>
      </c>
      <c r="X27" s="10">
        <v>6</v>
      </c>
      <c r="Y27" s="10">
        <v>116</v>
      </c>
    </row>
    <row r="28" spans="1:25" x14ac:dyDescent="0.3">
      <c r="A28" s="10">
        <v>27</v>
      </c>
      <c r="B28" s="10">
        <v>5</v>
      </c>
      <c r="C28" s="10">
        <v>46</v>
      </c>
      <c r="D28" s="10" t="s">
        <v>1587</v>
      </c>
      <c r="E28" s="10"/>
      <c r="F28" s="10">
        <v>369</v>
      </c>
      <c r="G28" s="174" t="s">
        <v>73</v>
      </c>
      <c r="H28" s="174" t="s">
        <v>42</v>
      </c>
      <c r="I28" s="10">
        <v>470</v>
      </c>
      <c r="J28" s="10">
        <v>11</v>
      </c>
      <c r="K28" s="10">
        <v>59</v>
      </c>
      <c r="L28" s="10">
        <v>17</v>
      </c>
      <c r="M28" s="10">
        <v>3</v>
      </c>
      <c r="N28" s="10">
        <v>14</v>
      </c>
      <c r="O28" s="10">
        <v>3</v>
      </c>
      <c r="P28" s="10">
        <v>8</v>
      </c>
      <c r="Q28" s="10">
        <v>10</v>
      </c>
      <c r="R28" s="10">
        <v>8</v>
      </c>
      <c r="S28" s="10">
        <v>11</v>
      </c>
      <c r="T28" s="10">
        <v>1</v>
      </c>
      <c r="U28" s="10">
        <v>1</v>
      </c>
      <c r="V28" s="10">
        <v>1</v>
      </c>
      <c r="W28" s="10">
        <v>0</v>
      </c>
      <c r="X28" s="10">
        <v>11</v>
      </c>
      <c r="Y28" s="10">
        <v>158</v>
      </c>
    </row>
    <row r="29" spans="1:25" x14ac:dyDescent="0.3">
      <c r="A29" s="10">
        <v>28</v>
      </c>
      <c r="B29" s="10">
        <v>5</v>
      </c>
      <c r="C29" s="10">
        <v>46</v>
      </c>
      <c r="D29" s="10" t="s">
        <v>1587</v>
      </c>
      <c r="E29" s="10"/>
      <c r="F29" s="10">
        <v>369</v>
      </c>
      <c r="G29" s="174" t="s">
        <v>73</v>
      </c>
      <c r="H29" s="174" t="s">
        <v>1569</v>
      </c>
      <c r="I29" s="10">
        <v>470</v>
      </c>
      <c r="J29" s="10">
        <v>14</v>
      </c>
      <c r="K29" s="10">
        <v>49</v>
      </c>
      <c r="L29" s="10">
        <v>26</v>
      </c>
      <c r="M29" s="10">
        <v>5</v>
      </c>
      <c r="N29" s="10">
        <v>25</v>
      </c>
      <c r="O29" s="10">
        <v>0</v>
      </c>
      <c r="P29" s="10">
        <v>4</v>
      </c>
      <c r="Q29" s="10">
        <v>3</v>
      </c>
      <c r="R29" s="10">
        <v>9</v>
      </c>
      <c r="S29" s="10">
        <v>23</v>
      </c>
      <c r="T29" s="10">
        <v>2</v>
      </c>
      <c r="U29" s="10">
        <v>5</v>
      </c>
      <c r="V29" s="10">
        <v>4</v>
      </c>
      <c r="W29" s="10">
        <v>0</v>
      </c>
      <c r="X29" s="10">
        <v>15</v>
      </c>
      <c r="Y29" s="10">
        <v>184</v>
      </c>
    </row>
    <row r="30" spans="1:25" x14ac:dyDescent="0.3">
      <c r="A30" s="10">
        <v>29</v>
      </c>
      <c r="B30" s="10">
        <v>5</v>
      </c>
      <c r="C30" s="10">
        <v>46</v>
      </c>
      <c r="D30" s="10" t="s">
        <v>1587</v>
      </c>
      <c r="E30" s="10"/>
      <c r="F30" s="10">
        <v>370</v>
      </c>
      <c r="G30" s="174" t="s">
        <v>73</v>
      </c>
      <c r="H30" s="174" t="s">
        <v>42</v>
      </c>
      <c r="I30" s="10">
        <v>440</v>
      </c>
      <c r="J30" s="10">
        <v>6</v>
      </c>
      <c r="K30" s="10">
        <v>61</v>
      </c>
      <c r="L30" s="10">
        <v>15</v>
      </c>
      <c r="M30" s="10">
        <v>6</v>
      </c>
      <c r="N30" s="10">
        <v>26</v>
      </c>
      <c r="O30" s="10">
        <v>0</v>
      </c>
      <c r="P30" s="10">
        <v>31</v>
      </c>
      <c r="Q30" s="10">
        <v>4</v>
      </c>
      <c r="R30" s="10">
        <v>1</v>
      </c>
      <c r="S30" s="10">
        <v>16</v>
      </c>
      <c r="T30" s="10">
        <v>0</v>
      </c>
      <c r="U30" s="10">
        <v>0</v>
      </c>
      <c r="V30" s="10">
        <v>0</v>
      </c>
      <c r="W30" s="10">
        <v>0</v>
      </c>
      <c r="X30" s="10">
        <v>3</v>
      </c>
      <c r="Y30" s="10">
        <v>169</v>
      </c>
    </row>
    <row r="31" spans="1:25" x14ac:dyDescent="0.3">
      <c r="A31" s="10">
        <v>30</v>
      </c>
      <c r="B31" s="10">
        <v>5</v>
      </c>
      <c r="C31" s="10">
        <v>46</v>
      </c>
      <c r="D31" s="10" t="s">
        <v>1587</v>
      </c>
      <c r="E31" s="10"/>
      <c r="F31" s="10">
        <v>371</v>
      </c>
      <c r="G31" s="174" t="s">
        <v>73</v>
      </c>
      <c r="H31" s="174" t="s">
        <v>42</v>
      </c>
      <c r="I31" s="10">
        <v>731</v>
      </c>
      <c r="J31" s="10">
        <v>15</v>
      </c>
      <c r="K31" s="10">
        <v>89</v>
      </c>
      <c r="L31" s="10">
        <v>39</v>
      </c>
      <c r="M31" s="10">
        <v>4</v>
      </c>
      <c r="N31" s="10">
        <v>25</v>
      </c>
      <c r="O31" s="10">
        <v>0</v>
      </c>
      <c r="P31" s="10">
        <v>46</v>
      </c>
      <c r="Q31" s="10">
        <v>8</v>
      </c>
      <c r="R31" s="10">
        <v>1</v>
      </c>
      <c r="S31" s="10">
        <v>8</v>
      </c>
      <c r="T31" s="10">
        <v>0</v>
      </c>
      <c r="U31" s="10">
        <v>1</v>
      </c>
      <c r="V31" s="10">
        <v>2</v>
      </c>
      <c r="W31" s="10">
        <v>0</v>
      </c>
      <c r="X31" s="10">
        <v>3</v>
      </c>
      <c r="Y31" s="10">
        <v>241</v>
      </c>
    </row>
    <row r="32" spans="1:25" x14ac:dyDescent="0.3">
      <c r="A32" s="10">
        <v>31</v>
      </c>
      <c r="B32" s="10">
        <v>5</v>
      </c>
      <c r="C32" s="10">
        <v>46</v>
      </c>
      <c r="D32" s="10" t="s">
        <v>1587</v>
      </c>
      <c r="E32" s="10"/>
      <c r="F32" s="10">
        <v>372</v>
      </c>
      <c r="G32" s="174" t="s">
        <v>73</v>
      </c>
      <c r="H32" s="174" t="s">
        <v>42</v>
      </c>
      <c r="I32" s="10">
        <v>286</v>
      </c>
      <c r="J32" s="10">
        <v>3</v>
      </c>
      <c r="K32" s="10">
        <v>29</v>
      </c>
      <c r="L32" s="10">
        <v>54</v>
      </c>
      <c r="M32" s="10">
        <v>4</v>
      </c>
      <c r="N32" s="10">
        <v>12</v>
      </c>
      <c r="O32" s="10">
        <v>1</v>
      </c>
      <c r="P32" s="10">
        <v>0</v>
      </c>
      <c r="Q32" s="10">
        <v>1</v>
      </c>
      <c r="R32" s="10">
        <v>0</v>
      </c>
      <c r="S32" s="10">
        <v>19</v>
      </c>
      <c r="T32" s="10">
        <v>0</v>
      </c>
      <c r="U32" s="10">
        <v>1</v>
      </c>
      <c r="V32" s="10">
        <v>0</v>
      </c>
      <c r="W32" s="10">
        <v>0</v>
      </c>
      <c r="X32" s="10">
        <v>5</v>
      </c>
      <c r="Y32" s="10">
        <v>129</v>
      </c>
    </row>
    <row r="33" spans="1:25" x14ac:dyDescent="0.3">
      <c r="A33" s="10">
        <v>32</v>
      </c>
      <c r="B33" s="10">
        <v>5</v>
      </c>
      <c r="C33" s="10">
        <v>53</v>
      </c>
      <c r="D33" s="10" t="s">
        <v>1588</v>
      </c>
      <c r="E33" s="10"/>
      <c r="F33" s="10">
        <v>387</v>
      </c>
      <c r="G33" s="174" t="s">
        <v>73</v>
      </c>
      <c r="H33" s="174" t="s">
        <v>42</v>
      </c>
      <c r="I33" s="10">
        <v>518</v>
      </c>
      <c r="J33" s="10">
        <v>7</v>
      </c>
      <c r="K33" s="10">
        <v>56</v>
      </c>
      <c r="L33" s="10">
        <v>12</v>
      </c>
      <c r="M33" s="10">
        <v>7</v>
      </c>
      <c r="N33" s="10">
        <v>7</v>
      </c>
      <c r="O33" s="10">
        <v>1</v>
      </c>
      <c r="P33" s="10">
        <v>70</v>
      </c>
      <c r="Q33" s="10">
        <v>4</v>
      </c>
      <c r="R33" s="10">
        <v>4</v>
      </c>
      <c r="S33" s="10">
        <v>37</v>
      </c>
      <c r="T33" s="10">
        <v>1</v>
      </c>
      <c r="U33" s="10">
        <v>0</v>
      </c>
      <c r="V33" s="10">
        <v>0</v>
      </c>
      <c r="W33" s="10">
        <v>0</v>
      </c>
      <c r="X33" s="10">
        <v>3</v>
      </c>
      <c r="Y33" s="10">
        <v>209</v>
      </c>
    </row>
    <row r="34" spans="1:25" x14ac:dyDescent="0.3">
      <c r="A34" s="10">
        <v>33</v>
      </c>
      <c r="B34" s="10">
        <v>5</v>
      </c>
      <c r="C34" s="10">
        <v>53</v>
      </c>
      <c r="D34" s="10" t="s">
        <v>1588</v>
      </c>
      <c r="E34" s="10"/>
      <c r="F34" s="10">
        <v>387</v>
      </c>
      <c r="G34" s="174" t="s">
        <v>73</v>
      </c>
      <c r="H34" s="174" t="s">
        <v>1569</v>
      </c>
      <c r="I34" s="10">
        <v>518</v>
      </c>
      <c r="J34" s="10">
        <v>7</v>
      </c>
      <c r="K34" s="10">
        <v>68</v>
      </c>
      <c r="L34" s="10">
        <v>14</v>
      </c>
      <c r="M34" s="10">
        <v>3</v>
      </c>
      <c r="N34" s="10">
        <v>17</v>
      </c>
      <c r="O34" s="10">
        <v>1</v>
      </c>
      <c r="P34" s="10">
        <v>54</v>
      </c>
      <c r="Q34" s="10">
        <v>2</v>
      </c>
      <c r="R34" s="10">
        <v>3</v>
      </c>
      <c r="S34" s="10">
        <v>25</v>
      </c>
      <c r="T34" s="10">
        <v>2</v>
      </c>
      <c r="U34" s="10">
        <v>0</v>
      </c>
      <c r="V34" s="10">
        <v>1</v>
      </c>
      <c r="W34" s="10">
        <v>0</v>
      </c>
      <c r="X34" s="10">
        <v>6</v>
      </c>
      <c r="Y34" s="10">
        <v>203</v>
      </c>
    </row>
    <row r="35" spans="1:25" x14ac:dyDescent="0.3">
      <c r="A35" s="10">
        <v>34</v>
      </c>
      <c r="B35" s="10">
        <v>5</v>
      </c>
      <c r="C35" s="10">
        <v>54</v>
      </c>
      <c r="D35" s="10" t="s">
        <v>1589</v>
      </c>
      <c r="E35" s="10"/>
      <c r="F35" s="10">
        <v>388</v>
      </c>
      <c r="G35" s="174" t="s">
        <v>73</v>
      </c>
      <c r="H35" s="174" t="s">
        <v>42</v>
      </c>
      <c r="I35" s="10">
        <v>301</v>
      </c>
      <c r="J35" s="10">
        <v>14</v>
      </c>
      <c r="K35" s="10">
        <v>45</v>
      </c>
      <c r="L35" s="10">
        <v>16</v>
      </c>
      <c r="M35" s="10">
        <v>5</v>
      </c>
      <c r="N35" s="10">
        <v>17</v>
      </c>
      <c r="O35" s="10">
        <v>0</v>
      </c>
      <c r="P35" s="10">
        <v>0</v>
      </c>
      <c r="Q35" s="10">
        <v>1</v>
      </c>
      <c r="R35" s="10">
        <v>1</v>
      </c>
      <c r="S35" s="10">
        <v>36</v>
      </c>
      <c r="T35" s="10">
        <v>0</v>
      </c>
      <c r="U35" s="10">
        <v>1</v>
      </c>
      <c r="V35" s="10">
        <v>0</v>
      </c>
      <c r="W35" s="10">
        <v>0</v>
      </c>
      <c r="X35" s="10">
        <v>6</v>
      </c>
      <c r="Y35" s="10">
        <v>142</v>
      </c>
    </row>
    <row r="36" spans="1:25" x14ac:dyDescent="0.3">
      <c r="A36" s="10">
        <v>35</v>
      </c>
      <c r="B36" s="10">
        <v>5</v>
      </c>
      <c r="C36" s="10">
        <v>86</v>
      </c>
      <c r="D36" s="10" t="s">
        <v>1590</v>
      </c>
      <c r="E36" s="10"/>
      <c r="F36" s="10">
        <v>741</v>
      </c>
      <c r="G36" s="174" t="s">
        <v>73</v>
      </c>
      <c r="H36" s="174" t="s">
        <v>42</v>
      </c>
      <c r="I36" s="10">
        <v>631</v>
      </c>
      <c r="J36" s="10">
        <v>5</v>
      </c>
      <c r="K36" s="10">
        <v>139</v>
      </c>
      <c r="L36" s="10">
        <v>123</v>
      </c>
      <c r="M36" s="10">
        <v>81</v>
      </c>
      <c r="N36" s="10">
        <v>1</v>
      </c>
      <c r="O36" s="10">
        <v>2</v>
      </c>
      <c r="P36" s="10">
        <v>3</v>
      </c>
      <c r="Q36" s="10">
        <v>6</v>
      </c>
      <c r="R36" s="10">
        <v>0</v>
      </c>
      <c r="S36" s="10">
        <v>75</v>
      </c>
      <c r="T36" s="10">
        <v>2</v>
      </c>
      <c r="U36" s="10">
        <v>1</v>
      </c>
      <c r="V36" s="10">
        <v>3</v>
      </c>
      <c r="W36" s="10">
        <v>0</v>
      </c>
      <c r="X36" s="10">
        <v>17</v>
      </c>
      <c r="Y36" s="10">
        <v>458</v>
      </c>
    </row>
    <row r="37" spans="1:25" x14ac:dyDescent="0.3">
      <c r="A37" s="10">
        <v>36</v>
      </c>
      <c r="B37" s="10">
        <v>5</v>
      </c>
      <c r="C37" s="10">
        <v>86</v>
      </c>
      <c r="D37" s="10" t="s">
        <v>1590</v>
      </c>
      <c r="E37" s="10"/>
      <c r="F37" s="10">
        <v>741</v>
      </c>
      <c r="G37" s="174" t="s">
        <v>73</v>
      </c>
      <c r="H37" s="174" t="s">
        <v>1569</v>
      </c>
      <c r="I37" s="10">
        <v>630</v>
      </c>
      <c r="J37" s="10">
        <v>3</v>
      </c>
      <c r="K37" s="10">
        <v>138</v>
      </c>
      <c r="L37" s="10">
        <v>125</v>
      </c>
      <c r="M37" s="10">
        <v>72</v>
      </c>
      <c r="N37" s="10">
        <v>6</v>
      </c>
      <c r="O37" s="10">
        <v>2</v>
      </c>
      <c r="P37" s="10">
        <v>4</v>
      </c>
      <c r="Q37" s="10">
        <v>4</v>
      </c>
      <c r="R37" s="10">
        <v>4</v>
      </c>
      <c r="S37" s="10">
        <v>4</v>
      </c>
      <c r="T37" s="10">
        <v>0</v>
      </c>
      <c r="U37" s="10">
        <v>2</v>
      </c>
      <c r="V37" s="10">
        <v>0</v>
      </c>
      <c r="W37" s="10">
        <v>0</v>
      </c>
      <c r="X37" s="10">
        <v>8</v>
      </c>
      <c r="Y37" s="10">
        <v>372</v>
      </c>
    </row>
    <row r="38" spans="1:25" x14ac:dyDescent="0.3">
      <c r="A38" s="10">
        <v>37</v>
      </c>
      <c r="B38" s="10">
        <v>5</v>
      </c>
      <c r="C38" s="10">
        <v>86</v>
      </c>
      <c r="D38" s="10" t="s">
        <v>1590</v>
      </c>
      <c r="E38" s="10"/>
      <c r="F38" s="10">
        <v>742</v>
      </c>
      <c r="G38" s="174" t="s">
        <v>73</v>
      </c>
      <c r="H38" s="174" t="s">
        <v>42</v>
      </c>
      <c r="I38" s="10">
        <v>333</v>
      </c>
      <c r="J38" s="10">
        <v>2</v>
      </c>
      <c r="K38" s="10">
        <v>47</v>
      </c>
      <c r="L38" s="10">
        <v>55</v>
      </c>
      <c r="M38" s="10">
        <v>19</v>
      </c>
      <c r="N38" s="10">
        <v>6</v>
      </c>
      <c r="O38" s="10">
        <v>0</v>
      </c>
      <c r="P38" s="10">
        <v>10</v>
      </c>
      <c r="Q38" s="10">
        <v>1</v>
      </c>
      <c r="R38" s="10">
        <v>1</v>
      </c>
      <c r="S38" s="10">
        <v>58</v>
      </c>
      <c r="T38" s="10">
        <v>1</v>
      </c>
      <c r="U38" s="10">
        <v>0</v>
      </c>
      <c r="V38" s="10">
        <v>0</v>
      </c>
      <c r="W38" s="10">
        <v>0</v>
      </c>
      <c r="X38" s="10">
        <v>5</v>
      </c>
      <c r="Y38" s="10">
        <v>205</v>
      </c>
    </row>
    <row r="39" spans="1:25" x14ac:dyDescent="0.3">
      <c r="A39" s="10">
        <v>38</v>
      </c>
      <c r="B39" s="10">
        <v>5</v>
      </c>
      <c r="C39" s="10">
        <v>86</v>
      </c>
      <c r="D39" s="10" t="s">
        <v>1590</v>
      </c>
      <c r="E39" s="10"/>
      <c r="F39" s="10">
        <v>743</v>
      </c>
      <c r="G39" s="174" t="s">
        <v>73</v>
      </c>
      <c r="H39" s="174" t="s">
        <v>42</v>
      </c>
      <c r="I39" s="10">
        <v>110</v>
      </c>
      <c r="J39" s="10">
        <v>1</v>
      </c>
      <c r="K39" s="10">
        <v>7</v>
      </c>
      <c r="L39" s="10">
        <v>7</v>
      </c>
      <c r="M39" s="10">
        <v>3</v>
      </c>
      <c r="N39" s="10">
        <v>0</v>
      </c>
      <c r="O39" s="10">
        <v>0</v>
      </c>
      <c r="P39" s="10">
        <v>0</v>
      </c>
      <c r="Q39" s="10">
        <v>1</v>
      </c>
      <c r="R39" s="10">
        <v>0</v>
      </c>
      <c r="S39" s="10">
        <v>45</v>
      </c>
      <c r="T39" s="10">
        <v>0</v>
      </c>
      <c r="U39" s="10">
        <v>0</v>
      </c>
      <c r="V39" s="10">
        <v>0</v>
      </c>
      <c r="W39" s="10">
        <v>0</v>
      </c>
      <c r="X39" s="10">
        <v>5</v>
      </c>
      <c r="Y39" s="10">
        <v>69</v>
      </c>
    </row>
    <row r="40" spans="1:25" x14ac:dyDescent="0.3">
      <c r="A40" s="10">
        <v>39</v>
      </c>
      <c r="B40" s="10">
        <v>5</v>
      </c>
      <c r="C40" s="10">
        <v>90</v>
      </c>
      <c r="D40" s="10" t="s">
        <v>1591</v>
      </c>
      <c r="E40" s="10"/>
      <c r="F40" s="10">
        <v>750</v>
      </c>
      <c r="G40" s="174" t="s">
        <v>73</v>
      </c>
      <c r="H40" s="174" t="s">
        <v>42</v>
      </c>
      <c r="I40" s="10">
        <v>363</v>
      </c>
      <c r="J40" s="10">
        <v>20</v>
      </c>
      <c r="K40" s="10">
        <v>88</v>
      </c>
      <c r="L40" s="10">
        <v>21</v>
      </c>
      <c r="M40" s="10">
        <v>3</v>
      </c>
      <c r="N40" s="10">
        <v>9</v>
      </c>
      <c r="O40" s="10">
        <v>0</v>
      </c>
      <c r="P40" s="10">
        <v>1</v>
      </c>
      <c r="Q40" s="10">
        <v>0</v>
      </c>
      <c r="R40" s="10">
        <v>0</v>
      </c>
      <c r="S40" s="10">
        <v>40</v>
      </c>
      <c r="T40" s="10">
        <v>0</v>
      </c>
      <c r="U40" s="10">
        <v>1</v>
      </c>
      <c r="V40" s="10">
        <v>4</v>
      </c>
      <c r="W40" s="10">
        <v>0</v>
      </c>
      <c r="X40" s="10">
        <v>8</v>
      </c>
      <c r="Y40" s="10">
        <v>195</v>
      </c>
    </row>
    <row r="41" spans="1:25" x14ac:dyDescent="0.3">
      <c r="A41" s="10">
        <v>40</v>
      </c>
      <c r="B41" s="10">
        <v>5</v>
      </c>
      <c r="C41" s="10">
        <v>91</v>
      </c>
      <c r="D41" s="10" t="s">
        <v>1592</v>
      </c>
      <c r="E41" s="10"/>
      <c r="F41" s="10">
        <v>751</v>
      </c>
      <c r="G41" s="174" t="s">
        <v>73</v>
      </c>
      <c r="H41" s="174" t="s">
        <v>42</v>
      </c>
      <c r="I41" s="10">
        <v>686</v>
      </c>
      <c r="J41" s="10">
        <v>11</v>
      </c>
      <c r="K41" s="10">
        <v>239</v>
      </c>
      <c r="L41" s="10">
        <v>10</v>
      </c>
      <c r="M41" s="10">
        <v>2</v>
      </c>
      <c r="N41" s="10">
        <v>24</v>
      </c>
      <c r="O41" s="10">
        <v>0</v>
      </c>
      <c r="P41" s="10">
        <v>4</v>
      </c>
      <c r="Q41" s="10">
        <v>3</v>
      </c>
      <c r="R41" s="10">
        <v>1</v>
      </c>
      <c r="S41" s="10">
        <v>12</v>
      </c>
      <c r="T41" s="10">
        <v>2</v>
      </c>
      <c r="U41" s="10">
        <v>0</v>
      </c>
      <c r="V41" s="10">
        <v>5</v>
      </c>
      <c r="W41" s="10">
        <v>0</v>
      </c>
      <c r="X41" s="10">
        <v>9</v>
      </c>
      <c r="Y41" s="10">
        <v>322</v>
      </c>
    </row>
    <row r="42" spans="1:25" x14ac:dyDescent="0.3">
      <c r="A42" s="10">
        <v>41</v>
      </c>
      <c r="B42" s="10">
        <v>5</v>
      </c>
      <c r="C42" s="10">
        <v>91</v>
      </c>
      <c r="D42" s="10" t="s">
        <v>1592</v>
      </c>
      <c r="E42" s="10"/>
      <c r="F42" s="10">
        <v>752</v>
      </c>
      <c r="G42" s="174" t="s">
        <v>73</v>
      </c>
      <c r="H42" s="174" t="s">
        <v>42</v>
      </c>
      <c r="I42" s="10">
        <v>668</v>
      </c>
      <c r="J42" s="10">
        <v>26</v>
      </c>
      <c r="K42" s="10">
        <v>117</v>
      </c>
      <c r="L42" s="10">
        <v>56</v>
      </c>
      <c r="M42" s="10">
        <v>14</v>
      </c>
      <c r="N42" s="10">
        <v>35</v>
      </c>
      <c r="O42" s="10">
        <v>2</v>
      </c>
      <c r="P42" s="10">
        <v>10</v>
      </c>
      <c r="Q42" s="10">
        <v>8</v>
      </c>
      <c r="R42" s="10">
        <v>5</v>
      </c>
      <c r="S42" s="10">
        <v>48</v>
      </c>
      <c r="T42" s="10">
        <v>4</v>
      </c>
      <c r="U42" s="10">
        <v>1</v>
      </c>
      <c r="V42" s="10">
        <v>1</v>
      </c>
      <c r="W42" s="10">
        <v>0</v>
      </c>
      <c r="X42" s="10">
        <v>21</v>
      </c>
      <c r="Y42" s="10">
        <v>348</v>
      </c>
    </row>
    <row r="43" spans="1:25" x14ac:dyDescent="0.3">
      <c r="A43" s="10">
        <v>42</v>
      </c>
      <c r="B43" s="10">
        <v>5</v>
      </c>
      <c r="C43" s="10">
        <v>93</v>
      </c>
      <c r="D43" s="10" t="s">
        <v>1593</v>
      </c>
      <c r="E43" s="10"/>
      <c r="F43" s="10">
        <v>756</v>
      </c>
      <c r="G43" s="174" t="s">
        <v>73</v>
      </c>
      <c r="H43" s="174" t="s">
        <v>42</v>
      </c>
      <c r="I43" s="10">
        <v>543</v>
      </c>
      <c r="J43" s="10">
        <v>12</v>
      </c>
      <c r="K43" s="10">
        <v>91</v>
      </c>
      <c r="L43" s="10">
        <v>40</v>
      </c>
      <c r="M43" s="10">
        <v>5</v>
      </c>
      <c r="N43" s="10">
        <v>26</v>
      </c>
      <c r="O43" s="10">
        <v>1</v>
      </c>
      <c r="P43" s="10">
        <v>7</v>
      </c>
      <c r="Q43" s="10">
        <v>8</v>
      </c>
      <c r="R43" s="10">
        <v>4</v>
      </c>
      <c r="S43" s="10">
        <v>55</v>
      </c>
      <c r="T43" s="10">
        <v>2</v>
      </c>
      <c r="U43" s="10">
        <v>0</v>
      </c>
      <c r="V43" s="10">
        <v>7</v>
      </c>
      <c r="W43" s="10">
        <v>1</v>
      </c>
      <c r="X43" s="10">
        <v>11</v>
      </c>
      <c r="Y43" s="10">
        <v>270</v>
      </c>
    </row>
    <row r="44" spans="1:25" x14ac:dyDescent="0.3">
      <c r="A44" s="10">
        <v>43</v>
      </c>
      <c r="B44" s="10">
        <v>5</v>
      </c>
      <c r="C44" s="10">
        <v>99</v>
      </c>
      <c r="D44" s="10" t="s">
        <v>1594</v>
      </c>
      <c r="E44" s="10"/>
      <c r="F44" s="10">
        <v>764</v>
      </c>
      <c r="G44" s="174" t="s">
        <v>73</v>
      </c>
      <c r="H44" s="174" t="s">
        <v>42</v>
      </c>
      <c r="I44" s="10">
        <v>588</v>
      </c>
      <c r="J44" s="10">
        <v>6</v>
      </c>
      <c r="K44" s="10">
        <v>199</v>
      </c>
      <c r="L44" s="10">
        <v>159</v>
      </c>
      <c r="M44" s="10">
        <v>4</v>
      </c>
      <c r="N44" s="10">
        <v>13</v>
      </c>
      <c r="O44" s="10">
        <v>4</v>
      </c>
      <c r="P44" s="10">
        <v>2</v>
      </c>
      <c r="Q44" s="10">
        <v>2</v>
      </c>
      <c r="R44" s="10">
        <v>12</v>
      </c>
      <c r="S44" s="10">
        <v>40</v>
      </c>
      <c r="T44" s="10">
        <v>1</v>
      </c>
      <c r="U44" s="10">
        <v>0</v>
      </c>
      <c r="V44" s="10">
        <v>3</v>
      </c>
      <c r="W44" s="10">
        <v>0</v>
      </c>
      <c r="X44" s="10">
        <v>10</v>
      </c>
      <c r="Y44" s="10">
        <v>455</v>
      </c>
    </row>
    <row r="45" spans="1:25" x14ac:dyDescent="0.3">
      <c r="A45" s="10">
        <v>44</v>
      </c>
      <c r="B45" s="10">
        <v>5</v>
      </c>
      <c r="C45" s="10">
        <v>99</v>
      </c>
      <c r="D45" s="10" t="s">
        <v>1594</v>
      </c>
      <c r="E45" s="10"/>
      <c r="F45" s="10">
        <v>764</v>
      </c>
      <c r="G45" s="174" t="s">
        <v>73</v>
      </c>
      <c r="H45" s="174" t="s">
        <v>1569</v>
      </c>
      <c r="I45" s="10">
        <v>588</v>
      </c>
      <c r="J45" s="10">
        <v>6</v>
      </c>
      <c r="K45" s="10">
        <v>224</v>
      </c>
      <c r="L45" s="10">
        <v>127</v>
      </c>
      <c r="M45" s="10">
        <v>10</v>
      </c>
      <c r="N45" s="10">
        <v>23</v>
      </c>
      <c r="O45" s="10">
        <v>4</v>
      </c>
      <c r="P45" s="10">
        <v>4</v>
      </c>
      <c r="Q45" s="10">
        <v>1</v>
      </c>
      <c r="R45" s="10">
        <v>11</v>
      </c>
      <c r="S45" s="10">
        <v>53</v>
      </c>
      <c r="T45" s="10">
        <v>2</v>
      </c>
      <c r="U45" s="10">
        <v>0</v>
      </c>
      <c r="V45" s="10">
        <v>3</v>
      </c>
      <c r="W45" s="10">
        <v>0</v>
      </c>
      <c r="X45" s="10">
        <v>13</v>
      </c>
      <c r="Y45" s="10">
        <v>481</v>
      </c>
    </row>
    <row r="46" spans="1:25" x14ac:dyDescent="0.3">
      <c r="A46" s="10">
        <v>45</v>
      </c>
      <c r="B46" s="10">
        <v>5</v>
      </c>
      <c r="C46" s="10">
        <v>99</v>
      </c>
      <c r="D46" s="10" t="s">
        <v>1594</v>
      </c>
      <c r="E46" s="10"/>
      <c r="F46" s="10">
        <v>764</v>
      </c>
      <c r="G46" s="174" t="s">
        <v>73</v>
      </c>
      <c r="H46" s="174" t="s">
        <v>1571</v>
      </c>
      <c r="I46" s="10">
        <v>587</v>
      </c>
      <c r="J46" s="10">
        <v>3</v>
      </c>
      <c r="K46" s="10">
        <v>162</v>
      </c>
      <c r="L46" s="10">
        <v>184</v>
      </c>
      <c r="M46" s="10">
        <v>7</v>
      </c>
      <c r="N46" s="10">
        <v>23</v>
      </c>
      <c r="O46" s="10">
        <v>4</v>
      </c>
      <c r="P46" s="10">
        <v>3</v>
      </c>
      <c r="Q46" s="10">
        <v>6</v>
      </c>
      <c r="R46" s="10">
        <v>13</v>
      </c>
      <c r="S46" s="10">
        <v>69</v>
      </c>
      <c r="T46" s="10">
        <v>1</v>
      </c>
      <c r="U46" s="10">
        <v>5</v>
      </c>
      <c r="V46" s="10">
        <v>1</v>
      </c>
      <c r="W46" s="10">
        <v>0</v>
      </c>
      <c r="X46" s="10">
        <v>9</v>
      </c>
      <c r="Y46" s="10">
        <v>490</v>
      </c>
    </row>
    <row r="47" spans="1:25" x14ac:dyDescent="0.3">
      <c r="A47" s="10">
        <v>46</v>
      </c>
      <c r="B47" s="10">
        <v>5</v>
      </c>
      <c r="C47" s="10">
        <v>99</v>
      </c>
      <c r="D47" s="10" t="s">
        <v>1594</v>
      </c>
      <c r="E47" s="10"/>
      <c r="F47" s="10">
        <v>765</v>
      </c>
      <c r="G47" s="174" t="s">
        <v>73</v>
      </c>
      <c r="H47" s="174" t="s">
        <v>42</v>
      </c>
      <c r="I47" s="10">
        <v>574</v>
      </c>
      <c r="J47" s="10">
        <v>13</v>
      </c>
      <c r="K47" s="10">
        <v>100</v>
      </c>
      <c r="L47" s="10">
        <v>127</v>
      </c>
      <c r="M47" s="10">
        <v>3</v>
      </c>
      <c r="N47" s="10">
        <v>17</v>
      </c>
      <c r="O47" s="10">
        <v>2</v>
      </c>
      <c r="P47" s="10">
        <v>4</v>
      </c>
      <c r="Q47" s="10">
        <v>2</v>
      </c>
      <c r="R47" s="10">
        <v>14</v>
      </c>
      <c r="S47" s="10">
        <v>60</v>
      </c>
      <c r="T47" s="10">
        <v>3</v>
      </c>
      <c r="U47" s="10">
        <v>18</v>
      </c>
      <c r="V47" s="10">
        <v>4</v>
      </c>
      <c r="W47" s="10">
        <v>0</v>
      </c>
      <c r="X47" s="10">
        <v>14</v>
      </c>
      <c r="Y47" s="10">
        <v>381</v>
      </c>
    </row>
    <row r="48" spans="1:25" x14ac:dyDescent="0.3">
      <c r="A48" s="10">
        <v>47</v>
      </c>
      <c r="B48" s="10">
        <v>5</v>
      </c>
      <c r="C48" s="10">
        <v>99</v>
      </c>
      <c r="D48" s="10" t="s">
        <v>1594</v>
      </c>
      <c r="E48" s="10"/>
      <c r="F48" s="10">
        <v>765</v>
      </c>
      <c r="G48" s="174" t="s">
        <v>73</v>
      </c>
      <c r="H48" s="174" t="s">
        <v>1569</v>
      </c>
      <c r="I48" s="10">
        <v>574</v>
      </c>
      <c r="J48" s="10">
        <v>7</v>
      </c>
      <c r="K48" s="10">
        <v>104</v>
      </c>
      <c r="L48" s="10">
        <v>124</v>
      </c>
      <c r="M48" s="10">
        <v>5</v>
      </c>
      <c r="N48" s="10">
        <v>27</v>
      </c>
      <c r="O48" s="10">
        <v>2</v>
      </c>
      <c r="P48" s="10">
        <v>4</v>
      </c>
      <c r="Q48" s="10">
        <v>4</v>
      </c>
      <c r="R48" s="10">
        <v>8</v>
      </c>
      <c r="S48" s="10">
        <v>50</v>
      </c>
      <c r="T48" s="10">
        <v>4</v>
      </c>
      <c r="U48" s="10">
        <v>15</v>
      </c>
      <c r="V48" s="10">
        <v>1</v>
      </c>
      <c r="W48" s="10">
        <v>0</v>
      </c>
      <c r="X48" s="10">
        <v>14</v>
      </c>
      <c r="Y48" s="10">
        <v>369</v>
      </c>
    </row>
    <row r="49" spans="1:25" x14ac:dyDescent="0.3">
      <c r="A49" s="10">
        <v>48</v>
      </c>
      <c r="B49" s="10">
        <v>5</v>
      </c>
      <c r="C49" s="10">
        <v>103</v>
      </c>
      <c r="D49" s="10" t="s">
        <v>1595</v>
      </c>
      <c r="E49" s="10"/>
      <c r="F49" s="10">
        <v>776</v>
      </c>
      <c r="G49" s="174" t="s">
        <v>73</v>
      </c>
      <c r="H49" s="174" t="s">
        <v>42</v>
      </c>
      <c r="I49" s="10">
        <v>211</v>
      </c>
      <c r="J49" s="10">
        <v>10</v>
      </c>
      <c r="K49" s="10">
        <v>27</v>
      </c>
      <c r="L49" s="10">
        <v>19</v>
      </c>
      <c r="M49" s="10">
        <v>6</v>
      </c>
      <c r="N49" s="10">
        <v>6</v>
      </c>
      <c r="O49" s="10">
        <v>1</v>
      </c>
      <c r="P49" s="10">
        <v>36</v>
      </c>
      <c r="Q49" s="10">
        <v>2</v>
      </c>
      <c r="R49" s="10">
        <v>0</v>
      </c>
      <c r="S49" s="10">
        <v>18</v>
      </c>
      <c r="T49" s="10">
        <v>2</v>
      </c>
      <c r="U49" s="10">
        <v>1</v>
      </c>
      <c r="V49" s="10">
        <v>0</v>
      </c>
      <c r="W49" s="10">
        <v>0</v>
      </c>
      <c r="X49" s="10">
        <v>5</v>
      </c>
      <c r="Y49" s="10">
        <v>133</v>
      </c>
    </row>
    <row r="50" spans="1:25" x14ac:dyDescent="0.3">
      <c r="A50" s="10">
        <v>49</v>
      </c>
      <c r="B50" s="10">
        <v>5</v>
      </c>
      <c r="C50" s="10">
        <v>113</v>
      </c>
      <c r="D50" s="10" t="s">
        <v>1596</v>
      </c>
      <c r="E50" s="10"/>
      <c r="F50" s="10">
        <v>801</v>
      </c>
      <c r="G50" s="174" t="s">
        <v>73</v>
      </c>
      <c r="H50" s="174" t="s">
        <v>42</v>
      </c>
      <c r="I50" s="10">
        <v>360</v>
      </c>
      <c r="J50" s="10">
        <v>3</v>
      </c>
      <c r="K50" s="10">
        <v>69</v>
      </c>
      <c r="L50" s="10">
        <v>21</v>
      </c>
      <c r="M50" s="10">
        <v>4</v>
      </c>
      <c r="N50" s="10">
        <v>8</v>
      </c>
      <c r="O50" s="10">
        <v>4</v>
      </c>
      <c r="P50" s="10">
        <v>0</v>
      </c>
      <c r="Q50" s="10">
        <v>3</v>
      </c>
      <c r="R50" s="10">
        <v>4</v>
      </c>
      <c r="S50" s="10">
        <v>47</v>
      </c>
      <c r="T50" s="10">
        <v>1</v>
      </c>
      <c r="U50" s="10">
        <v>1</v>
      </c>
      <c r="V50" s="10">
        <v>9</v>
      </c>
      <c r="W50" s="10">
        <v>0</v>
      </c>
      <c r="X50" s="10">
        <v>8</v>
      </c>
      <c r="Y50" s="10">
        <v>182</v>
      </c>
    </row>
    <row r="51" spans="1:25" x14ac:dyDescent="0.3">
      <c r="A51" s="10">
        <v>50</v>
      </c>
      <c r="B51" s="10">
        <v>5</v>
      </c>
      <c r="C51" s="10">
        <v>113</v>
      </c>
      <c r="D51" s="10" t="s">
        <v>1596</v>
      </c>
      <c r="E51" s="10"/>
      <c r="F51" s="10">
        <v>802</v>
      </c>
      <c r="G51" s="174" t="s">
        <v>73</v>
      </c>
      <c r="H51" s="174" t="s">
        <v>42</v>
      </c>
      <c r="I51" s="10">
        <v>130</v>
      </c>
      <c r="J51" s="10">
        <v>7</v>
      </c>
      <c r="K51" s="10">
        <v>18</v>
      </c>
      <c r="L51" s="10">
        <v>8</v>
      </c>
      <c r="M51" s="10">
        <v>2</v>
      </c>
      <c r="N51" s="10">
        <v>6</v>
      </c>
      <c r="O51" s="10">
        <v>0</v>
      </c>
      <c r="P51" s="10">
        <v>0</v>
      </c>
      <c r="Q51" s="10">
        <v>2</v>
      </c>
      <c r="R51" s="10">
        <v>0</v>
      </c>
      <c r="S51" s="10">
        <v>12</v>
      </c>
      <c r="T51" s="10">
        <v>0</v>
      </c>
      <c r="U51" s="10">
        <v>0</v>
      </c>
      <c r="V51" s="10">
        <v>1</v>
      </c>
      <c r="W51" s="10">
        <v>0</v>
      </c>
      <c r="X51" s="10">
        <v>1</v>
      </c>
      <c r="Y51" s="10">
        <v>57</v>
      </c>
    </row>
    <row r="52" spans="1:25" x14ac:dyDescent="0.3">
      <c r="A52" s="10">
        <v>51</v>
      </c>
      <c r="B52" s="10">
        <v>5</v>
      </c>
      <c r="C52" s="10">
        <v>126</v>
      </c>
      <c r="D52" s="10" t="s">
        <v>1597</v>
      </c>
      <c r="E52" s="10"/>
      <c r="F52" s="10">
        <v>837</v>
      </c>
      <c r="G52" s="174" t="s">
        <v>73</v>
      </c>
      <c r="H52" s="174" t="s">
        <v>42</v>
      </c>
      <c r="I52" s="10">
        <v>235</v>
      </c>
      <c r="J52" s="10">
        <v>15</v>
      </c>
      <c r="K52" s="10">
        <v>43</v>
      </c>
      <c r="L52" s="10">
        <v>9</v>
      </c>
      <c r="M52" s="10">
        <v>5</v>
      </c>
      <c r="N52" s="10">
        <v>6</v>
      </c>
      <c r="O52" s="10">
        <v>1</v>
      </c>
      <c r="P52" s="10">
        <v>0</v>
      </c>
      <c r="Q52" s="10">
        <v>3</v>
      </c>
      <c r="R52" s="10">
        <v>2</v>
      </c>
      <c r="S52" s="10">
        <v>21</v>
      </c>
      <c r="T52" s="10">
        <v>1</v>
      </c>
      <c r="U52" s="10">
        <v>0</v>
      </c>
      <c r="V52" s="10">
        <v>1</v>
      </c>
      <c r="W52" s="10">
        <v>0</v>
      </c>
      <c r="X52" s="10">
        <v>5</v>
      </c>
      <c r="Y52" s="10">
        <v>112</v>
      </c>
    </row>
    <row r="53" spans="1:25" x14ac:dyDescent="0.3">
      <c r="A53" s="10">
        <v>52</v>
      </c>
      <c r="B53" s="10">
        <v>5</v>
      </c>
      <c r="C53" s="10">
        <v>137</v>
      </c>
      <c r="D53" s="10" t="s">
        <v>1598</v>
      </c>
      <c r="E53" s="10"/>
      <c r="F53" s="10">
        <v>876</v>
      </c>
      <c r="G53" s="174" t="s">
        <v>73</v>
      </c>
      <c r="H53" s="174" t="s">
        <v>42</v>
      </c>
      <c r="I53" s="10">
        <v>557</v>
      </c>
      <c r="J53" s="10">
        <v>8</v>
      </c>
      <c r="K53" s="10">
        <v>104</v>
      </c>
      <c r="L53" s="10">
        <v>45</v>
      </c>
      <c r="M53" s="10">
        <v>5</v>
      </c>
      <c r="N53" s="10">
        <v>47</v>
      </c>
      <c r="O53" s="10">
        <v>1</v>
      </c>
      <c r="P53" s="10">
        <v>13</v>
      </c>
      <c r="Q53" s="10">
        <v>4</v>
      </c>
      <c r="R53" s="10">
        <v>3</v>
      </c>
      <c r="S53" s="10">
        <v>14</v>
      </c>
      <c r="T53" s="10">
        <v>1</v>
      </c>
      <c r="U53" s="10">
        <v>1</v>
      </c>
      <c r="V53" s="10">
        <v>4</v>
      </c>
      <c r="W53" s="10">
        <v>0</v>
      </c>
      <c r="X53" s="10">
        <v>1</v>
      </c>
      <c r="Y53" s="10">
        <v>251</v>
      </c>
    </row>
    <row r="54" spans="1:25" x14ac:dyDescent="0.3">
      <c r="A54" s="10">
        <v>53</v>
      </c>
      <c r="B54" s="10">
        <v>5</v>
      </c>
      <c r="C54" s="10">
        <v>141</v>
      </c>
      <c r="D54" s="10" t="s">
        <v>1599</v>
      </c>
      <c r="E54" s="10"/>
      <c r="F54" s="10">
        <v>891</v>
      </c>
      <c r="G54" s="174" t="s">
        <v>73</v>
      </c>
      <c r="H54" s="174" t="s">
        <v>42</v>
      </c>
      <c r="I54" s="10">
        <v>503</v>
      </c>
      <c r="J54" s="10">
        <v>8</v>
      </c>
      <c r="K54" s="10">
        <v>96</v>
      </c>
      <c r="L54" s="10">
        <v>83</v>
      </c>
      <c r="M54" s="10">
        <v>3</v>
      </c>
      <c r="N54" s="10">
        <v>15</v>
      </c>
      <c r="O54" s="10">
        <v>3</v>
      </c>
      <c r="P54" s="10">
        <v>26</v>
      </c>
      <c r="Q54" s="10">
        <v>1</v>
      </c>
      <c r="R54" s="10">
        <v>1</v>
      </c>
      <c r="S54" s="10">
        <v>29</v>
      </c>
      <c r="T54" s="10">
        <v>3</v>
      </c>
      <c r="U54" s="10">
        <v>1</v>
      </c>
      <c r="V54" s="10">
        <v>3</v>
      </c>
      <c r="W54" s="10">
        <v>0</v>
      </c>
      <c r="X54" s="10">
        <v>12</v>
      </c>
      <c r="Y54" s="10">
        <v>284</v>
      </c>
    </row>
    <row r="55" spans="1:25" x14ac:dyDescent="0.3">
      <c r="A55" s="10">
        <v>54</v>
      </c>
      <c r="B55" s="10">
        <v>5</v>
      </c>
      <c r="C55" s="10">
        <v>141</v>
      </c>
      <c r="D55" s="10" t="s">
        <v>1599</v>
      </c>
      <c r="E55" s="10"/>
      <c r="F55" s="10">
        <v>892</v>
      </c>
      <c r="G55" s="174" t="s">
        <v>73</v>
      </c>
      <c r="H55" s="174" t="s">
        <v>42</v>
      </c>
      <c r="I55" s="10">
        <v>289</v>
      </c>
      <c r="J55" s="10">
        <v>10</v>
      </c>
      <c r="K55" s="10">
        <v>29</v>
      </c>
      <c r="L55" s="10">
        <v>36</v>
      </c>
      <c r="M55" s="10">
        <v>3</v>
      </c>
      <c r="N55" s="10">
        <v>5</v>
      </c>
      <c r="O55" s="10">
        <v>0</v>
      </c>
      <c r="P55" s="10">
        <v>11</v>
      </c>
      <c r="Q55" s="10">
        <v>2</v>
      </c>
      <c r="R55" s="10">
        <v>3</v>
      </c>
      <c r="S55" s="10">
        <v>56</v>
      </c>
      <c r="T55" s="10">
        <v>1</v>
      </c>
      <c r="U55" s="10">
        <v>0</v>
      </c>
      <c r="V55" s="10">
        <v>0</v>
      </c>
      <c r="W55" s="10">
        <v>0</v>
      </c>
      <c r="X55" s="10">
        <v>8</v>
      </c>
      <c r="Y55" s="10">
        <v>164</v>
      </c>
    </row>
    <row r="56" spans="1:25" x14ac:dyDescent="0.3">
      <c r="A56" s="10">
        <v>55</v>
      </c>
      <c r="B56" s="10">
        <v>5</v>
      </c>
      <c r="C56" s="10">
        <v>144</v>
      </c>
      <c r="D56" s="10" t="s">
        <v>1600</v>
      </c>
      <c r="E56" s="10"/>
      <c r="F56" s="10">
        <v>896</v>
      </c>
      <c r="G56" s="174" t="s">
        <v>73</v>
      </c>
      <c r="H56" s="174" t="s">
        <v>42</v>
      </c>
      <c r="I56" s="10">
        <v>277</v>
      </c>
      <c r="J56" s="10">
        <v>5</v>
      </c>
      <c r="K56" s="10">
        <v>46</v>
      </c>
      <c r="L56" s="10">
        <v>28</v>
      </c>
      <c r="M56" s="10">
        <v>1</v>
      </c>
      <c r="N56" s="10">
        <v>5</v>
      </c>
      <c r="O56" s="10">
        <v>0</v>
      </c>
      <c r="P56" s="10">
        <v>44</v>
      </c>
      <c r="Q56" s="10">
        <v>0</v>
      </c>
      <c r="R56" s="10">
        <v>0</v>
      </c>
      <c r="S56" s="10">
        <v>6</v>
      </c>
      <c r="T56" s="10">
        <v>0</v>
      </c>
      <c r="U56" s="10">
        <v>2</v>
      </c>
      <c r="V56" s="10">
        <v>6</v>
      </c>
      <c r="W56" s="10">
        <v>0</v>
      </c>
      <c r="X56" s="10">
        <v>8</v>
      </c>
      <c r="Y56" s="10">
        <v>151</v>
      </c>
    </row>
    <row r="57" spans="1:25" x14ac:dyDescent="0.3">
      <c r="A57" s="10">
        <v>56</v>
      </c>
      <c r="B57" s="10">
        <v>5</v>
      </c>
      <c r="C57" s="10">
        <v>147</v>
      </c>
      <c r="D57" s="10" t="s">
        <v>1601</v>
      </c>
      <c r="E57" s="10"/>
      <c r="F57" s="10">
        <v>900</v>
      </c>
      <c r="G57" s="174" t="s">
        <v>73</v>
      </c>
      <c r="H57" s="174" t="s">
        <v>42</v>
      </c>
      <c r="I57" s="10">
        <v>672</v>
      </c>
      <c r="J57" s="10">
        <v>10</v>
      </c>
      <c r="K57" s="10">
        <v>103</v>
      </c>
      <c r="L57" s="10">
        <v>76</v>
      </c>
      <c r="M57" s="10">
        <v>15</v>
      </c>
      <c r="N57" s="10">
        <v>75</v>
      </c>
      <c r="O57" s="10">
        <v>1</v>
      </c>
      <c r="P57" s="10">
        <v>68</v>
      </c>
      <c r="Q57" s="10">
        <v>5</v>
      </c>
      <c r="R57" s="10">
        <v>9</v>
      </c>
      <c r="S57" s="10">
        <v>67</v>
      </c>
      <c r="T57" s="10">
        <v>10</v>
      </c>
      <c r="U57" s="10">
        <v>3</v>
      </c>
      <c r="V57" s="10">
        <v>3</v>
      </c>
      <c r="W57" s="10">
        <v>0</v>
      </c>
      <c r="X57" s="10">
        <v>22</v>
      </c>
      <c r="Y57" s="10">
        <v>467</v>
      </c>
    </row>
    <row r="58" spans="1:25" x14ac:dyDescent="0.3">
      <c r="A58" s="10">
        <v>57</v>
      </c>
      <c r="B58" s="10">
        <v>5</v>
      </c>
      <c r="C58" s="10">
        <v>147</v>
      </c>
      <c r="D58" s="10" t="s">
        <v>1601</v>
      </c>
      <c r="E58" s="10"/>
      <c r="F58" s="10">
        <v>900</v>
      </c>
      <c r="G58" s="174" t="s">
        <v>73</v>
      </c>
      <c r="H58" s="174" t="s">
        <v>1569</v>
      </c>
      <c r="I58" s="10">
        <v>672</v>
      </c>
      <c r="J58" s="10">
        <v>10</v>
      </c>
      <c r="K58" s="10">
        <v>89</v>
      </c>
      <c r="L58" s="10">
        <v>51</v>
      </c>
      <c r="M58" s="10">
        <v>12</v>
      </c>
      <c r="N58" s="10">
        <v>73</v>
      </c>
      <c r="O58" s="10">
        <v>4</v>
      </c>
      <c r="P58" s="10">
        <v>65</v>
      </c>
      <c r="Q58" s="10">
        <v>11</v>
      </c>
      <c r="R58" s="10">
        <v>11</v>
      </c>
      <c r="S58" s="10">
        <v>98</v>
      </c>
      <c r="T58" s="10">
        <v>7</v>
      </c>
      <c r="U58" s="10">
        <v>3</v>
      </c>
      <c r="V58" s="10">
        <v>1</v>
      </c>
      <c r="W58" s="10">
        <v>0</v>
      </c>
      <c r="X58" s="10">
        <v>21</v>
      </c>
      <c r="Y58" s="10">
        <v>456</v>
      </c>
    </row>
    <row r="59" spans="1:25" x14ac:dyDescent="0.3">
      <c r="A59" s="10">
        <v>58</v>
      </c>
      <c r="B59" s="10">
        <v>5</v>
      </c>
      <c r="C59" s="10">
        <v>147</v>
      </c>
      <c r="D59" s="10" t="s">
        <v>1601</v>
      </c>
      <c r="E59" s="10"/>
      <c r="F59" s="10">
        <v>900</v>
      </c>
      <c r="G59" s="174" t="s">
        <v>73</v>
      </c>
      <c r="H59" s="174" t="s">
        <v>1571</v>
      </c>
      <c r="I59" s="10">
        <v>671</v>
      </c>
      <c r="J59" s="10">
        <v>13</v>
      </c>
      <c r="K59" s="10">
        <v>75</v>
      </c>
      <c r="L59" s="10">
        <v>79</v>
      </c>
      <c r="M59" s="10">
        <v>11</v>
      </c>
      <c r="N59" s="10">
        <v>71</v>
      </c>
      <c r="O59" s="10">
        <v>5</v>
      </c>
      <c r="P59" s="10">
        <v>78</v>
      </c>
      <c r="Q59" s="10">
        <v>5</v>
      </c>
      <c r="R59" s="10">
        <v>20</v>
      </c>
      <c r="S59" s="10">
        <v>101</v>
      </c>
      <c r="T59" s="10">
        <v>2</v>
      </c>
      <c r="U59" s="10">
        <v>2</v>
      </c>
      <c r="V59" s="10">
        <v>3</v>
      </c>
      <c r="W59" s="10">
        <v>0</v>
      </c>
      <c r="X59" s="10">
        <v>17</v>
      </c>
      <c r="Y59" s="10">
        <v>482</v>
      </c>
    </row>
    <row r="60" spans="1:25" x14ac:dyDescent="0.3">
      <c r="A60" s="10">
        <v>59</v>
      </c>
      <c r="B60" s="10">
        <v>5</v>
      </c>
      <c r="C60" s="10">
        <v>147</v>
      </c>
      <c r="D60" s="10" t="s">
        <v>1601</v>
      </c>
      <c r="E60" s="10"/>
      <c r="F60" s="10">
        <v>901</v>
      </c>
      <c r="G60" s="174" t="s">
        <v>73</v>
      </c>
      <c r="H60" s="174" t="s">
        <v>42</v>
      </c>
      <c r="I60" s="10">
        <v>577</v>
      </c>
      <c r="J60" s="10">
        <v>6</v>
      </c>
      <c r="K60" s="10">
        <v>99</v>
      </c>
      <c r="L60" s="10">
        <v>54</v>
      </c>
      <c r="M60" s="10">
        <v>8</v>
      </c>
      <c r="N60" s="10">
        <v>112</v>
      </c>
      <c r="O60" s="10">
        <v>5</v>
      </c>
      <c r="P60" s="10">
        <v>35</v>
      </c>
      <c r="Q60" s="10">
        <v>4</v>
      </c>
      <c r="R60" s="10">
        <v>6</v>
      </c>
      <c r="S60" s="10">
        <v>64</v>
      </c>
      <c r="T60" s="10">
        <v>5</v>
      </c>
      <c r="U60" s="10">
        <v>2</v>
      </c>
      <c r="V60" s="10">
        <v>2</v>
      </c>
      <c r="W60" s="10">
        <v>0</v>
      </c>
      <c r="X60" s="10">
        <v>26</v>
      </c>
      <c r="Y60" s="10">
        <v>428</v>
      </c>
    </row>
    <row r="61" spans="1:25" x14ac:dyDescent="0.3">
      <c r="A61" s="10">
        <v>60</v>
      </c>
      <c r="B61" s="10">
        <v>5</v>
      </c>
      <c r="C61" s="10">
        <v>147</v>
      </c>
      <c r="D61" s="10" t="s">
        <v>1601</v>
      </c>
      <c r="E61" s="10"/>
      <c r="F61" s="10">
        <v>901</v>
      </c>
      <c r="G61" s="174" t="s">
        <v>73</v>
      </c>
      <c r="H61" s="174" t="s">
        <v>1569</v>
      </c>
      <c r="I61" s="10">
        <v>577</v>
      </c>
      <c r="J61" s="10">
        <v>4</v>
      </c>
      <c r="K61" s="10">
        <v>86</v>
      </c>
      <c r="L61" s="10">
        <v>44</v>
      </c>
      <c r="M61" s="10">
        <v>2</v>
      </c>
      <c r="N61" s="10">
        <v>95</v>
      </c>
      <c r="O61" s="10">
        <v>2</v>
      </c>
      <c r="P61" s="10">
        <v>62</v>
      </c>
      <c r="Q61" s="10">
        <v>5</v>
      </c>
      <c r="R61" s="10">
        <v>10</v>
      </c>
      <c r="S61" s="10">
        <v>63</v>
      </c>
      <c r="T61" s="10">
        <v>4</v>
      </c>
      <c r="U61" s="10">
        <v>0</v>
      </c>
      <c r="V61" s="10">
        <v>5</v>
      </c>
      <c r="W61" s="10">
        <v>0</v>
      </c>
      <c r="X61" s="10">
        <v>11</v>
      </c>
      <c r="Y61" s="10">
        <v>393</v>
      </c>
    </row>
    <row r="62" spans="1:25" x14ac:dyDescent="0.3">
      <c r="A62" s="10">
        <v>61</v>
      </c>
      <c r="B62" s="10">
        <v>5</v>
      </c>
      <c r="C62" s="10">
        <v>147</v>
      </c>
      <c r="D62" s="10" t="s">
        <v>1601</v>
      </c>
      <c r="E62" s="10"/>
      <c r="F62" s="10">
        <v>901</v>
      </c>
      <c r="G62" s="174" t="s">
        <v>73</v>
      </c>
      <c r="H62" s="174" t="s">
        <v>1571</v>
      </c>
      <c r="I62" s="10">
        <v>577</v>
      </c>
      <c r="J62" s="10">
        <v>10</v>
      </c>
      <c r="K62" s="10">
        <v>76</v>
      </c>
      <c r="L62" s="10">
        <v>62</v>
      </c>
      <c r="M62" s="10">
        <v>7</v>
      </c>
      <c r="N62" s="10">
        <v>77</v>
      </c>
      <c r="O62" s="10">
        <v>2</v>
      </c>
      <c r="P62" s="10">
        <v>46</v>
      </c>
      <c r="Q62" s="10">
        <v>5</v>
      </c>
      <c r="R62" s="10">
        <v>19</v>
      </c>
      <c r="S62" s="10">
        <v>78</v>
      </c>
      <c r="T62" s="10">
        <v>3</v>
      </c>
      <c r="U62" s="10">
        <v>1</v>
      </c>
      <c r="V62" s="10">
        <v>1</v>
      </c>
      <c r="W62" s="10">
        <v>0</v>
      </c>
      <c r="X62" s="10">
        <v>25</v>
      </c>
      <c r="Y62" s="10">
        <v>412</v>
      </c>
    </row>
    <row r="63" spans="1:25" x14ac:dyDescent="0.3">
      <c r="A63" s="10">
        <v>62</v>
      </c>
      <c r="B63" s="10">
        <v>5</v>
      </c>
      <c r="C63" s="10">
        <v>147</v>
      </c>
      <c r="D63" s="10" t="s">
        <v>1601</v>
      </c>
      <c r="E63" s="10"/>
      <c r="F63" s="10">
        <v>901</v>
      </c>
      <c r="G63" s="174" t="s">
        <v>73</v>
      </c>
      <c r="H63" s="174" t="s">
        <v>1578</v>
      </c>
      <c r="I63" s="10">
        <v>577</v>
      </c>
      <c r="J63" s="10">
        <v>7</v>
      </c>
      <c r="K63" s="10">
        <v>69</v>
      </c>
      <c r="L63" s="10">
        <v>44</v>
      </c>
      <c r="M63" s="10">
        <v>5</v>
      </c>
      <c r="N63" s="10">
        <v>94</v>
      </c>
      <c r="O63" s="10">
        <v>3</v>
      </c>
      <c r="P63" s="10">
        <v>86</v>
      </c>
      <c r="Q63" s="10">
        <v>3</v>
      </c>
      <c r="R63" s="10">
        <v>4</v>
      </c>
      <c r="S63" s="10">
        <v>73</v>
      </c>
      <c r="T63" s="10">
        <v>14</v>
      </c>
      <c r="U63" s="10">
        <v>0</v>
      </c>
      <c r="V63" s="10">
        <v>1</v>
      </c>
      <c r="W63" s="10">
        <v>0</v>
      </c>
      <c r="X63" s="10">
        <v>8</v>
      </c>
      <c r="Y63" s="10">
        <v>411</v>
      </c>
    </row>
    <row r="64" spans="1:25" x14ac:dyDescent="0.3">
      <c r="A64" s="10">
        <v>63</v>
      </c>
      <c r="B64" s="10">
        <v>5</v>
      </c>
      <c r="C64" s="10">
        <v>147</v>
      </c>
      <c r="D64" s="10" t="s">
        <v>1601</v>
      </c>
      <c r="E64" s="10"/>
      <c r="F64" s="10">
        <v>902</v>
      </c>
      <c r="G64" s="174" t="s">
        <v>73</v>
      </c>
      <c r="H64" s="174" t="s">
        <v>42</v>
      </c>
      <c r="I64" s="10">
        <v>543</v>
      </c>
      <c r="J64" s="10">
        <v>7</v>
      </c>
      <c r="K64" s="10">
        <v>90</v>
      </c>
      <c r="L64" s="10">
        <v>42</v>
      </c>
      <c r="M64" s="10">
        <v>11</v>
      </c>
      <c r="N64" s="10">
        <v>32</v>
      </c>
      <c r="O64" s="10">
        <v>5</v>
      </c>
      <c r="P64" s="10">
        <v>49</v>
      </c>
      <c r="Q64" s="10">
        <v>4</v>
      </c>
      <c r="R64" s="10">
        <v>2</v>
      </c>
      <c r="S64" s="10">
        <v>120</v>
      </c>
      <c r="T64" s="10">
        <v>5</v>
      </c>
      <c r="U64" s="10">
        <v>2</v>
      </c>
      <c r="V64" s="10">
        <v>0</v>
      </c>
      <c r="W64" s="10">
        <v>1</v>
      </c>
      <c r="X64" s="10">
        <v>13</v>
      </c>
      <c r="Y64" s="10">
        <v>383</v>
      </c>
    </row>
    <row r="65" spans="1:25" x14ac:dyDescent="0.3">
      <c r="A65" s="10">
        <v>64</v>
      </c>
      <c r="B65" s="10">
        <v>5</v>
      </c>
      <c r="C65" s="10">
        <v>147</v>
      </c>
      <c r="D65" s="10" t="s">
        <v>1601</v>
      </c>
      <c r="E65" s="10"/>
      <c r="F65" s="10">
        <v>902</v>
      </c>
      <c r="G65" s="174" t="s">
        <v>73</v>
      </c>
      <c r="H65" s="174" t="s">
        <v>1569</v>
      </c>
      <c r="I65" s="10">
        <v>542</v>
      </c>
      <c r="J65" s="10">
        <v>5</v>
      </c>
      <c r="K65" s="10">
        <v>74</v>
      </c>
      <c r="L65" s="10">
        <v>47</v>
      </c>
      <c r="M65" s="10">
        <v>9</v>
      </c>
      <c r="N65" s="10">
        <v>51</v>
      </c>
      <c r="O65" s="10">
        <v>5</v>
      </c>
      <c r="P65" s="10">
        <v>41</v>
      </c>
      <c r="Q65" s="10">
        <v>7</v>
      </c>
      <c r="R65" s="10">
        <v>5</v>
      </c>
      <c r="S65" s="10">
        <v>124</v>
      </c>
      <c r="T65" s="10">
        <v>2</v>
      </c>
      <c r="U65" s="10">
        <v>4</v>
      </c>
      <c r="V65" s="10">
        <v>1</v>
      </c>
      <c r="W65" s="10">
        <v>2</v>
      </c>
      <c r="X65" s="10">
        <v>12</v>
      </c>
      <c r="Y65" s="10">
        <v>389</v>
      </c>
    </row>
    <row r="66" spans="1:25" x14ac:dyDescent="0.3">
      <c r="A66" s="10">
        <v>65</v>
      </c>
      <c r="B66" s="10">
        <v>5</v>
      </c>
      <c r="C66" s="10">
        <v>147</v>
      </c>
      <c r="D66" s="10" t="s">
        <v>1601</v>
      </c>
      <c r="E66" s="10"/>
      <c r="F66" s="10">
        <v>902</v>
      </c>
      <c r="G66" s="174" t="s">
        <v>73</v>
      </c>
      <c r="H66" s="174" t="s">
        <v>1571</v>
      </c>
      <c r="I66" s="10">
        <v>542</v>
      </c>
      <c r="J66" s="10">
        <v>7</v>
      </c>
      <c r="K66" s="10">
        <v>74</v>
      </c>
      <c r="L66" s="10">
        <v>58</v>
      </c>
      <c r="M66" s="10">
        <v>8</v>
      </c>
      <c r="N66" s="10">
        <v>60</v>
      </c>
      <c r="O66" s="10">
        <v>5</v>
      </c>
      <c r="P66" s="10">
        <v>24</v>
      </c>
      <c r="Q66" s="10">
        <v>3</v>
      </c>
      <c r="R66" s="10">
        <v>14</v>
      </c>
      <c r="S66" s="10">
        <v>118</v>
      </c>
      <c r="T66" s="10">
        <v>9</v>
      </c>
      <c r="U66" s="10">
        <v>0</v>
      </c>
      <c r="V66" s="10">
        <v>0</v>
      </c>
      <c r="W66" s="10">
        <v>2</v>
      </c>
      <c r="X66" s="10">
        <v>16</v>
      </c>
      <c r="Y66" s="10">
        <v>398</v>
      </c>
    </row>
    <row r="67" spans="1:25" x14ac:dyDescent="0.3">
      <c r="A67" s="10">
        <v>66</v>
      </c>
      <c r="B67" s="10">
        <v>5</v>
      </c>
      <c r="C67" s="10">
        <v>147</v>
      </c>
      <c r="D67" s="10" t="s">
        <v>1601</v>
      </c>
      <c r="E67" s="10"/>
      <c r="F67" s="10">
        <v>903</v>
      </c>
      <c r="G67" s="174" t="s">
        <v>73</v>
      </c>
      <c r="H67" s="174" t="s">
        <v>42</v>
      </c>
      <c r="I67" s="10">
        <v>605</v>
      </c>
      <c r="J67" s="10">
        <v>17</v>
      </c>
      <c r="K67" s="10">
        <v>65</v>
      </c>
      <c r="L67" s="10">
        <v>42</v>
      </c>
      <c r="M67" s="10">
        <v>7</v>
      </c>
      <c r="N67" s="10">
        <v>88</v>
      </c>
      <c r="O67" s="10">
        <v>6</v>
      </c>
      <c r="P67" s="10">
        <v>34</v>
      </c>
      <c r="Q67" s="10">
        <v>7</v>
      </c>
      <c r="R67" s="10">
        <v>4</v>
      </c>
      <c r="S67" s="10">
        <v>153</v>
      </c>
      <c r="T67" s="10">
        <v>10</v>
      </c>
      <c r="U67" s="10">
        <v>0</v>
      </c>
      <c r="V67" s="10">
        <v>3</v>
      </c>
      <c r="W67" s="10">
        <v>0</v>
      </c>
      <c r="X67" s="10">
        <v>14</v>
      </c>
      <c r="Y67" s="10">
        <v>450</v>
      </c>
    </row>
    <row r="68" spans="1:25" x14ac:dyDescent="0.3">
      <c r="A68" s="10">
        <v>67</v>
      </c>
      <c r="B68" s="10">
        <v>5</v>
      </c>
      <c r="C68" s="10">
        <v>147</v>
      </c>
      <c r="D68" s="10" t="s">
        <v>1601</v>
      </c>
      <c r="E68" s="10"/>
      <c r="F68" s="10">
        <v>903</v>
      </c>
      <c r="G68" s="174" t="s">
        <v>73</v>
      </c>
      <c r="H68" s="174" t="s">
        <v>1569</v>
      </c>
      <c r="I68" s="10">
        <v>604</v>
      </c>
      <c r="J68" s="10">
        <v>8</v>
      </c>
      <c r="K68" s="10">
        <v>45</v>
      </c>
      <c r="L68" s="10">
        <v>44</v>
      </c>
      <c r="M68" s="10">
        <v>10</v>
      </c>
      <c r="N68" s="10">
        <v>71</v>
      </c>
      <c r="O68" s="10">
        <v>5</v>
      </c>
      <c r="P68" s="10">
        <v>26</v>
      </c>
      <c r="Q68" s="10">
        <v>5</v>
      </c>
      <c r="R68" s="10">
        <v>14</v>
      </c>
      <c r="S68" s="10">
        <v>150</v>
      </c>
      <c r="T68" s="10">
        <v>1</v>
      </c>
      <c r="U68" s="10">
        <v>0</v>
      </c>
      <c r="V68" s="10">
        <v>0</v>
      </c>
      <c r="W68" s="10">
        <v>0</v>
      </c>
      <c r="X68" s="10">
        <v>13</v>
      </c>
      <c r="Y68" s="10">
        <v>392</v>
      </c>
    </row>
    <row r="69" spans="1:25" x14ac:dyDescent="0.3">
      <c r="A69" s="10">
        <v>68</v>
      </c>
      <c r="B69" s="10">
        <v>5</v>
      </c>
      <c r="C69" s="10">
        <v>147</v>
      </c>
      <c r="D69" s="10" t="s">
        <v>1601</v>
      </c>
      <c r="E69" s="10"/>
      <c r="F69" s="10">
        <v>903</v>
      </c>
      <c r="G69" s="174" t="s">
        <v>73</v>
      </c>
      <c r="H69" s="174" t="s">
        <v>1571</v>
      </c>
      <c r="I69" s="10">
        <v>604</v>
      </c>
      <c r="J69" s="10">
        <v>18</v>
      </c>
      <c r="K69" s="10">
        <v>39</v>
      </c>
      <c r="L69" s="10">
        <v>46</v>
      </c>
      <c r="M69" s="10">
        <v>15</v>
      </c>
      <c r="N69" s="10">
        <v>71</v>
      </c>
      <c r="O69" s="10">
        <v>7</v>
      </c>
      <c r="P69" s="10">
        <v>33</v>
      </c>
      <c r="Q69" s="10">
        <v>11</v>
      </c>
      <c r="R69" s="10">
        <v>12</v>
      </c>
      <c r="S69" s="10">
        <v>141</v>
      </c>
      <c r="T69" s="10">
        <v>4</v>
      </c>
      <c r="U69" s="10">
        <v>8</v>
      </c>
      <c r="V69" s="10">
        <v>2</v>
      </c>
      <c r="W69" s="10">
        <v>0</v>
      </c>
      <c r="X69" s="10">
        <v>24</v>
      </c>
      <c r="Y69" s="10">
        <v>431</v>
      </c>
    </row>
    <row r="70" spans="1:25" x14ac:dyDescent="0.3">
      <c r="A70" s="10">
        <v>69</v>
      </c>
      <c r="B70" s="10">
        <v>5</v>
      </c>
      <c r="C70" s="10">
        <v>147</v>
      </c>
      <c r="D70" s="10" t="s">
        <v>1601</v>
      </c>
      <c r="E70" s="10"/>
      <c r="F70" s="10">
        <v>903</v>
      </c>
      <c r="G70" s="174" t="s">
        <v>73</v>
      </c>
      <c r="H70" s="174" t="s">
        <v>1578</v>
      </c>
      <c r="I70" s="10">
        <v>604</v>
      </c>
      <c r="J70" s="10">
        <v>10</v>
      </c>
      <c r="K70" s="10">
        <v>69</v>
      </c>
      <c r="L70" s="10">
        <v>34</v>
      </c>
      <c r="M70" s="10">
        <v>6</v>
      </c>
      <c r="N70" s="10">
        <v>83</v>
      </c>
      <c r="O70" s="10">
        <v>2</v>
      </c>
      <c r="P70" s="10">
        <v>26</v>
      </c>
      <c r="Q70" s="10">
        <v>10</v>
      </c>
      <c r="R70" s="10">
        <v>11</v>
      </c>
      <c r="S70" s="10">
        <v>142</v>
      </c>
      <c r="T70" s="10">
        <v>9</v>
      </c>
      <c r="U70" s="10">
        <v>1</v>
      </c>
      <c r="V70" s="10">
        <v>2</v>
      </c>
      <c r="W70" s="10">
        <v>0</v>
      </c>
      <c r="X70" s="10">
        <v>22</v>
      </c>
      <c r="Y70" s="10">
        <v>427</v>
      </c>
    </row>
    <row r="71" spans="1:25" x14ac:dyDescent="0.3">
      <c r="A71" s="10">
        <v>70</v>
      </c>
      <c r="B71" s="10">
        <v>5</v>
      </c>
      <c r="C71" s="10">
        <v>147</v>
      </c>
      <c r="D71" s="10" t="s">
        <v>1601</v>
      </c>
      <c r="E71" s="10"/>
      <c r="F71" s="10">
        <v>904</v>
      </c>
      <c r="G71" s="174" t="s">
        <v>73</v>
      </c>
      <c r="H71" s="174" t="s">
        <v>42</v>
      </c>
      <c r="I71" s="10">
        <v>79</v>
      </c>
      <c r="J71" s="10">
        <v>6</v>
      </c>
      <c r="K71" s="10">
        <v>30</v>
      </c>
      <c r="L71" s="10">
        <v>8</v>
      </c>
      <c r="M71" s="10">
        <v>3</v>
      </c>
      <c r="N71" s="10">
        <v>8</v>
      </c>
      <c r="O71" s="10">
        <v>0</v>
      </c>
      <c r="P71" s="10">
        <v>5</v>
      </c>
      <c r="Q71" s="10">
        <v>1</v>
      </c>
      <c r="R71" s="10">
        <v>0</v>
      </c>
      <c r="S71" s="10">
        <v>6</v>
      </c>
      <c r="T71" s="10">
        <v>0</v>
      </c>
      <c r="U71" s="10">
        <v>0</v>
      </c>
      <c r="V71" s="10">
        <v>0</v>
      </c>
      <c r="W71" s="10">
        <v>0</v>
      </c>
      <c r="X71" s="10">
        <v>0</v>
      </c>
      <c r="Y71" s="10">
        <v>67</v>
      </c>
    </row>
    <row r="72" spans="1:25" x14ac:dyDescent="0.3">
      <c r="A72" s="10">
        <v>71</v>
      </c>
      <c r="B72" s="10">
        <v>5</v>
      </c>
      <c r="C72" s="10">
        <v>147</v>
      </c>
      <c r="D72" s="10" t="s">
        <v>1601</v>
      </c>
      <c r="E72" s="10"/>
      <c r="F72" s="10">
        <v>905</v>
      </c>
      <c r="G72" s="174" t="s">
        <v>73</v>
      </c>
      <c r="H72" s="174" t="s">
        <v>42</v>
      </c>
      <c r="I72" s="10">
        <v>361</v>
      </c>
      <c r="J72" s="10">
        <v>13</v>
      </c>
      <c r="K72" s="10">
        <v>27</v>
      </c>
      <c r="L72" s="10">
        <v>58</v>
      </c>
      <c r="M72" s="10">
        <v>2</v>
      </c>
      <c r="N72" s="10">
        <v>45</v>
      </c>
      <c r="O72" s="10">
        <v>1</v>
      </c>
      <c r="P72" s="10">
        <v>9</v>
      </c>
      <c r="Q72" s="10">
        <v>3</v>
      </c>
      <c r="R72" s="10">
        <v>30</v>
      </c>
      <c r="S72" s="10">
        <v>28</v>
      </c>
      <c r="T72" s="10">
        <v>11</v>
      </c>
      <c r="U72" s="10">
        <v>1</v>
      </c>
      <c r="V72" s="10">
        <v>0</v>
      </c>
      <c r="W72" s="10">
        <v>0</v>
      </c>
      <c r="X72" s="10">
        <v>16</v>
      </c>
      <c r="Y72" s="10">
        <v>244</v>
      </c>
    </row>
    <row r="73" spans="1:25" x14ac:dyDescent="0.3">
      <c r="A73" s="10">
        <v>72</v>
      </c>
      <c r="B73" s="10">
        <v>5</v>
      </c>
      <c r="C73" s="10">
        <v>148</v>
      </c>
      <c r="D73" s="10" t="s">
        <v>1602</v>
      </c>
      <c r="E73" s="10"/>
      <c r="F73" s="10">
        <v>906</v>
      </c>
      <c r="G73" s="174" t="s">
        <v>73</v>
      </c>
      <c r="H73" s="174" t="s">
        <v>42</v>
      </c>
      <c r="I73" s="10">
        <v>257</v>
      </c>
      <c r="J73" s="10">
        <v>8</v>
      </c>
      <c r="K73" s="10">
        <v>98</v>
      </c>
      <c r="L73" s="10">
        <v>22</v>
      </c>
      <c r="M73" s="10">
        <v>4</v>
      </c>
      <c r="N73" s="10">
        <v>4</v>
      </c>
      <c r="O73" s="10">
        <v>0</v>
      </c>
      <c r="P73" s="10">
        <v>0</v>
      </c>
      <c r="Q73" s="10">
        <v>3</v>
      </c>
      <c r="R73" s="10">
        <v>0</v>
      </c>
      <c r="S73" s="10">
        <v>7</v>
      </c>
      <c r="T73" s="10">
        <v>0</v>
      </c>
      <c r="U73" s="10">
        <v>1</v>
      </c>
      <c r="V73" s="10">
        <v>1</v>
      </c>
      <c r="W73" s="10">
        <v>0</v>
      </c>
      <c r="X73" s="10">
        <v>4</v>
      </c>
      <c r="Y73" s="10">
        <v>152</v>
      </c>
    </row>
    <row r="74" spans="1:25" x14ac:dyDescent="0.3">
      <c r="A74" s="10">
        <v>73</v>
      </c>
      <c r="B74" s="10">
        <v>5</v>
      </c>
      <c r="C74" s="10">
        <v>158</v>
      </c>
      <c r="D74" s="10" t="s">
        <v>1603</v>
      </c>
      <c r="E74" s="10"/>
      <c r="F74" s="10">
        <v>927</v>
      </c>
      <c r="G74" s="174" t="s">
        <v>73</v>
      </c>
      <c r="H74" s="174" t="s">
        <v>42</v>
      </c>
      <c r="I74" s="10">
        <v>451</v>
      </c>
      <c r="J74" s="10">
        <v>16</v>
      </c>
      <c r="K74" s="10">
        <v>81</v>
      </c>
      <c r="L74" s="10">
        <v>9</v>
      </c>
      <c r="M74" s="10">
        <v>10</v>
      </c>
      <c r="N74" s="10">
        <v>32</v>
      </c>
      <c r="O74" s="10">
        <v>2</v>
      </c>
      <c r="P74" s="10">
        <v>3</v>
      </c>
      <c r="Q74" s="10">
        <v>2</v>
      </c>
      <c r="R74" s="10">
        <v>3</v>
      </c>
      <c r="S74" s="10">
        <v>55</v>
      </c>
      <c r="T74" s="10">
        <v>2</v>
      </c>
      <c r="U74" s="10">
        <v>0</v>
      </c>
      <c r="V74" s="10">
        <v>0</v>
      </c>
      <c r="W74" s="10">
        <v>0</v>
      </c>
      <c r="X74" s="10">
        <v>6</v>
      </c>
      <c r="Y74" s="10">
        <v>221</v>
      </c>
    </row>
    <row r="75" spans="1:25" x14ac:dyDescent="0.3">
      <c r="A75" s="10">
        <v>74</v>
      </c>
      <c r="B75" s="10">
        <v>5</v>
      </c>
      <c r="C75" s="10">
        <v>158</v>
      </c>
      <c r="D75" s="10" t="s">
        <v>1603</v>
      </c>
      <c r="E75" s="10"/>
      <c r="F75" s="10">
        <v>928</v>
      </c>
      <c r="G75" s="174" t="s">
        <v>73</v>
      </c>
      <c r="H75" s="174" t="s">
        <v>42</v>
      </c>
      <c r="I75" s="10">
        <v>254</v>
      </c>
      <c r="J75" s="10">
        <v>4</v>
      </c>
      <c r="K75" s="10">
        <v>7</v>
      </c>
      <c r="L75" s="10">
        <v>7</v>
      </c>
      <c r="M75" s="10">
        <v>3</v>
      </c>
      <c r="N75" s="10">
        <v>69</v>
      </c>
      <c r="O75" s="10">
        <v>1</v>
      </c>
      <c r="P75" s="10">
        <v>17</v>
      </c>
      <c r="Q75" s="10">
        <v>1</v>
      </c>
      <c r="R75" s="10">
        <v>1</v>
      </c>
      <c r="S75" s="10">
        <v>31</v>
      </c>
      <c r="T75" s="10">
        <v>1</v>
      </c>
      <c r="U75" s="10">
        <v>0</v>
      </c>
      <c r="V75" s="10">
        <v>0</v>
      </c>
      <c r="W75" s="10">
        <v>0</v>
      </c>
      <c r="X75" s="10">
        <v>6</v>
      </c>
      <c r="Y75" s="10">
        <v>148</v>
      </c>
    </row>
    <row r="76" spans="1:25" x14ac:dyDescent="0.3">
      <c r="A76" s="10">
        <v>75</v>
      </c>
      <c r="B76" s="10">
        <v>5</v>
      </c>
      <c r="C76" s="10">
        <v>158</v>
      </c>
      <c r="D76" s="10" t="s">
        <v>1603</v>
      </c>
      <c r="E76" s="10"/>
      <c r="F76" s="10">
        <v>929</v>
      </c>
      <c r="G76" s="174" t="s">
        <v>73</v>
      </c>
      <c r="H76" s="174" t="s">
        <v>42</v>
      </c>
      <c r="I76" s="10">
        <v>459</v>
      </c>
      <c r="J76" s="10">
        <v>6</v>
      </c>
      <c r="K76" s="10">
        <v>15</v>
      </c>
      <c r="L76" s="10">
        <v>20</v>
      </c>
      <c r="M76" s="10">
        <v>6</v>
      </c>
      <c r="N76" s="10">
        <v>31</v>
      </c>
      <c r="O76" s="10">
        <v>2</v>
      </c>
      <c r="P76" s="10">
        <v>46</v>
      </c>
      <c r="Q76" s="10">
        <v>5</v>
      </c>
      <c r="R76" s="10">
        <v>22</v>
      </c>
      <c r="S76" s="10">
        <v>23</v>
      </c>
      <c r="T76" s="10">
        <v>0</v>
      </c>
      <c r="U76" s="10">
        <v>0</v>
      </c>
      <c r="V76" s="10">
        <v>0</v>
      </c>
      <c r="W76" s="10">
        <v>0</v>
      </c>
      <c r="X76" s="10">
        <v>7</v>
      </c>
      <c r="Y76" s="10">
        <v>183</v>
      </c>
    </row>
    <row r="77" spans="1:25" x14ac:dyDescent="0.3">
      <c r="A77" s="10">
        <v>76</v>
      </c>
      <c r="B77" s="10">
        <v>5</v>
      </c>
      <c r="C77" s="10">
        <v>158</v>
      </c>
      <c r="D77" s="10" t="s">
        <v>1603</v>
      </c>
      <c r="E77" s="10"/>
      <c r="F77" s="10">
        <v>929</v>
      </c>
      <c r="G77" s="174" t="s">
        <v>73</v>
      </c>
      <c r="H77" s="174" t="s">
        <v>1573</v>
      </c>
      <c r="I77" s="10">
        <v>395</v>
      </c>
      <c r="J77" s="10">
        <v>6</v>
      </c>
      <c r="K77" s="10">
        <v>12</v>
      </c>
      <c r="L77" s="10">
        <v>17</v>
      </c>
      <c r="M77" s="10">
        <v>5</v>
      </c>
      <c r="N77" s="10">
        <v>124</v>
      </c>
      <c r="O77" s="10">
        <v>1</v>
      </c>
      <c r="P77" s="10">
        <v>5</v>
      </c>
      <c r="Q77" s="10">
        <v>3</v>
      </c>
      <c r="R77" s="10">
        <v>2</v>
      </c>
      <c r="S77" s="10">
        <v>6</v>
      </c>
      <c r="T77" s="10">
        <v>0</v>
      </c>
      <c r="U77" s="10">
        <v>1</v>
      </c>
      <c r="V77" s="10">
        <v>0</v>
      </c>
      <c r="W77" s="10">
        <v>0</v>
      </c>
      <c r="X77" s="10">
        <v>5</v>
      </c>
      <c r="Y77" s="10">
        <v>187</v>
      </c>
    </row>
    <row r="78" spans="1:25" x14ac:dyDescent="0.3">
      <c r="A78" s="10">
        <v>77</v>
      </c>
      <c r="B78" s="10">
        <v>5</v>
      </c>
      <c r="C78" s="10">
        <v>158</v>
      </c>
      <c r="D78" s="10" t="s">
        <v>1603</v>
      </c>
      <c r="E78" s="10"/>
      <c r="F78" s="10">
        <v>930</v>
      </c>
      <c r="G78" s="174" t="s">
        <v>73</v>
      </c>
      <c r="H78" s="174" t="s">
        <v>42</v>
      </c>
      <c r="I78" s="10">
        <v>372</v>
      </c>
      <c r="J78" s="10">
        <v>7</v>
      </c>
      <c r="K78" s="10">
        <v>28</v>
      </c>
      <c r="L78" s="10">
        <v>36</v>
      </c>
      <c r="M78" s="10">
        <v>3</v>
      </c>
      <c r="N78" s="10">
        <v>58</v>
      </c>
      <c r="O78" s="10">
        <v>2</v>
      </c>
      <c r="P78" s="10">
        <v>5</v>
      </c>
      <c r="Q78" s="10">
        <v>1</v>
      </c>
      <c r="R78" s="10">
        <v>4</v>
      </c>
      <c r="S78" s="10">
        <v>46</v>
      </c>
      <c r="T78" s="10">
        <v>8</v>
      </c>
      <c r="U78" s="10">
        <v>0</v>
      </c>
      <c r="V78" s="10">
        <v>0</v>
      </c>
      <c r="W78" s="10">
        <v>0</v>
      </c>
      <c r="X78" s="10">
        <v>9</v>
      </c>
      <c r="Y78" s="10">
        <v>207</v>
      </c>
    </row>
    <row r="79" spans="1:25" x14ac:dyDescent="0.3">
      <c r="A79" s="10">
        <v>78</v>
      </c>
      <c r="B79" s="10">
        <v>5</v>
      </c>
      <c r="C79" s="10">
        <v>174</v>
      </c>
      <c r="D79" s="10" t="s">
        <v>1604</v>
      </c>
      <c r="E79" s="10"/>
      <c r="F79" s="10">
        <v>982</v>
      </c>
      <c r="G79" s="174" t="s">
        <v>73</v>
      </c>
      <c r="H79" s="174" t="s">
        <v>42</v>
      </c>
      <c r="I79" s="10">
        <v>552</v>
      </c>
      <c r="J79" s="10">
        <v>7</v>
      </c>
      <c r="K79" s="10">
        <v>126</v>
      </c>
      <c r="L79" s="10">
        <v>19</v>
      </c>
      <c r="M79" s="10">
        <v>9</v>
      </c>
      <c r="N79" s="10">
        <v>10</v>
      </c>
      <c r="O79" s="10">
        <v>1</v>
      </c>
      <c r="P79" s="10">
        <v>2</v>
      </c>
      <c r="Q79" s="10">
        <v>1</v>
      </c>
      <c r="R79" s="10">
        <v>8</v>
      </c>
      <c r="S79" s="10">
        <v>99</v>
      </c>
      <c r="T79" s="10">
        <v>1</v>
      </c>
      <c r="U79" s="10">
        <v>2</v>
      </c>
      <c r="V79" s="10">
        <v>3</v>
      </c>
      <c r="W79" s="10">
        <v>0</v>
      </c>
      <c r="X79" s="10">
        <v>11</v>
      </c>
      <c r="Y79" s="10">
        <v>299</v>
      </c>
    </row>
    <row r="80" spans="1:25" x14ac:dyDescent="0.3">
      <c r="A80" s="10">
        <v>79</v>
      </c>
      <c r="B80" s="10">
        <v>5</v>
      </c>
      <c r="C80" s="10">
        <v>174</v>
      </c>
      <c r="D80" s="10" t="s">
        <v>1604</v>
      </c>
      <c r="E80" s="10"/>
      <c r="F80" s="10">
        <v>983</v>
      </c>
      <c r="G80" s="174" t="s">
        <v>73</v>
      </c>
      <c r="H80" s="174" t="s">
        <v>42</v>
      </c>
      <c r="I80" s="10">
        <v>436</v>
      </c>
      <c r="J80" s="10">
        <v>9</v>
      </c>
      <c r="K80" s="10">
        <v>85</v>
      </c>
      <c r="L80" s="10">
        <v>26</v>
      </c>
      <c r="M80" s="10">
        <v>6</v>
      </c>
      <c r="N80" s="10">
        <v>7</v>
      </c>
      <c r="O80" s="10">
        <v>3</v>
      </c>
      <c r="P80" s="10">
        <v>2</v>
      </c>
      <c r="Q80" s="10">
        <v>4</v>
      </c>
      <c r="R80" s="10">
        <v>0</v>
      </c>
      <c r="S80" s="10">
        <v>64</v>
      </c>
      <c r="T80" s="10">
        <v>1</v>
      </c>
      <c r="U80" s="10">
        <v>2</v>
      </c>
      <c r="V80" s="10">
        <v>3</v>
      </c>
      <c r="W80" s="10">
        <v>0</v>
      </c>
      <c r="X80" s="10">
        <v>11</v>
      </c>
      <c r="Y80" s="10">
        <v>223</v>
      </c>
    </row>
    <row r="81" spans="1:25" x14ac:dyDescent="0.3">
      <c r="A81" s="10">
        <v>80</v>
      </c>
      <c r="B81" s="10">
        <v>5</v>
      </c>
      <c r="C81" s="10">
        <v>174</v>
      </c>
      <c r="D81" s="10" t="s">
        <v>1604</v>
      </c>
      <c r="E81" s="10"/>
      <c r="F81" s="10">
        <v>984</v>
      </c>
      <c r="G81" s="174" t="s">
        <v>73</v>
      </c>
      <c r="H81" s="174" t="s">
        <v>42</v>
      </c>
      <c r="I81" s="10">
        <v>509</v>
      </c>
      <c r="J81" s="10">
        <v>9</v>
      </c>
      <c r="K81" s="10">
        <v>126</v>
      </c>
      <c r="L81" s="10">
        <v>19</v>
      </c>
      <c r="M81" s="10">
        <v>16</v>
      </c>
      <c r="N81" s="10">
        <v>10</v>
      </c>
      <c r="O81" s="10">
        <v>2</v>
      </c>
      <c r="P81" s="10">
        <v>2</v>
      </c>
      <c r="Q81" s="10">
        <v>10</v>
      </c>
      <c r="R81" s="10">
        <v>6</v>
      </c>
      <c r="S81" s="10">
        <v>10</v>
      </c>
      <c r="T81" s="10">
        <v>2</v>
      </c>
      <c r="U81" s="10">
        <v>0</v>
      </c>
      <c r="V81" s="10">
        <v>1</v>
      </c>
      <c r="W81" s="10">
        <v>0</v>
      </c>
      <c r="X81" s="10">
        <v>7</v>
      </c>
      <c r="Y81" s="10">
        <v>220</v>
      </c>
    </row>
    <row r="82" spans="1:25" x14ac:dyDescent="0.3">
      <c r="A82" s="10">
        <v>81</v>
      </c>
      <c r="B82" s="10">
        <v>5</v>
      </c>
      <c r="C82" s="10">
        <v>174</v>
      </c>
      <c r="D82" s="10" t="s">
        <v>1604</v>
      </c>
      <c r="E82" s="10"/>
      <c r="F82" s="10">
        <v>985</v>
      </c>
      <c r="G82" s="174" t="s">
        <v>73</v>
      </c>
      <c r="H82" s="174" t="s">
        <v>42</v>
      </c>
      <c r="I82" s="10">
        <v>293</v>
      </c>
      <c r="J82" s="10">
        <v>9</v>
      </c>
      <c r="K82" s="10">
        <v>34</v>
      </c>
      <c r="L82" s="10">
        <v>8</v>
      </c>
      <c r="M82" s="10">
        <v>2</v>
      </c>
      <c r="N82" s="10">
        <v>6</v>
      </c>
      <c r="O82" s="10">
        <v>1</v>
      </c>
      <c r="P82" s="10">
        <v>1</v>
      </c>
      <c r="Q82" s="10">
        <v>6</v>
      </c>
      <c r="R82" s="10">
        <v>0</v>
      </c>
      <c r="S82" s="10">
        <v>4</v>
      </c>
      <c r="T82" s="10">
        <v>0</v>
      </c>
      <c r="U82" s="10">
        <v>0</v>
      </c>
      <c r="V82" s="10">
        <v>0</v>
      </c>
      <c r="W82" s="10">
        <v>0</v>
      </c>
      <c r="X82" s="10">
        <v>4</v>
      </c>
      <c r="Y82" s="10">
        <v>75</v>
      </c>
    </row>
    <row r="83" spans="1:25" x14ac:dyDescent="0.3">
      <c r="A83" s="10">
        <v>82</v>
      </c>
      <c r="B83" s="10">
        <v>5</v>
      </c>
      <c r="C83" s="10">
        <v>174</v>
      </c>
      <c r="D83" s="10" t="s">
        <v>1604</v>
      </c>
      <c r="E83" s="10"/>
      <c r="F83" s="10">
        <v>985</v>
      </c>
      <c r="G83" s="174" t="s">
        <v>73</v>
      </c>
      <c r="H83" s="174" t="s">
        <v>1573</v>
      </c>
      <c r="I83" s="10">
        <v>238</v>
      </c>
      <c r="J83" s="10">
        <v>7</v>
      </c>
      <c r="K83" s="10">
        <v>92</v>
      </c>
      <c r="L83" s="10">
        <v>6</v>
      </c>
      <c r="M83" s="10">
        <v>9</v>
      </c>
      <c r="N83" s="10">
        <v>4</v>
      </c>
      <c r="O83" s="10">
        <v>0</v>
      </c>
      <c r="P83" s="10">
        <v>2</v>
      </c>
      <c r="Q83" s="10">
        <v>5</v>
      </c>
      <c r="R83" s="10">
        <v>0</v>
      </c>
      <c r="S83" s="10">
        <v>17</v>
      </c>
      <c r="T83" s="10">
        <v>0</v>
      </c>
      <c r="U83" s="10">
        <v>0</v>
      </c>
      <c r="V83" s="10">
        <v>1</v>
      </c>
      <c r="W83" s="10">
        <v>0</v>
      </c>
      <c r="X83" s="10">
        <v>4</v>
      </c>
      <c r="Y83" s="10">
        <v>147</v>
      </c>
    </row>
    <row r="84" spans="1:25" x14ac:dyDescent="0.3">
      <c r="A84" s="10">
        <v>83</v>
      </c>
      <c r="B84" s="10">
        <v>5</v>
      </c>
      <c r="C84" s="10">
        <v>177</v>
      </c>
      <c r="D84" s="10" t="s">
        <v>1605</v>
      </c>
      <c r="E84" s="10"/>
      <c r="F84" s="10">
        <v>1002</v>
      </c>
      <c r="G84" s="174" t="s">
        <v>73</v>
      </c>
      <c r="H84" s="174" t="s">
        <v>42</v>
      </c>
      <c r="I84" s="10">
        <v>496</v>
      </c>
      <c r="J84" s="10">
        <v>12</v>
      </c>
      <c r="K84" s="10">
        <v>58</v>
      </c>
      <c r="L84" s="10">
        <v>11</v>
      </c>
      <c r="M84" s="10">
        <v>11</v>
      </c>
      <c r="N84" s="10">
        <v>4</v>
      </c>
      <c r="O84" s="10">
        <v>0</v>
      </c>
      <c r="P84" s="10">
        <v>0</v>
      </c>
      <c r="Q84" s="10">
        <v>2</v>
      </c>
      <c r="R84" s="10">
        <v>0</v>
      </c>
      <c r="S84" s="10">
        <v>42</v>
      </c>
      <c r="T84" s="10">
        <v>0</v>
      </c>
      <c r="U84" s="10">
        <v>1</v>
      </c>
      <c r="V84" s="10">
        <v>5</v>
      </c>
      <c r="W84" s="10">
        <v>0</v>
      </c>
      <c r="X84" s="10">
        <v>6</v>
      </c>
      <c r="Y84" s="10">
        <v>152</v>
      </c>
    </row>
    <row r="85" spans="1:25" x14ac:dyDescent="0.3">
      <c r="A85" s="10">
        <v>84</v>
      </c>
      <c r="B85" s="10">
        <v>5</v>
      </c>
      <c r="C85" s="10">
        <v>177</v>
      </c>
      <c r="D85" s="10" t="s">
        <v>1605</v>
      </c>
      <c r="E85" s="10"/>
      <c r="F85" s="10">
        <v>1002</v>
      </c>
      <c r="G85" s="174" t="s">
        <v>73</v>
      </c>
      <c r="H85" s="174" t="s">
        <v>1569</v>
      </c>
      <c r="I85" s="10">
        <v>496</v>
      </c>
      <c r="J85" s="10">
        <v>13</v>
      </c>
      <c r="K85" s="10">
        <v>67</v>
      </c>
      <c r="L85" s="10">
        <v>13</v>
      </c>
      <c r="M85" s="10">
        <v>5</v>
      </c>
      <c r="N85" s="10">
        <v>3</v>
      </c>
      <c r="O85" s="10">
        <v>0</v>
      </c>
      <c r="P85" s="10">
        <v>1</v>
      </c>
      <c r="Q85" s="10">
        <v>8</v>
      </c>
      <c r="R85" s="10">
        <v>0</v>
      </c>
      <c r="S85" s="10">
        <v>42</v>
      </c>
      <c r="T85" s="10">
        <v>0</v>
      </c>
      <c r="U85" s="10">
        <v>3</v>
      </c>
      <c r="V85" s="10">
        <v>1</v>
      </c>
      <c r="W85" s="10">
        <v>0</v>
      </c>
      <c r="X85" s="10">
        <v>12</v>
      </c>
      <c r="Y85" s="10">
        <v>168</v>
      </c>
    </row>
    <row r="86" spans="1:25" x14ac:dyDescent="0.3">
      <c r="A86" s="10">
        <v>85</v>
      </c>
      <c r="B86" s="10">
        <v>5</v>
      </c>
      <c r="C86" s="10">
        <v>196</v>
      </c>
      <c r="D86" s="10" t="s">
        <v>1606</v>
      </c>
      <c r="E86" s="10"/>
      <c r="F86" s="10">
        <v>1134</v>
      </c>
      <c r="G86" s="174" t="s">
        <v>73</v>
      </c>
      <c r="H86" s="174" t="s">
        <v>42</v>
      </c>
      <c r="I86" s="10">
        <v>534</v>
      </c>
      <c r="J86" s="10">
        <v>4</v>
      </c>
      <c r="K86" s="10">
        <v>62</v>
      </c>
      <c r="L86" s="10">
        <v>16</v>
      </c>
      <c r="M86" s="10">
        <v>10</v>
      </c>
      <c r="N86" s="10">
        <v>19</v>
      </c>
      <c r="O86" s="10">
        <v>2</v>
      </c>
      <c r="P86" s="10">
        <v>80</v>
      </c>
      <c r="Q86" s="10">
        <v>5</v>
      </c>
      <c r="R86" s="10">
        <v>0</v>
      </c>
      <c r="S86" s="10">
        <v>19</v>
      </c>
      <c r="T86" s="10">
        <v>0</v>
      </c>
      <c r="U86" s="10">
        <v>0</v>
      </c>
      <c r="V86" s="10">
        <v>0</v>
      </c>
      <c r="W86" s="10">
        <v>0</v>
      </c>
      <c r="X86" s="10">
        <v>64</v>
      </c>
      <c r="Y86" s="10">
        <v>281</v>
      </c>
    </row>
    <row r="87" spans="1:25" x14ac:dyDescent="0.3">
      <c r="A87" s="10">
        <v>86</v>
      </c>
      <c r="B87" s="10">
        <v>5</v>
      </c>
      <c r="C87" s="10">
        <v>196</v>
      </c>
      <c r="D87" s="10" t="s">
        <v>1606</v>
      </c>
      <c r="E87" s="10"/>
      <c r="F87" s="10">
        <v>1135</v>
      </c>
      <c r="G87" s="174" t="s">
        <v>73</v>
      </c>
      <c r="H87" s="174" t="s">
        <v>42</v>
      </c>
      <c r="I87" s="10">
        <v>302</v>
      </c>
      <c r="J87" s="10">
        <v>5</v>
      </c>
      <c r="K87" s="10">
        <v>54</v>
      </c>
      <c r="L87" s="10">
        <v>8</v>
      </c>
      <c r="M87" s="10">
        <v>6</v>
      </c>
      <c r="N87" s="10">
        <v>15</v>
      </c>
      <c r="O87" s="10">
        <v>1</v>
      </c>
      <c r="P87" s="10">
        <v>35</v>
      </c>
      <c r="Q87" s="10">
        <v>5</v>
      </c>
      <c r="R87" s="10">
        <v>2</v>
      </c>
      <c r="S87" s="10">
        <v>16</v>
      </c>
      <c r="T87" s="10">
        <v>0</v>
      </c>
      <c r="U87" s="10">
        <v>0</v>
      </c>
      <c r="V87" s="10">
        <v>1</v>
      </c>
      <c r="W87" s="10">
        <v>0</v>
      </c>
      <c r="X87" s="10">
        <v>6</v>
      </c>
      <c r="Y87" s="10">
        <v>154</v>
      </c>
    </row>
    <row r="88" spans="1:25" x14ac:dyDescent="0.3">
      <c r="A88" s="10">
        <v>87</v>
      </c>
      <c r="B88" s="10">
        <v>5</v>
      </c>
      <c r="C88" s="10">
        <v>215</v>
      </c>
      <c r="D88" s="10" t="s">
        <v>1607</v>
      </c>
      <c r="E88" s="10"/>
      <c r="F88" s="10">
        <v>1219</v>
      </c>
      <c r="G88" s="174" t="s">
        <v>73</v>
      </c>
      <c r="H88" s="174" t="s">
        <v>42</v>
      </c>
      <c r="I88" s="10">
        <v>591</v>
      </c>
      <c r="J88" s="10">
        <v>20</v>
      </c>
      <c r="K88" s="10">
        <v>63</v>
      </c>
      <c r="L88" s="10">
        <v>22</v>
      </c>
      <c r="M88" s="10">
        <v>6</v>
      </c>
      <c r="N88" s="10">
        <v>48</v>
      </c>
      <c r="O88" s="10">
        <v>1</v>
      </c>
      <c r="P88" s="10">
        <v>8</v>
      </c>
      <c r="Q88" s="10">
        <v>10</v>
      </c>
      <c r="R88" s="10">
        <v>5</v>
      </c>
      <c r="S88" s="10">
        <v>61</v>
      </c>
      <c r="T88" s="10">
        <v>3</v>
      </c>
      <c r="U88" s="10">
        <v>3</v>
      </c>
      <c r="V88" s="10">
        <v>2</v>
      </c>
      <c r="W88" s="10">
        <v>0</v>
      </c>
      <c r="X88" s="10">
        <v>6</v>
      </c>
      <c r="Y88" s="10">
        <v>258</v>
      </c>
    </row>
    <row r="89" spans="1:25" x14ac:dyDescent="0.3">
      <c r="A89" s="10">
        <v>88</v>
      </c>
      <c r="B89" s="10">
        <v>5</v>
      </c>
      <c r="C89" s="10">
        <v>217</v>
      </c>
      <c r="D89" s="10" t="s">
        <v>1608</v>
      </c>
      <c r="E89" s="10"/>
      <c r="F89" s="10">
        <v>1221</v>
      </c>
      <c r="G89" s="174" t="s">
        <v>73</v>
      </c>
      <c r="H89" s="174" t="s">
        <v>42</v>
      </c>
      <c r="I89" s="10">
        <v>484</v>
      </c>
      <c r="J89" s="10">
        <v>8</v>
      </c>
      <c r="K89" s="10">
        <v>83</v>
      </c>
      <c r="L89" s="10">
        <v>35</v>
      </c>
      <c r="M89" s="10">
        <v>3</v>
      </c>
      <c r="N89" s="10">
        <v>6</v>
      </c>
      <c r="O89" s="10">
        <v>0</v>
      </c>
      <c r="P89" s="10">
        <v>0</v>
      </c>
      <c r="Q89" s="10">
        <v>1</v>
      </c>
      <c r="R89" s="10">
        <v>19</v>
      </c>
      <c r="S89" s="10">
        <v>22</v>
      </c>
      <c r="T89" s="10">
        <v>0</v>
      </c>
      <c r="U89" s="10">
        <v>0</v>
      </c>
      <c r="V89" s="10">
        <v>0</v>
      </c>
      <c r="W89" s="10">
        <v>0</v>
      </c>
      <c r="X89" s="10">
        <v>0</v>
      </c>
      <c r="Y89" s="10">
        <v>177</v>
      </c>
    </row>
    <row r="90" spans="1:25" x14ac:dyDescent="0.3">
      <c r="A90" s="10">
        <v>89</v>
      </c>
      <c r="B90" s="10">
        <v>5</v>
      </c>
      <c r="C90" s="10">
        <v>217</v>
      </c>
      <c r="D90" s="10" t="s">
        <v>1608</v>
      </c>
      <c r="E90" s="10"/>
      <c r="F90" s="10">
        <v>1222</v>
      </c>
      <c r="G90" s="174" t="s">
        <v>73</v>
      </c>
      <c r="H90" s="174" t="s">
        <v>42</v>
      </c>
      <c r="I90" s="10">
        <v>443</v>
      </c>
      <c r="J90" s="10">
        <v>1</v>
      </c>
      <c r="K90" s="10">
        <v>40</v>
      </c>
      <c r="L90" s="10">
        <v>21</v>
      </c>
      <c r="M90" s="10">
        <v>2</v>
      </c>
      <c r="N90" s="10">
        <v>18</v>
      </c>
      <c r="O90" s="10">
        <v>1</v>
      </c>
      <c r="P90" s="10">
        <v>57</v>
      </c>
      <c r="Q90" s="10">
        <v>4</v>
      </c>
      <c r="R90" s="10">
        <v>2</v>
      </c>
      <c r="S90" s="10">
        <v>19</v>
      </c>
      <c r="T90" s="10">
        <v>0</v>
      </c>
      <c r="U90" s="10">
        <v>1</v>
      </c>
      <c r="V90" s="10">
        <v>5</v>
      </c>
      <c r="W90" s="10">
        <v>0</v>
      </c>
      <c r="X90" s="10">
        <v>4</v>
      </c>
      <c r="Y90" s="10">
        <v>175</v>
      </c>
    </row>
    <row r="91" spans="1:25" x14ac:dyDescent="0.3">
      <c r="A91" s="10">
        <v>90</v>
      </c>
      <c r="B91" s="10">
        <v>5</v>
      </c>
      <c r="C91" s="10">
        <v>217</v>
      </c>
      <c r="D91" s="10" t="s">
        <v>1608</v>
      </c>
      <c r="E91" s="10"/>
      <c r="F91" s="10">
        <v>1223</v>
      </c>
      <c r="G91" s="174" t="s">
        <v>73</v>
      </c>
      <c r="H91" s="174" t="s">
        <v>42</v>
      </c>
      <c r="I91" s="10">
        <v>736</v>
      </c>
      <c r="J91" s="10">
        <v>11</v>
      </c>
      <c r="K91" s="10">
        <v>113</v>
      </c>
      <c r="L91" s="10">
        <v>78</v>
      </c>
      <c r="M91" s="10">
        <v>8</v>
      </c>
      <c r="N91" s="10">
        <v>15</v>
      </c>
      <c r="O91" s="10">
        <v>0</v>
      </c>
      <c r="P91" s="10">
        <v>1</v>
      </c>
      <c r="Q91" s="10">
        <v>2</v>
      </c>
      <c r="R91" s="10">
        <v>16</v>
      </c>
      <c r="S91" s="10">
        <v>5</v>
      </c>
      <c r="T91" s="10">
        <v>0</v>
      </c>
      <c r="U91" s="10">
        <v>1</v>
      </c>
      <c r="V91" s="10">
        <v>0</v>
      </c>
      <c r="W91" s="10">
        <v>0</v>
      </c>
      <c r="X91" s="10">
        <v>10</v>
      </c>
      <c r="Y91" s="10">
        <v>260</v>
      </c>
    </row>
    <row r="92" spans="1:25" x14ac:dyDescent="0.3">
      <c r="A92" s="10">
        <v>91</v>
      </c>
      <c r="B92" s="10">
        <v>5</v>
      </c>
      <c r="C92" s="10">
        <v>217</v>
      </c>
      <c r="D92" s="10" t="s">
        <v>1608</v>
      </c>
      <c r="E92" s="10"/>
      <c r="F92" s="10">
        <v>1224</v>
      </c>
      <c r="G92" s="174" t="s">
        <v>73</v>
      </c>
      <c r="H92" s="174" t="s">
        <v>42</v>
      </c>
      <c r="I92" s="10">
        <v>288</v>
      </c>
      <c r="J92" s="10">
        <v>0</v>
      </c>
      <c r="K92" s="10">
        <v>57</v>
      </c>
      <c r="L92" s="10">
        <v>2</v>
      </c>
      <c r="M92" s="10">
        <v>1</v>
      </c>
      <c r="N92" s="10">
        <v>102</v>
      </c>
      <c r="O92" s="10">
        <v>0</v>
      </c>
      <c r="P92" s="10">
        <v>35</v>
      </c>
      <c r="Q92" s="10">
        <v>0</v>
      </c>
      <c r="R92" s="10">
        <v>0</v>
      </c>
      <c r="S92" s="10">
        <v>3</v>
      </c>
      <c r="T92" s="10">
        <v>0</v>
      </c>
      <c r="U92" s="10">
        <v>0</v>
      </c>
      <c r="V92" s="10">
        <v>0</v>
      </c>
      <c r="W92" s="10">
        <v>0</v>
      </c>
      <c r="X92" s="10">
        <v>7</v>
      </c>
      <c r="Y92" s="10">
        <v>207</v>
      </c>
    </row>
    <row r="93" spans="1:25" x14ac:dyDescent="0.3">
      <c r="A93" s="10">
        <v>92</v>
      </c>
      <c r="B93" s="10">
        <v>5</v>
      </c>
      <c r="C93" s="10">
        <v>217</v>
      </c>
      <c r="D93" s="10" t="s">
        <v>1608</v>
      </c>
      <c r="E93" s="10"/>
      <c r="F93" s="10">
        <v>1224</v>
      </c>
      <c r="G93" s="174" t="s">
        <v>73</v>
      </c>
      <c r="H93" s="174" t="s">
        <v>1573</v>
      </c>
      <c r="I93" s="10">
        <v>199</v>
      </c>
      <c r="J93" s="10">
        <v>1</v>
      </c>
      <c r="K93" s="10">
        <v>8</v>
      </c>
      <c r="L93" s="10">
        <v>8</v>
      </c>
      <c r="M93" s="10">
        <v>1</v>
      </c>
      <c r="N93" s="10">
        <v>4</v>
      </c>
      <c r="O93" s="10">
        <v>0</v>
      </c>
      <c r="P93" s="10">
        <v>1</v>
      </c>
      <c r="Q93" s="10">
        <v>2</v>
      </c>
      <c r="R93" s="10">
        <v>0</v>
      </c>
      <c r="S93" s="10">
        <v>10</v>
      </c>
      <c r="T93" s="10">
        <v>0</v>
      </c>
      <c r="U93" s="10">
        <v>0</v>
      </c>
      <c r="V93" s="10">
        <v>0</v>
      </c>
      <c r="W93" s="10">
        <v>0</v>
      </c>
      <c r="X93" s="10">
        <v>4</v>
      </c>
      <c r="Y93" s="10">
        <v>39</v>
      </c>
    </row>
    <row r="94" spans="1:25" x14ac:dyDescent="0.3">
      <c r="A94" s="10">
        <v>93</v>
      </c>
      <c r="B94" s="10">
        <v>5</v>
      </c>
      <c r="C94" s="10">
        <v>221</v>
      </c>
      <c r="D94" s="10" t="s">
        <v>1609</v>
      </c>
      <c r="E94" s="10"/>
      <c r="F94" s="10">
        <v>1232</v>
      </c>
      <c r="G94" s="174" t="s">
        <v>73</v>
      </c>
      <c r="H94" s="174" t="s">
        <v>42</v>
      </c>
      <c r="I94" s="10">
        <v>670</v>
      </c>
      <c r="J94" s="10">
        <v>8</v>
      </c>
      <c r="K94" s="10">
        <v>135</v>
      </c>
      <c r="L94" s="10">
        <v>44</v>
      </c>
      <c r="M94" s="10">
        <v>9</v>
      </c>
      <c r="N94" s="10">
        <v>9</v>
      </c>
      <c r="O94" s="10">
        <v>3</v>
      </c>
      <c r="P94" s="10">
        <v>4</v>
      </c>
      <c r="Q94" s="10">
        <v>6</v>
      </c>
      <c r="R94" s="10">
        <v>4</v>
      </c>
      <c r="S94" s="10">
        <v>94</v>
      </c>
      <c r="T94" s="10">
        <v>1</v>
      </c>
      <c r="U94" s="10">
        <v>3</v>
      </c>
      <c r="V94" s="10">
        <v>1</v>
      </c>
      <c r="W94" s="10">
        <v>0</v>
      </c>
      <c r="X94" s="10">
        <v>11</v>
      </c>
      <c r="Y94" s="10">
        <v>332</v>
      </c>
    </row>
    <row r="95" spans="1:25" x14ac:dyDescent="0.3">
      <c r="A95" s="10">
        <v>94</v>
      </c>
      <c r="B95" s="10">
        <v>5</v>
      </c>
      <c r="C95" s="10">
        <v>221</v>
      </c>
      <c r="D95" s="10" t="s">
        <v>1609</v>
      </c>
      <c r="E95" s="10"/>
      <c r="F95" s="10">
        <v>1233</v>
      </c>
      <c r="G95" s="174" t="s">
        <v>73</v>
      </c>
      <c r="H95" s="174" t="s">
        <v>42</v>
      </c>
      <c r="I95" s="10">
        <v>329</v>
      </c>
      <c r="J95" s="10">
        <v>13</v>
      </c>
      <c r="K95" s="10">
        <v>70</v>
      </c>
      <c r="L95" s="10">
        <v>42</v>
      </c>
      <c r="M95" s="10">
        <v>3</v>
      </c>
      <c r="N95" s="10">
        <v>11</v>
      </c>
      <c r="O95" s="10">
        <v>0</v>
      </c>
      <c r="P95" s="10">
        <v>0</v>
      </c>
      <c r="Q95" s="10">
        <v>4</v>
      </c>
      <c r="R95" s="10">
        <v>0</v>
      </c>
      <c r="S95" s="10">
        <v>35</v>
      </c>
      <c r="T95" s="10">
        <v>0</v>
      </c>
      <c r="U95" s="10">
        <v>0</v>
      </c>
      <c r="V95" s="10">
        <v>0</v>
      </c>
      <c r="W95" s="10">
        <v>0</v>
      </c>
      <c r="X95" s="10">
        <v>6</v>
      </c>
      <c r="Y95" s="10">
        <v>184</v>
      </c>
    </row>
    <row r="96" spans="1:25" x14ac:dyDescent="0.3">
      <c r="A96" s="10">
        <v>95</v>
      </c>
      <c r="B96" s="10">
        <v>5</v>
      </c>
      <c r="C96" s="10">
        <v>224</v>
      </c>
      <c r="D96" s="10" t="s">
        <v>1610</v>
      </c>
      <c r="E96" s="10"/>
      <c r="F96" s="10">
        <v>1237</v>
      </c>
      <c r="G96" s="174" t="s">
        <v>73</v>
      </c>
      <c r="H96" s="174" t="s">
        <v>42</v>
      </c>
      <c r="I96" s="10">
        <v>563</v>
      </c>
      <c r="J96" s="10">
        <v>17</v>
      </c>
      <c r="K96" s="10">
        <v>133</v>
      </c>
      <c r="L96" s="10">
        <v>26</v>
      </c>
      <c r="M96" s="10">
        <v>1</v>
      </c>
      <c r="N96" s="10">
        <v>31</v>
      </c>
      <c r="O96" s="10">
        <v>2</v>
      </c>
      <c r="P96" s="10">
        <v>7</v>
      </c>
      <c r="Q96" s="10">
        <v>16</v>
      </c>
      <c r="R96" s="10">
        <v>3</v>
      </c>
      <c r="S96" s="10">
        <v>64</v>
      </c>
      <c r="T96" s="10">
        <v>1</v>
      </c>
      <c r="U96" s="10">
        <v>1</v>
      </c>
      <c r="V96" s="10">
        <v>4</v>
      </c>
      <c r="W96" s="10">
        <v>0</v>
      </c>
      <c r="X96" s="10">
        <v>13</v>
      </c>
      <c r="Y96" s="10">
        <v>319</v>
      </c>
    </row>
    <row r="97" spans="1:25" x14ac:dyDescent="0.3">
      <c r="A97" s="10">
        <v>96</v>
      </c>
      <c r="B97" s="10">
        <v>5</v>
      </c>
      <c r="C97" s="10">
        <v>248</v>
      </c>
      <c r="D97" s="10" t="s">
        <v>1611</v>
      </c>
      <c r="E97" s="10"/>
      <c r="F97" s="10">
        <v>1302</v>
      </c>
      <c r="G97" s="174" t="s">
        <v>73</v>
      </c>
      <c r="H97" s="174" t="s">
        <v>42</v>
      </c>
      <c r="I97" s="10">
        <v>419</v>
      </c>
      <c r="J97" s="10">
        <v>9</v>
      </c>
      <c r="K97" s="10">
        <v>47</v>
      </c>
      <c r="L97" s="10">
        <v>50</v>
      </c>
      <c r="M97" s="10">
        <v>3</v>
      </c>
      <c r="N97" s="10">
        <v>20</v>
      </c>
      <c r="O97" s="10">
        <v>1</v>
      </c>
      <c r="P97" s="10">
        <v>5</v>
      </c>
      <c r="Q97" s="10">
        <v>1</v>
      </c>
      <c r="R97" s="10">
        <v>4</v>
      </c>
      <c r="S97" s="10">
        <v>51</v>
      </c>
      <c r="T97" s="10">
        <v>0</v>
      </c>
      <c r="U97" s="10">
        <v>1</v>
      </c>
      <c r="V97" s="10">
        <v>2</v>
      </c>
      <c r="W97" s="10">
        <v>1</v>
      </c>
      <c r="X97" s="10">
        <v>3</v>
      </c>
      <c r="Y97" s="10">
        <v>198</v>
      </c>
    </row>
    <row r="98" spans="1:25" x14ac:dyDescent="0.3">
      <c r="A98" s="10">
        <v>97</v>
      </c>
      <c r="B98" s="10">
        <v>5</v>
      </c>
      <c r="C98" s="10">
        <v>248</v>
      </c>
      <c r="D98" s="10" t="s">
        <v>1611</v>
      </c>
      <c r="E98" s="10"/>
      <c r="F98" s="10">
        <v>1302</v>
      </c>
      <c r="G98" s="174" t="s">
        <v>73</v>
      </c>
      <c r="H98" s="174" t="s">
        <v>1569</v>
      </c>
      <c r="I98" s="10">
        <v>418</v>
      </c>
      <c r="J98" s="10">
        <v>14</v>
      </c>
      <c r="K98" s="10">
        <v>50</v>
      </c>
      <c r="L98" s="10">
        <v>54</v>
      </c>
      <c r="M98" s="10">
        <v>1</v>
      </c>
      <c r="N98" s="10">
        <v>11</v>
      </c>
      <c r="O98" s="10">
        <v>1</v>
      </c>
      <c r="P98" s="10">
        <v>10</v>
      </c>
      <c r="Q98" s="10">
        <v>2</v>
      </c>
      <c r="R98" s="10">
        <v>3</v>
      </c>
      <c r="S98" s="10">
        <v>27</v>
      </c>
      <c r="T98" s="10">
        <v>0</v>
      </c>
      <c r="U98" s="10">
        <v>0</v>
      </c>
      <c r="V98" s="10">
        <v>0</v>
      </c>
      <c r="W98" s="10">
        <v>0</v>
      </c>
      <c r="X98" s="10">
        <v>5</v>
      </c>
      <c r="Y98" s="10">
        <v>178</v>
      </c>
    </row>
    <row r="99" spans="1:25" x14ac:dyDescent="0.3">
      <c r="A99" s="10">
        <v>98</v>
      </c>
      <c r="B99" s="10">
        <v>5</v>
      </c>
      <c r="C99" s="10">
        <v>254</v>
      </c>
      <c r="D99" s="10" t="s">
        <v>1612</v>
      </c>
      <c r="E99" s="10"/>
      <c r="F99" s="10">
        <v>1315</v>
      </c>
      <c r="G99" s="174" t="s">
        <v>73</v>
      </c>
      <c r="H99" s="174" t="s">
        <v>42</v>
      </c>
      <c r="I99" s="10">
        <v>160</v>
      </c>
      <c r="J99" s="10">
        <v>20</v>
      </c>
      <c r="K99" s="10">
        <v>40</v>
      </c>
      <c r="L99" s="10">
        <v>9</v>
      </c>
      <c r="M99" s="10">
        <v>2</v>
      </c>
      <c r="N99" s="10">
        <v>9</v>
      </c>
      <c r="O99" s="10">
        <v>0</v>
      </c>
      <c r="P99" s="10">
        <v>0</v>
      </c>
      <c r="Q99" s="10">
        <v>2</v>
      </c>
      <c r="R99" s="10">
        <v>0</v>
      </c>
      <c r="S99" s="10">
        <v>7</v>
      </c>
      <c r="T99" s="10">
        <v>0</v>
      </c>
      <c r="U99" s="10">
        <v>0</v>
      </c>
      <c r="V99" s="10">
        <v>0</v>
      </c>
      <c r="W99" s="10">
        <v>0</v>
      </c>
      <c r="X99" s="10">
        <v>3</v>
      </c>
      <c r="Y99" s="10">
        <v>92</v>
      </c>
    </row>
    <row r="100" spans="1:25" x14ac:dyDescent="0.3">
      <c r="A100" s="10">
        <v>99</v>
      </c>
      <c r="B100" s="10">
        <v>5</v>
      </c>
      <c r="C100" s="10">
        <v>262</v>
      </c>
      <c r="D100" s="10" t="s">
        <v>1613</v>
      </c>
      <c r="E100" s="10"/>
      <c r="F100" s="10">
        <v>1336</v>
      </c>
      <c r="G100" s="174" t="s">
        <v>73</v>
      </c>
      <c r="H100" s="174" t="s">
        <v>42</v>
      </c>
      <c r="I100" s="10">
        <v>177</v>
      </c>
      <c r="J100" s="10">
        <v>5</v>
      </c>
      <c r="K100" s="10">
        <v>19</v>
      </c>
      <c r="L100" s="10">
        <v>5</v>
      </c>
      <c r="M100" s="10">
        <v>1</v>
      </c>
      <c r="N100" s="10">
        <v>25</v>
      </c>
      <c r="O100" s="10">
        <v>1</v>
      </c>
      <c r="P100" s="10">
        <v>22</v>
      </c>
      <c r="Q100" s="10">
        <v>3</v>
      </c>
      <c r="R100" s="10">
        <v>2</v>
      </c>
      <c r="S100" s="10">
        <v>2</v>
      </c>
      <c r="T100" s="10">
        <v>1</v>
      </c>
      <c r="U100" s="10">
        <v>0</v>
      </c>
      <c r="V100" s="10">
        <v>0</v>
      </c>
      <c r="W100" s="10">
        <v>0</v>
      </c>
      <c r="X100" s="10">
        <v>10</v>
      </c>
      <c r="Y100" s="10">
        <v>96</v>
      </c>
    </row>
    <row r="101" spans="1:25" x14ac:dyDescent="0.3">
      <c r="A101" s="10">
        <v>100</v>
      </c>
      <c r="B101" s="10">
        <v>5</v>
      </c>
      <c r="C101" s="10">
        <v>262</v>
      </c>
      <c r="D101" s="10" t="s">
        <v>1613</v>
      </c>
      <c r="E101" s="10"/>
      <c r="F101" s="10">
        <v>1336</v>
      </c>
      <c r="G101" s="174" t="s">
        <v>73</v>
      </c>
      <c r="H101" s="174" t="s">
        <v>1573</v>
      </c>
      <c r="I101" s="10">
        <v>391</v>
      </c>
      <c r="J101" s="10">
        <v>27</v>
      </c>
      <c r="K101" s="10">
        <v>20</v>
      </c>
      <c r="L101" s="10">
        <v>35</v>
      </c>
      <c r="M101" s="10">
        <v>4</v>
      </c>
      <c r="N101" s="10">
        <v>16</v>
      </c>
      <c r="O101" s="10">
        <v>2</v>
      </c>
      <c r="P101" s="10">
        <v>41</v>
      </c>
      <c r="Q101" s="10">
        <v>4</v>
      </c>
      <c r="R101" s="10">
        <v>8</v>
      </c>
      <c r="S101" s="10">
        <v>28</v>
      </c>
      <c r="T101" s="10">
        <v>2</v>
      </c>
      <c r="U101" s="10">
        <v>2</v>
      </c>
      <c r="V101" s="10">
        <v>2</v>
      </c>
      <c r="W101" s="10">
        <v>0</v>
      </c>
      <c r="X101" s="10">
        <v>23</v>
      </c>
      <c r="Y101" s="10">
        <v>214</v>
      </c>
    </row>
    <row r="102" spans="1:25" x14ac:dyDescent="0.3">
      <c r="A102" s="10">
        <v>101</v>
      </c>
      <c r="B102" s="10">
        <v>5</v>
      </c>
      <c r="C102" s="10">
        <v>262</v>
      </c>
      <c r="D102" s="10" t="s">
        <v>1613</v>
      </c>
      <c r="E102" s="10"/>
      <c r="F102" s="10">
        <v>1336</v>
      </c>
      <c r="G102" s="174" t="s">
        <v>73</v>
      </c>
      <c r="H102" s="174" t="s">
        <v>1574</v>
      </c>
      <c r="I102" s="10">
        <v>390</v>
      </c>
      <c r="J102" s="10">
        <v>30</v>
      </c>
      <c r="K102" s="10">
        <v>16</v>
      </c>
      <c r="L102" s="10">
        <v>38</v>
      </c>
      <c r="M102" s="10">
        <v>1</v>
      </c>
      <c r="N102" s="10">
        <v>12</v>
      </c>
      <c r="O102" s="10">
        <v>1</v>
      </c>
      <c r="P102" s="10">
        <v>51</v>
      </c>
      <c r="Q102" s="10">
        <v>6</v>
      </c>
      <c r="R102" s="10">
        <v>2</v>
      </c>
      <c r="S102" s="10">
        <v>42</v>
      </c>
      <c r="T102" s="10">
        <v>0</v>
      </c>
      <c r="U102" s="10">
        <v>0</v>
      </c>
      <c r="V102" s="10">
        <v>0</v>
      </c>
      <c r="W102" s="10">
        <v>0</v>
      </c>
      <c r="X102" s="10">
        <v>17</v>
      </c>
      <c r="Y102" s="10">
        <v>216</v>
      </c>
    </row>
    <row r="103" spans="1:25" x14ac:dyDescent="0.3">
      <c r="A103" s="10">
        <v>102</v>
      </c>
      <c r="B103" s="10">
        <v>5</v>
      </c>
      <c r="C103" s="10">
        <v>262</v>
      </c>
      <c r="D103" s="10" t="s">
        <v>1613</v>
      </c>
      <c r="E103" s="10"/>
      <c r="F103" s="10">
        <v>1337</v>
      </c>
      <c r="G103" s="174" t="s">
        <v>73</v>
      </c>
      <c r="H103" s="174" t="s">
        <v>42</v>
      </c>
      <c r="I103" s="10">
        <v>402</v>
      </c>
      <c r="J103" s="10">
        <v>14</v>
      </c>
      <c r="K103" s="10">
        <v>43</v>
      </c>
      <c r="L103" s="10">
        <v>6</v>
      </c>
      <c r="M103" s="10">
        <v>7</v>
      </c>
      <c r="N103" s="10">
        <v>61</v>
      </c>
      <c r="O103" s="10">
        <v>0</v>
      </c>
      <c r="P103" s="10">
        <v>36</v>
      </c>
      <c r="Q103" s="10">
        <v>2</v>
      </c>
      <c r="R103" s="10">
        <v>2</v>
      </c>
      <c r="S103" s="10">
        <v>21</v>
      </c>
      <c r="T103" s="10">
        <v>1</v>
      </c>
      <c r="U103" s="10">
        <v>0</v>
      </c>
      <c r="V103" s="10">
        <v>2</v>
      </c>
      <c r="W103" s="10">
        <v>0</v>
      </c>
      <c r="X103" s="10">
        <v>11</v>
      </c>
      <c r="Y103" s="10">
        <v>206</v>
      </c>
    </row>
    <row r="104" spans="1:25" x14ac:dyDescent="0.3">
      <c r="A104" s="10">
        <v>103</v>
      </c>
      <c r="B104" s="10">
        <v>5</v>
      </c>
      <c r="C104" s="10">
        <v>262</v>
      </c>
      <c r="D104" s="10" t="s">
        <v>1613</v>
      </c>
      <c r="E104" s="10"/>
      <c r="F104" s="10">
        <v>1337</v>
      </c>
      <c r="G104" s="174" t="s">
        <v>73</v>
      </c>
      <c r="H104" s="174" t="s">
        <v>1573</v>
      </c>
      <c r="I104" s="10">
        <v>201</v>
      </c>
      <c r="J104" s="10">
        <v>38</v>
      </c>
      <c r="K104" s="10">
        <v>39</v>
      </c>
      <c r="L104" s="10">
        <v>3</v>
      </c>
      <c r="M104" s="10">
        <v>0</v>
      </c>
      <c r="N104" s="10">
        <v>6</v>
      </c>
      <c r="O104" s="10">
        <v>1</v>
      </c>
      <c r="P104" s="10">
        <v>48</v>
      </c>
      <c r="Q104" s="10">
        <v>5</v>
      </c>
      <c r="R104" s="10">
        <v>0</v>
      </c>
      <c r="S104" s="10">
        <v>3</v>
      </c>
      <c r="T104" s="10">
        <v>0</v>
      </c>
      <c r="U104" s="10">
        <v>0</v>
      </c>
      <c r="V104" s="10">
        <v>0</v>
      </c>
      <c r="W104" s="10">
        <v>0</v>
      </c>
      <c r="X104" s="10">
        <v>9</v>
      </c>
      <c r="Y104" s="10">
        <v>152</v>
      </c>
    </row>
    <row r="105" spans="1:25" x14ac:dyDescent="0.3">
      <c r="A105" s="10">
        <v>104</v>
      </c>
      <c r="B105" s="10">
        <v>5</v>
      </c>
      <c r="C105" s="10">
        <v>269</v>
      </c>
      <c r="D105" s="10" t="s">
        <v>1614</v>
      </c>
      <c r="E105" s="10"/>
      <c r="F105" s="10">
        <v>1359</v>
      </c>
      <c r="G105" s="174" t="s">
        <v>73</v>
      </c>
      <c r="H105" s="174" t="s">
        <v>42</v>
      </c>
      <c r="I105" s="10">
        <v>213</v>
      </c>
      <c r="J105" s="10">
        <v>3</v>
      </c>
      <c r="K105" s="10">
        <v>53</v>
      </c>
      <c r="L105" s="10">
        <v>8</v>
      </c>
      <c r="M105" s="10">
        <v>2</v>
      </c>
      <c r="N105" s="10">
        <v>9</v>
      </c>
      <c r="O105" s="10">
        <v>0</v>
      </c>
      <c r="P105" s="10">
        <v>9</v>
      </c>
      <c r="Q105" s="10">
        <v>1</v>
      </c>
      <c r="R105" s="10">
        <v>1</v>
      </c>
      <c r="S105" s="10">
        <v>13</v>
      </c>
      <c r="T105" s="10">
        <v>0</v>
      </c>
      <c r="U105" s="10">
        <v>0</v>
      </c>
      <c r="V105" s="10">
        <v>1</v>
      </c>
      <c r="W105" s="10">
        <v>0</v>
      </c>
      <c r="X105" s="10">
        <v>6</v>
      </c>
      <c r="Y105" s="10">
        <v>106</v>
      </c>
    </row>
    <row r="106" spans="1:25" x14ac:dyDescent="0.3">
      <c r="A106" s="10">
        <v>105</v>
      </c>
      <c r="B106" s="10">
        <v>5</v>
      </c>
      <c r="C106" s="10">
        <v>269</v>
      </c>
      <c r="D106" s="10" t="s">
        <v>1614</v>
      </c>
      <c r="E106" s="10"/>
      <c r="F106" s="10">
        <v>1359</v>
      </c>
      <c r="G106" s="174" t="s">
        <v>73</v>
      </c>
      <c r="H106" s="174" t="s">
        <v>1573</v>
      </c>
      <c r="I106" s="10">
        <v>134</v>
      </c>
      <c r="J106" s="10">
        <v>6</v>
      </c>
      <c r="K106" s="10">
        <v>34</v>
      </c>
      <c r="L106" s="10">
        <v>2</v>
      </c>
      <c r="M106" s="10">
        <v>3</v>
      </c>
      <c r="N106" s="10">
        <v>1</v>
      </c>
      <c r="O106" s="10">
        <v>0</v>
      </c>
      <c r="P106" s="10">
        <v>7</v>
      </c>
      <c r="Q106" s="10">
        <v>2</v>
      </c>
      <c r="R106" s="10">
        <v>2</v>
      </c>
      <c r="S106" s="10">
        <v>4</v>
      </c>
      <c r="T106" s="10">
        <v>0</v>
      </c>
      <c r="U106" s="10">
        <v>0</v>
      </c>
      <c r="V106" s="10">
        <v>1</v>
      </c>
      <c r="W106" s="10">
        <v>0</v>
      </c>
      <c r="X106" s="10">
        <v>2</v>
      </c>
      <c r="Y106" s="10">
        <v>64</v>
      </c>
    </row>
    <row r="107" spans="1:25" x14ac:dyDescent="0.3">
      <c r="A107" s="10">
        <v>106</v>
      </c>
      <c r="B107" s="10">
        <v>5</v>
      </c>
      <c r="C107" s="10">
        <v>269</v>
      </c>
      <c r="D107" s="10" t="s">
        <v>1614</v>
      </c>
      <c r="E107" s="10"/>
      <c r="F107" s="10">
        <v>1360</v>
      </c>
      <c r="G107" s="174" t="s">
        <v>73</v>
      </c>
      <c r="H107" s="174" t="s">
        <v>42</v>
      </c>
      <c r="I107" s="10">
        <v>552</v>
      </c>
      <c r="J107" s="10">
        <v>5</v>
      </c>
      <c r="K107" s="10">
        <v>111</v>
      </c>
      <c r="L107" s="10">
        <v>25</v>
      </c>
      <c r="M107" s="10">
        <v>3</v>
      </c>
      <c r="N107" s="10">
        <v>4</v>
      </c>
      <c r="O107" s="10">
        <v>1</v>
      </c>
      <c r="P107" s="10">
        <v>36</v>
      </c>
      <c r="Q107" s="10">
        <v>4</v>
      </c>
      <c r="R107" s="10">
        <v>1</v>
      </c>
      <c r="S107" s="10">
        <v>31</v>
      </c>
      <c r="T107" s="10">
        <v>0</v>
      </c>
      <c r="U107" s="10">
        <v>0</v>
      </c>
      <c r="V107" s="10">
        <v>4</v>
      </c>
      <c r="W107" s="10">
        <v>0</v>
      </c>
      <c r="X107" s="10">
        <v>8</v>
      </c>
      <c r="Y107" s="10">
        <v>233</v>
      </c>
    </row>
    <row r="108" spans="1:25" x14ac:dyDescent="0.3">
      <c r="A108" s="10">
        <v>107</v>
      </c>
      <c r="B108" s="10">
        <v>5</v>
      </c>
      <c r="C108" s="10">
        <v>272</v>
      </c>
      <c r="D108" s="10" t="s">
        <v>1158</v>
      </c>
      <c r="E108" s="10"/>
      <c r="F108" s="10">
        <v>1365</v>
      </c>
      <c r="G108" s="174" t="s">
        <v>73</v>
      </c>
      <c r="H108" s="174" t="s">
        <v>42</v>
      </c>
      <c r="I108" s="10">
        <v>497</v>
      </c>
      <c r="J108" s="10">
        <v>12</v>
      </c>
      <c r="K108" s="10">
        <v>99</v>
      </c>
      <c r="L108" s="10">
        <v>96</v>
      </c>
      <c r="M108" s="10">
        <v>6</v>
      </c>
      <c r="N108" s="10">
        <v>41</v>
      </c>
      <c r="O108" s="10">
        <v>2</v>
      </c>
      <c r="P108" s="10">
        <v>2</v>
      </c>
      <c r="Q108" s="10">
        <v>2</v>
      </c>
      <c r="R108" s="10">
        <v>3</v>
      </c>
      <c r="S108" s="10">
        <v>6</v>
      </c>
      <c r="T108" s="10">
        <v>0</v>
      </c>
      <c r="U108" s="10">
        <v>1</v>
      </c>
      <c r="V108" s="10">
        <v>0</v>
      </c>
      <c r="W108" s="10">
        <v>0</v>
      </c>
      <c r="X108" s="10">
        <v>15</v>
      </c>
      <c r="Y108" s="10">
        <v>285</v>
      </c>
    </row>
    <row r="109" spans="1:25" x14ac:dyDescent="0.3">
      <c r="A109" s="10">
        <v>108</v>
      </c>
      <c r="B109" s="10">
        <v>5</v>
      </c>
      <c r="C109" s="10">
        <v>272</v>
      </c>
      <c r="D109" s="10" t="s">
        <v>1158</v>
      </c>
      <c r="E109" s="10"/>
      <c r="F109" s="10">
        <v>1365</v>
      </c>
      <c r="G109" s="174" t="s">
        <v>73</v>
      </c>
      <c r="H109" s="174" t="s">
        <v>1569</v>
      </c>
      <c r="I109" s="10">
        <v>497</v>
      </c>
      <c r="J109" s="10">
        <v>25</v>
      </c>
      <c r="K109" s="10">
        <v>96</v>
      </c>
      <c r="L109" s="10">
        <v>102</v>
      </c>
      <c r="M109" s="10">
        <v>8</v>
      </c>
      <c r="N109" s="10">
        <v>24</v>
      </c>
      <c r="O109" s="10">
        <v>0</v>
      </c>
      <c r="P109" s="10">
        <v>1</v>
      </c>
      <c r="Q109" s="10">
        <v>4</v>
      </c>
      <c r="R109" s="10">
        <v>1</v>
      </c>
      <c r="S109" s="10">
        <v>17</v>
      </c>
      <c r="T109" s="10">
        <v>2</v>
      </c>
      <c r="U109" s="10">
        <v>3</v>
      </c>
      <c r="V109" s="10">
        <v>2</v>
      </c>
      <c r="W109" s="10">
        <v>0</v>
      </c>
      <c r="X109" s="10">
        <v>16</v>
      </c>
      <c r="Y109" s="10">
        <v>301</v>
      </c>
    </row>
    <row r="110" spans="1:25" x14ac:dyDescent="0.3">
      <c r="A110" s="10">
        <v>109</v>
      </c>
      <c r="B110" s="10">
        <v>5</v>
      </c>
      <c r="C110" s="10">
        <v>272</v>
      </c>
      <c r="D110" s="10" t="s">
        <v>1158</v>
      </c>
      <c r="E110" s="10"/>
      <c r="F110" s="10">
        <v>1366</v>
      </c>
      <c r="G110" s="174" t="s">
        <v>73</v>
      </c>
      <c r="H110" s="174" t="s">
        <v>42</v>
      </c>
      <c r="I110" s="10">
        <v>725</v>
      </c>
      <c r="J110" s="10">
        <v>26</v>
      </c>
      <c r="K110" s="10">
        <v>84</v>
      </c>
      <c r="L110" s="10">
        <v>118</v>
      </c>
      <c r="M110" s="10">
        <v>9</v>
      </c>
      <c r="N110" s="10">
        <v>39</v>
      </c>
      <c r="O110" s="10">
        <v>0</v>
      </c>
      <c r="P110" s="10">
        <v>2</v>
      </c>
      <c r="Q110" s="10">
        <v>8</v>
      </c>
      <c r="R110" s="10">
        <v>3</v>
      </c>
      <c r="S110" s="10">
        <v>52</v>
      </c>
      <c r="T110" s="10">
        <v>2</v>
      </c>
      <c r="U110" s="10">
        <v>7</v>
      </c>
      <c r="V110" s="10">
        <v>0</v>
      </c>
      <c r="W110" s="10">
        <v>0</v>
      </c>
      <c r="X110" s="10">
        <v>34</v>
      </c>
      <c r="Y110" s="10">
        <v>384</v>
      </c>
    </row>
    <row r="111" spans="1:25" x14ac:dyDescent="0.3">
      <c r="A111" s="10">
        <v>110</v>
      </c>
      <c r="B111" s="10">
        <v>5</v>
      </c>
      <c r="C111" s="10">
        <v>272</v>
      </c>
      <c r="D111" s="10" t="s">
        <v>1158</v>
      </c>
      <c r="E111" s="10"/>
      <c r="F111" s="10">
        <v>1366</v>
      </c>
      <c r="G111" s="174" t="s">
        <v>73</v>
      </c>
      <c r="H111" s="174" t="s">
        <v>1573</v>
      </c>
      <c r="I111" s="10">
        <v>454</v>
      </c>
      <c r="J111" s="10">
        <v>4</v>
      </c>
      <c r="K111" s="10">
        <v>121</v>
      </c>
      <c r="L111" s="10">
        <v>69</v>
      </c>
      <c r="M111" s="10">
        <v>8</v>
      </c>
      <c r="N111" s="10">
        <v>6</v>
      </c>
      <c r="O111" s="10">
        <v>0</v>
      </c>
      <c r="P111" s="10">
        <v>57</v>
      </c>
      <c r="Q111" s="10">
        <v>4</v>
      </c>
      <c r="R111" s="10">
        <v>1</v>
      </c>
      <c r="S111" s="10">
        <v>16</v>
      </c>
      <c r="T111" s="10">
        <v>0</v>
      </c>
      <c r="U111" s="10">
        <v>1</v>
      </c>
      <c r="V111" s="10">
        <v>1</v>
      </c>
      <c r="W111" s="10">
        <v>0</v>
      </c>
      <c r="X111" s="10">
        <v>31</v>
      </c>
      <c r="Y111" s="10">
        <v>319</v>
      </c>
    </row>
    <row r="112" spans="1:25" x14ac:dyDescent="0.3">
      <c r="A112" s="10">
        <v>111</v>
      </c>
      <c r="B112" s="10">
        <v>5</v>
      </c>
      <c r="C112" s="10">
        <v>273</v>
      </c>
      <c r="D112" s="10" t="s">
        <v>1615</v>
      </c>
      <c r="E112" s="10"/>
      <c r="F112" s="10">
        <v>1367</v>
      </c>
      <c r="G112" s="174" t="s">
        <v>73</v>
      </c>
      <c r="H112" s="174" t="s">
        <v>42</v>
      </c>
      <c r="I112" s="10">
        <v>438</v>
      </c>
      <c r="J112" s="10">
        <v>13</v>
      </c>
      <c r="K112" s="10">
        <v>137</v>
      </c>
      <c r="L112" s="10">
        <v>49</v>
      </c>
      <c r="M112" s="10">
        <v>4</v>
      </c>
      <c r="N112" s="10">
        <v>23</v>
      </c>
      <c r="O112" s="10">
        <v>1</v>
      </c>
      <c r="P112" s="10">
        <v>2</v>
      </c>
      <c r="Q112" s="10">
        <v>3</v>
      </c>
      <c r="R112" s="10">
        <v>1</v>
      </c>
      <c r="S112" s="10">
        <v>11</v>
      </c>
      <c r="T112" s="10">
        <v>1</v>
      </c>
      <c r="U112" s="10">
        <v>0</v>
      </c>
      <c r="V112" s="10">
        <v>2</v>
      </c>
      <c r="W112" s="10">
        <v>0</v>
      </c>
      <c r="X112" s="10">
        <v>8</v>
      </c>
      <c r="Y112" s="10">
        <v>255</v>
      </c>
    </row>
    <row r="113" spans="1:25" x14ac:dyDescent="0.3">
      <c r="A113" s="10">
        <v>112</v>
      </c>
      <c r="B113" s="10">
        <v>5</v>
      </c>
      <c r="C113" s="10">
        <v>273</v>
      </c>
      <c r="D113" s="10" t="s">
        <v>1615</v>
      </c>
      <c r="E113" s="10"/>
      <c r="F113" s="10">
        <v>1367</v>
      </c>
      <c r="G113" s="174" t="s">
        <v>73</v>
      </c>
      <c r="H113" s="174" t="s">
        <v>1569</v>
      </c>
      <c r="I113" s="10">
        <v>438</v>
      </c>
      <c r="J113" s="10">
        <v>12</v>
      </c>
      <c r="K113" s="10">
        <v>116</v>
      </c>
      <c r="L113" s="10">
        <v>62</v>
      </c>
      <c r="M113" s="10">
        <v>2</v>
      </c>
      <c r="N113" s="10">
        <v>29</v>
      </c>
      <c r="O113" s="10">
        <v>0</v>
      </c>
      <c r="P113" s="10">
        <v>0</v>
      </c>
      <c r="Q113" s="10">
        <v>2</v>
      </c>
      <c r="R113" s="10">
        <v>7</v>
      </c>
      <c r="S113" s="10">
        <v>24</v>
      </c>
      <c r="T113" s="10">
        <v>1</v>
      </c>
      <c r="U113" s="10">
        <v>0</v>
      </c>
      <c r="V113" s="10">
        <v>1</v>
      </c>
      <c r="W113" s="10">
        <v>0</v>
      </c>
      <c r="X113" s="10">
        <v>8</v>
      </c>
      <c r="Y113" s="10">
        <v>264</v>
      </c>
    </row>
    <row r="114" spans="1:25" x14ac:dyDescent="0.3">
      <c r="A114" s="10">
        <v>113</v>
      </c>
      <c r="B114" s="10">
        <v>5</v>
      </c>
      <c r="C114" s="10">
        <v>279</v>
      </c>
      <c r="D114" s="10" t="s">
        <v>1616</v>
      </c>
      <c r="E114" s="10"/>
      <c r="F114" s="10">
        <v>1401</v>
      </c>
      <c r="G114" s="174" t="s">
        <v>73</v>
      </c>
      <c r="H114" s="174" t="s">
        <v>42</v>
      </c>
      <c r="I114" s="10">
        <v>245</v>
      </c>
      <c r="J114" s="10">
        <v>6</v>
      </c>
      <c r="K114" s="10">
        <v>48</v>
      </c>
      <c r="L114" s="10">
        <v>6</v>
      </c>
      <c r="M114" s="10">
        <v>2</v>
      </c>
      <c r="N114" s="10">
        <v>8</v>
      </c>
      <c r="O114" s="10">
        <v>0</v>
      </c>
      <c r="P114" s="10">
        <v>30</v>
      </c>
      <c r="Q114" s="10">
        <v>3</v>
      </c>
      <c r="R114" s="10">
        <v>0</v>
      </c>
      <c r="S114" s="10">
        <v>4</v>
      </c>
      <c r="T114" s="10">
        <v>0</v>
      </c>
      <c r="U114" s="10">
        <v>0</v>
      </c>
      <c r="V114" s="10">
        <v>1</v>
      </c>
      <c r="W114" s="10">
        <v>0</v>
      </c>
      <c r="X114" s="10">
        <v>2</v>
      </c>
      <c r="Y114" s="10">
        <v>110</v>
      </c>
    </row>
    <row r="115" spans="1:25" x14ac:dyDescent="0.3">
      <c r="A115" s="10">
        <v>114</v>
      </c>
      <c r="B115" s="10">
        <v>5</v>
      </c>
      <c r="C115" s="10">
        <v>281</v>
      </c>
      <c r="D115" s="10" t="s">
        <v>1617</v>
      </c>
      <c r="E115" s="10"/>
      <c r="F115" s="10">
        <v>1404</v>
      </c>
      <c r="G115" s="174" t="s">
        <v>73</v>
      </c>
      <c r="H115" s="174" t="s">
        <v>42</v>
      </c>
      <c r="I115" s="10">
        <v>490</v>
      </c>
      <c r="J115" s="10">
        <v>25</v>
      </c>
      <c r="K115" s="10">
        <v>68</v>
      </c>
      <c r="L115" s="10">
        <v>32</v>
      </c>
      <c r="M115" s="10">
        <v>6</v>
      </c>
      <c r="N115" s="10">
        <v>9</v>
      </c>
      <c r="O115" s="10">
        <v>0</v>
      </c>
      <c r="P115" s="10">
        <v>1</v>
      </c>
      <c r="Q115" s="10">
        <v>7</v>
      </c>
      <c r="R115" s="10">
        <v>1</v>
      </c>
      <c r="S115" s="10">
        <v>20</v>
      </c>
      <c r="T115" s="10">
        <v>1</v>
      </c>
      <c r="U115" s="10">
        <v>1</v>
      </c>
      <c r="V115" s="10">
        <v>1</v>
      </c>
      <c r="W115" s="10">
        <v>0</v>
      </c>
      <c r="X115" s="10">
        <v>2</v>
      </c>
      <c r="Y115" s="10">
        <v>174</v>
      </c>
    </row>
    <row r="116" spans="1:25" x14ac:dyDescent="0.3">
      <c r="A116" s="10">
        <v>115</v>
      </c>
      <c r="B116" s="10">
        <v>5</v>
      </c>
      <c r="C116" s="10">
        <v>281</v>
      </c>
      <c r="D116" s="10" t="s">
        <v>1617</v>
      </c>
      <c r="E116" s="10"/>
      <c r="F116" s="10">
        <v>1405</v>
      </c>
      <c r="G116" s="174" t="s">
        <v>73</v>
      </c>
      <c r="H116" s="174" t="s">
        <v>42</v>
      </c>
      <c r="I116" s="10">
        <v>112</v>
      </c>
      <c r="J116" s="10">
        <v>4</v>
      </c>
      <c r="K116" s="10">
        <v>37</v>
      </c>
      <c r="L116" s="10">
        <v>13</v>
      </c>
      <c r="M116" s="10">
        <v>1</v>
      </c>
      <c r="N116" s="10">
        <v>1</v>
      </c>
      <c r="O116" s="10">
        <v>0</v>
      </c>
      <c r="P116" s="10">
        <v>0</v>
      </c>
      <c r="Q116" s="10">
        <v>6</v>
      </c>
      <c r="R116" s="10">
        <v>0</v>
      </c>
      <c r="S116" s="10">
        <v>3</v>
      </c>
      <c r="T116" s="10">
        <v>0</v>
      </c>
      <c r="U116" s="10">
        <v>2</v>
      </c>
      <c r="V116" s="10">
        <v>0</v>
      </c>
      <c r="W116" s="10">
        <v>0</v>
      </c>
      <c r="X116" s="10">
        <v>3</v>
      </c>
      <c r="Y116" s="10">
        <v>70</v>
      </c>
    </row>
    <row r="117" spans="1:25" x14ac:dyDescent="0.3">
      <c r="A117" s="10">
        <v>116</v>
      </c>
      <c r="B117" s="10">
        <v>5</v>
      </c>
      <c r="C117" s="10">
        <v>281</v>
      </c>
      <c r="D117" s="10" t="s">
        <v>1617</v>
      </c>
      <c r="E117" s="10"/>
      <c r="F117" s="10">
        <v>1406</v>
      </c>
      <c r="G117" s="174" t="s">
        <v>73</v>
      </c>
      <c r="H117" s="174" t="s">
        <v>42</v>
      </c>
      <c r="I117" s="10">
        <v>102</v>
      </c>
      <c r="J117" s="10">
        <v>6</v>
      </c>
      <c r="K117" s="10">
        <v>23</v>
      </c>
      <c r="L117" s="10">
        <v>8</v>
      </c>
      <c r="M117" s="10">
        <v>7</v>
      </c>
      <c r="N117" s="10">
        <v>3</v>
      </c>
      <c r="O117" s="10">
        <v>0</v>
      </c>
      <c r="P117" s="10">
        <v>4</v>
      </c>
      <c r="Q117" s="10">
        <v>4</v>
      </c>
      <c r="R117" s="10">
        <v>0</v>
      </c>
      <c r="S117" s="10">
        <v>3</v>
      </c>
      <c r="T117" s="10">
        <v>0</v>
      </c>
      <c r="U117" s="10">
        <v>1</v>
      </c>
      <c r="V117" s="10">
        <v>0</v>
      </c>
      <c r="W117" s="10">
        <v>0</v>
      </c>
      <c r="X117" s="10">
        <v>2</v>
      </c>
      <c r="Y117" s="10">
        <v>61</v>
      </c>
    </row>
    <row r="118" spans="1:25" x14ac:dyDescent="0.3">
      <c r="A118" s="10">
        <v>117</v>
      </c>
      <c r="B118" s="10">
        <v>5</v>
      </c>
      <c r="C118" s="10">
        <v>285</v>
      </c>
      <c r="D118" s="10" t="s">
        <v>1618</v>
      </c>
      <c r="E118" s="10"/>
      <c r="F118" s="10">
        <v>1415</v>
      </c>
      <c r="G118" s="174" t="s">
        <v>73</v>
      </c>
      <c r="H118" s="174" t="s">
        <v>42</v>
      </c>
      <c r="I118" s="10">
        <v>273</v>
      </c>
      <c r="J118" s="10">
        <v>11</v>
      </c>
      <c r="K118" s="10">
        <v>26</v>
      </c>
      <c r="L118" s="10">
        <v>20</v>
      </c>
      <c r="M118" s="10">
        <v>1</v>
      </c>
      <c r="N118" s="10">
        <v>3</v>
      </c>
      <c r="O118" s="10">
        <v>2</v>
      </c>
      <c r="P118" s="10">
        <v>1</v>
      </c>
      <c r="Q118" s="10">
        <v>2</v>
      </c>
      <c r="R118" s="10">
        <v>19</v>
      </c>
      <c r="S118" s="10">
        <v>16</v>
      </c>
      <c r="T118" s="10">
        <v>0</v>
      </c>
      <c r="U118" s="10">
        <v>0</v>
      </c>
      <c r="V118" s="10">
        <v>1</v>
      </c>
      <c r="W118" s="10">
        <v>0</v>
      </c>
      <c r="X118" s="10">
        <v>4</v>
      </c>
      <c r="Y118" s="10">
        <v>106</v>
      </c>
    </row>
    <row r="119" spans="1:25" x14ac:dyDescent="0.3">
      <c r="A119" s="10">
        <v>118</v>
      </c>
      <c r="B119" s="10">
        <v>5</v>
      </c>
      <c r="C119" s="10">
        <v>292</v>
      </c>
      <c r="D119" s="10" t="s">
        <v>1619</v>
      </c>
      <c r="E119" s="10"/>
      <c r="F119" s="10">
        <v>1426</v>
      </c>
      <c r="G119" s="174" t="s">
        <v>73</v>
      </c>
      <c r="H119" s="174" t="s">
        <v>42</v>
      </c>
      <c r="I119" s="10">
        <v>536</v>
      </c>
      <c r="J119" s="10">
        <v>30</v>
      </c>
      <c r="K119" s="10">
        <v>91</v>
      </c>
      <c r="L119" s="10">
        <v>35</v>
      </c>
      <c r="M119" s="10">
        <v>21</v>
      </c>
      <c r="N119" s="10">
        <v>19</v>
      </c>
      <c r="O119" s="10">
        <v>1</v>
      </c>
      <c r="P119" s="10">
        <v>21</v>
      </c>
      <c r="Q119" s="10">
        <v>30</v>
      </c>
      <c r="R119" s="10">
        <v>5</v>
      </c>
      <c r="S119" s="10">
        <v>114</v>
      </c>
      <c r="T119" s="10">
        <v>8</v>
      </c>
      <c r="U119" s="10">
        <v>2</v>
      </c>
      <c r="V119" s="10">
        <v>0</v>
      </c>
      <c r="W119" s="10">
        <v>0</v>
      </c>
      <c r="X119" s="10">
        <v>26</v>
      </c>
      <c r="Y119" s="10">
        <v>403</v>
      </c>
    </row>
    <row r="120" spans="1:25" x14ac:dyDescent="0.3">
      <c r="A120" s="10">
        <v>119</v>
      </c>
      <c r="B120" s="10">
        <v>5</v>
      </c>
      <c r="C120" s="10">
        <v>292</v>
      </c>
      <c r="D120" s="10" t="s">
        <v>1619</v>
      </c>
      <c r="E120" s="10"/>
      <c r="F120" s="10">
        <v>1426</v>
      </c>
      <c r="G120" s="174" t="s">
        <v>73</v>
      </c>
      <c r="H120" s="174" t="s">
        <v>1569</v>
      </c>
      <c r="I120" s="10">
        <v>536</v>
      </c>
      <c r="J120" s="10">
        <v>24</v>
      </c>
      <c r="K120" s="10">
        <v>88</v>
      </c>
      <c r="L120" s="10">
        <v>83</v>
      </c>
      <c r="M120" s="10">
        <v>14</v>
      </c>
      <c r="N120" s="10">
        <v>15</v>
      </c>
      <c r="O120" s="10">
        <v>4</v>
      </c>
      <c r="P120" s="10">
        <v>12</v>
      </c>
      <c r="Q120" s="10">
        <v>32</v>
      </c>
      <c r="R120" s="10">
        <v>3</v>
      </c>
      <c r="S120" s="10">
        <v>119</v>
      </c>
      <c r="T120" s="10">
        <v>15</v>
      </c>
      <c r="U120" s="10">
        <v>1</v>
      </c>
      <c r="V120" s="10">
        <v>0</v>
      </c>
      <c r="W120" s="10">
        <v>1</v>
      </c>
      <c r="X120" s="10">
        <v>22</v>
      </c>
      <c r="Y120" s="10">
        <v>433</v>
      </c>
    </row>
    <row r="121" spans="1:25" x14ac:dyDescent="0.3">
      <c r="A121" s="10">
        <v>120</v>
      </c>
      <c r="B121" s="10">
        <v>5</v>
      </c>
      <c r="C121" s="10">
        <v>292</v>
      </c>
      <c r="D121" s="10" t="s">
        <v>1619</v>
      </c>
      <c r="E121" s="10"/>
      <c r="F121" s="10">
        <v>1427</v>
      </c>
      <c r="G121" s="174" t="s">
        <v>73</v>
      </c>
      <c r="H121" s="174" t="s">
        <v>42</v>
      </c>
      <c r="I121" s="10">
        <v>513</v>
      </c>
      <c r="J121" s="10">
        <v>46</v>
      </c>
      <c r="K121" s="10">
        <v>93</v>
      </c>
      <c r="L121" s="10">
        <v>38</v>
      </c>
      <c r="M121" s="10">
        <v>13</v>
      </c>
      <c r="N121" s="10">
        <v>19</v>
      </c>
      <c r="O121" s="10">
        <v>2</v>
      </c>
      <c r="P121" s="10">
        <v>6</v>
      </c>
      <c r="Q121" s="10">
        <v>19</v>
      </c>
      <c r="R121" s="10">
        <v>3</v>
      </c>
      <c r="S121" s="10">
        <v>90</v>
      </c>
      <c r="T121" s="10">
        <v>11</v>
      </c>
      <c r="U121" s="10">
        <v>2</v>
      </c>
      <c r="V121" s="10">
        <v>0</v>
      </c>
      <c r="W121" s="10">
        <v>7</v>
      </c>
      <c r="X121" s="10">
        <v>17</v>
      </c>
      <c r="Y121" s="10">
        <v>366</v>
      </c>
    </row>
    <row r="122" spans="1:25" x14ac:dyDescent="0.3">
      <c r="A122" s="10">
        <v>121</v>
      </c>
      <c r="B122" s="10">
        <v>5</v>
      </c>
      <c r="C122" s="10">
        <v>292</v>
      </c>
      <c r="D122" s="10" t="s">
        <v>1619</v>
      </c>
      <c r="E122" s="10"/>
      <c r="F122" s="10">
        <v>1427</v>
      </c>
      <c r="G122" s="174" t="s">
        <v>73</v>
      </c>
      <c r="H122" s="174" t="s">
        <v>1569</v>
      </c>
      <c r="I122" s="10">
        <v>513</v>
      </c>
      <c r="J122" s="10">
        <v>49</v>
      </c>
      <c r="K122" s="10">
        <v>97</v>
      </c>
      <c r="L122" s="10">
        <v>35</v>
      </c>
      <c r="M122" s="10">
        <v>12</v>
      </c>
      <c r="N122" s="10">
        <v>9</v>
      </c>
      <c r="O122" s="10">
        <v>3</v>
      </c>
      <c r="P122" s="10">
        <v>12</v>
      </c>
      <c r="Q122" s="10">
        <v>26</v>
      </c>
      <c r="R122" s="10">
        <v>1</v>
      </c>
      <c r="S122" s="10">
        <v>100</v>
      </c>
      <c r="T122" s="10">
        <v>8</v>
      </c>
      <c r="U122" s="10">
        <v>4</v>
      </c>
      <c r="V122" s="10">
        <v>0</v>
      </c>
      <c r="W122" s="10">
        <v>0</v>
      </c>
      <c r="X122" s="10">
        <v>13</v>
      </c>
      <c r="Y122" s="10">
        <v>369</v>
      </c>
    </row>
    <row r="123" spans="1:25" x14ac:dyDescent="0.3">
      <c r="A123" s="10">
        <v>122</v>
      </c>
      <c r="B123" s="10">
        <v>5</v>
      </c>
      <c r="C123" s="10">
        <v>292</v>
      </c>
      <c r="D123" s="10" t="s">
        <v>1619</v>
      </c>
      <c r="E123" s="10"/>
      <c r="F123" s="10">
        <v>1427</v>
      </c>
      <c r="G123" s="174" t="s">
        <v>73</v>
      </c>
      <c r="H123" s="174" t="s">
        <v>1571</v>
      </c>
      <c r="I123" s="10">
        <v>513</v>
      </c>
      <c r="J123" s="10">
        <v>38</v>
      </c>
      <c r="K123" s="10">
        <v>96</v>
      </c>
      <c r="L123" s="10">
        <v>44</v>
      </c>
      <c r="M123" s="10">
        <v>14</v>
      </c>
      <c r="N123" s="10">
        <v>24</v>
      </c>
      <c r="O123" s="10">
        <v>2</v>
      </c>
      <c r="P123" s="10">
        <v>11</v>
      </c>
      <c r="Q123" s="10">
        <v>16</v>
      </c>
      <c r="R123" s="10">
        <v>1</v>
      </c>
      <c r="S123" s="10">
        <v>92</v>
      </c>
      <c r="T123" s="10">
        <v>9</v>
      </c>
      <c r="U123" s="10">
        <v>2</v>
      </c>
      <c r="V123" s="10">
        <v>2</v>
      </c>
      <c r="W123" s="10">
        <v>0</v>
      </c>
      <c r="X123" s="10">
        <v>16</v>
      </c>
      <c r="Y123" s="10">
        <v>367</v>
      </c>
    </row>
    <row r="124" spans="1:25" x14ac:dyDescent="0.3">
      <c r="A124" s="10">
        <v>123</v>
      </c>
      <c r="B124" s="10">
        <v>5</v>
      </c>
      <c r="C124" s="10">
        <v>292</v>
      </c>
      <c r="D124" s="10" t="s">
        <v>1619</v>
      </c>
      <c r="E124" s="10"/>
      <c r="F124" s="10">
        <v>1428</v>
      </c>
      <c r="G124" s="174" t="s">
        <v>73</v>
      </c>
      <c r="H124" s="174" t="s">
        <v>42</v>
      </c>
      <c r="I124" s="10">
        <v>490</v>
      </c>
      <c r="J124" s="10">
        <v>35</v>
      </c>
      <c r="K124" s="10">
        <v>102</v>
      </c>
      <c r="L124" s="10">
        <v>18</v>
      </c>
      <c r="M124" s="10">
        <v>10</v>
      </c>
      <c r="N124" s="10">
        <v>26</v>
      </c>
      <c r="O124" s="10">
        <v>3</v>
      </c>
      <c r="P124" s="10">
        <v>43</v>
      </c>
      <c r="Q124" s="10">
        <v>15</v>
      </c>
      <c r="R124" s="10">
        <v>1</v>
      </c>
      <c r="S124" s="10">
        <v>113</v>
      </c>
      <c r="T124" s="10">
        <v>7</v>
      </c>
      <c r="U124" s="10">
        <v>2</v>
      </c>
      <c r="V124" s="10">
        <v>3</v>
      </c>
      <c r="W124" s="10">
        <v>0</v>
      </c>
      <c r="X124" s="10">
        <v>20</v>
      </c>
      <c r="Y124" s="10">
        <v>398</v>
      </c>
    </row>
    <row r="125" spans="1:25" x14ac:dyDescent="0.3">
      <c r="A125" s="10">
        <v>124</v>
      </c>
      <c r="B125" s="10">
        <v>5</v>
      </c>
      <c r="C125" s="10">
        <v>292</v>
      </c>
      <c r="D125" s="10" t="s">
        <v>1619</v>
      </c>
      <c r="E125" s="10"/>
      <c r="F125" s="10">
        <v>1428</v>
      </c>
      <c r="G125" s="174" t="s">
        <v>73</v>
      </c>
      <c r="H125" s="174" t="s">
        <v>1569</v>
      </c>
      <c r="I125" s="10">
        <v>489</v>
      </c>
      <c r="J125" s="10">
        <v>26</v>
      </c>
      <c r="K125" s="10">
        <v>109</v>
      </c>
      <c r="L125" s="10">
        <v>15</v>
      </c>
      <c r="M125" s="10">
        <v>11</v>
      </c>
      <c r="N125" s="10">
        <v>20</v>
      </c>
      <c r="O125" s="10">
        <v>5</v>
      </c>
      <c r="P125" s="10">
        <v>25</v>
      </c>
      <c r="Q125" s="10">
        <v>18</v>
      </c>
      <c r="R125" s="10">
        <v>1</v>
      </c>
      <c r="S125" s="10">
        <v>111</v>
      </c>
      <c r="T125" s="10">
        <v>11</v>
      </c>
      <c r="U125" s="10">
        <v>1</v>
      </c>
      <c r="V125" s="10">
        <v>1</v>
      </c>
      <c r="W125" s="10">
        <v>1</v>
      </c>
      <c r="X125" s="10">
        <v>16</v>
      </c>
      <c r="Y125" s="10">
        <v>371</v>
      </c>
    </row>
    <row r="126" spans="1:25" x14ac:dyDescent="0.3">
      <c r="A126" s="10">
        <v>125</v>
      </c>
      <c r="B126" s="10">
        <v>5</v>
      </c>
      <c r="C126" s="10">
        <v>292</v>
      </c>
      <c r="D126" s="10" t="s">
        <v>1619</v>
      </c>
      <c r="E126" s="10"/>
      <c r="F126" s="10">
        <v>1429</v>
      </c>
      <c r="G126" s="174" t="s">
        <v>73</v>
      </c>
      <c r="H126" s="174" t="s">
        <v>42</v>
      </c>
      <c r="I126" s="10">
        <v>606</v>
      </c>
      <c r="J126" s="10">
        <v>66</v>
      </c>
      <c r="K126" s="10">
        <v>104</v>
      </c>
      <c r="L126" s="10">
        <v>58</v>
      </c>
      <c r="M126" s="10">
        <v>17</v>
      </c>
      <c r="N126" s="10">
        <v>19</v>
      </c>
      <c r="O126" s="10">
        <v>1</v>
      </c>
      <c r="P126" s="10">
        <v>11</v>
      </c>
      <c r="Q126" s="10">
        <v>16</v>
      </c>
      <c r="R126" s="10">
        <v>6</v>
      </c>
      <c r="S126" s="10">
        <v>117</v>
      </c>
      <c r="T126" s="10">
        <v>10</v>
      </c>
      <c r="U126" s="10">
        <v>3</v>
      </c>
      <c r="V126" s="10">
        <v>0</v>
      </c>
      <c r="W126" s="10">
        <v>0</v>
      </c>
      <c r="X126" s="10">
        <v>21</v>
      </c>
      <c r="Y126" s="10">
        <v>449</v>
      </c>
    </row>
    <row r="127" spans="1:25" x14ac:dyDescent="0.3">
      <c r="A127" s="10">
        <v>126</v>
      </c>
      <c r="B127" s="10">
        <v>5</v>
      </c>
      <c r="C127" s="10">
        <v>292</v>
      </c>
      <c r="D127" s="10" t="s">
        <v>1619</v>
      </c>
      <c r="E127" s="10"/>
      <c r="F127" s="10">
        <v>1429</v>
      </c>
      <c r="G127" s="174" t="s">
        <v>73</v>
      </c>
      <c r="H127" s="174" t="s">
        <v>1569</v>
      </c>
      <c r="I127" s="10">
        <v>605</v>
      </c>
      <c r="J127" s="10">
        <v>55</v>
      </c>
      <c r="K127" s="10">
        <v>106</v>
      </c>
      <c r="L127" s="10">
        <v>56</v>
      </c>
      <c r="M127" s="10">
        <v>16</v>
      </c>
      <c r="N127" s="10">
        <v>25</v>
      </c>
      <c r="O127" s="10">
        <v>7</v>
      </c>
      <c r="P127" s="10">
        <v>14</v>
      </c>
      <c r="Q127" s="10">
        <v>24</v>
      </c>
      <c r="R127" s="10">
        <v>1</v>
      </c>
      <c r="S127" s="10">
        <v>107</v>
      </c>
      <c r="T127" s="10">
        <v>6</v>
      </c>
      <c r="U127" s="10">
        <v>7</v>
      </c>
      <c r="V127" s="10">
        <v>1</v>
      </c>
      <c r="W127" s="10">
        <v>0</v>
      </c>
      <c r="X127" s="10">
        <v>22</v>
      </c>
      <c r="Y127" s="10">
        <v>447</v>
      </c>
    </row>
    <row r="128" spans="1:25" x14ac:dyDescent="0.3">
      <c r="A128" s="10">
        <v>127</v>
      </c>
      <c r="B128" s="10">
        <v>5</v>
      </c>
      <c r="C128" s="10">
        <v>292</v>
      </c>
      <c r="D128" s="10" t="s">
        <v>1619</v>
      </c>
      <c r="E128" s="10"/>
      <c r="F128" s="10">
        <v>1430</v>
      </c>
      <c r="G128" s="174" t="s">
        <v>73</v>
      </c>
      <c r="H128" s="174" t="s">
        <v>42</v>
      </c>
      <c r="I128" s="10">
        <v>241</v>
      </c>
      <c r="J128" s="10">
        <v>20</v>
      </c>
      <c r="K128" s="10">
        <v>67</v>
      </c>
      <c r="L128" s="10">
        <v>18</v>
      </c>
      <c r="M128" s="10">
        <v>10</v>
      </c>
      <c r="N128" s="10">
        <v>8</v>
      </c>
      <c r="O128" s="10">
        <v>0</v>
      </c>
      <c r="P128" s="10">
        <v>1</v>
      </c>
      <c r="Q128" s="10">
        <v>12</v>
      </c>
      <c r="R128" s="10">
        <v>0</v>
      </c>
      <c r="S128" s="10">
        <v>27</v>
      </c>
      <c r="T128" s="10">
        <v>8</v>
      </c>
      <c r="U128" s="10">
        <v>1</v>
      </c>
      <c r="V128" s="10">
        <v>0</v>
      </c>
      <c r="W128" s="10">
        <v>0</v>
      </c>
      <c r="X128" s="10">
        <v>6</v>
      </c>
      <c r="Y128" s="10">
        <v>178</v>
      </c>
    </row>
    <row r="129" spans="1:25" x14ac:dyDescent="0.3">
      <c r="A129" s="10">
        <v>128</v>
      </c>
      <c r="B129" s="10">
        <v>5</v>
      </c>
      <c r="C129" s="10">
        <v>302</v>
      </c>
      <c r="D129" s="10" t="s">
        <v>1620</v>
      </c>
      <c r="E129" s="10"/>
      <c r="F129" s="10">
        <v>1459</v>
      </c>
      <c r="G129" s="174" t="s">
        <v>73</v>
      </c>
      <c r="H129" s="174" t="s">
        <v>42</v>
      </c>
      <c r="I129" s="10">
        <v>490</v>
      </c>
      <c r="J129" s="10">
        <v>5</v>
      </c>
      <c r="K129" s="10">
        <v>71</v>
      </c>
      <c r="L129" s="10">
        <v>47</v>
      </c>
      <c r="M129" s="10">
        <v>6</v>
      </c>
      <c r="N129" s="10">
        <v>32</v>
      </c>
      <c r="O129" s="10">
        <v>0</v>
      </c>
      <c r="P129" s="10">
        <v>3</v>
      </c>
      <c r="Q129" s="10">
        <v>3</v>
      </c>
      <c r="R129" s="10">
        <v>6</v>
      </c>
      <c r="S129" s="10">
        <v>21</v>
      </c>
      <c r="T129" s="10">
        <v>0</v>
      </c>
      <c r="U129" s="10">
        <v>0</v>
      </c>
      <c r="V129" s="10">
        <v>0</v>
      </c>
      <c r="W129" s="10">
        <v>0</v>
      </c>
      <c r="X129" s="10">
        <v>9</v>
      </c>
      <c r="Y129" s="10">
        <v>203</v>
      </c>
    </row>
    <row r="130" spans="1:25" x14ac:dyDescent="0.3">
      <c r="A130" s="10">
        <v>129</v>
      </c>
      <c r="B130" s="10">
        <v>5</v>
      </c>
      <c r="C130" s="10">
        <v>302</v>
      </c>
      <c r="D130" s="10" t="s">
        <v>1620</v>
      </c>
      <c r="E130" s="10"/>
      <c r="F130" s="10">
        <v>1460</v>
      </c>
      <c r="G130" s="174" t="s">
        <v>73</v>
      </c>
      <c r="H130" s="174" t="s">
        <v>42</v>
      </c>
      <c r="I130" s="10">
        <v>122</v>
      </c>
      <c r="J130" s="10">
        <v>13</v>
      </c>
      <c r="K130" s="10">
        <v>13</v>
      </c>
      <c r="L130" s="10">
        <v>15</v>
      </c>
      <c r="M130" s="10">
        <v>5</v>
      </c>
      <c r="N130" s="10">
        <v>6</v>
      </c>
      <c r="O130" s="10">
        <v>1</v>
      </c>
      <c r="P130" s="10">
        <v>0</v>
      </c>
      <c r="Q130" s="10">
        <v>2</v>
      </c>
      <c r="R130" s="10">
        <v>5</v>
      </c>
      <c r="S130" s="10">
        <v>18</v>
      </c>
      <c r="T130" s="10">
        <v>0</v>
      </c>
      <c r="U130" s="10">
        <v>2</v>
      </c>
      <c r="V130" s="10">
        <v>0</v>
      </c>
      <c r="W130" s="10">
        <v>0</v>
      </c>
      <c r="X130" s="10">
        <v>4</v>
      </c>
      <c r="Y130" s="10">
        <v>84</v>
      </c>
    </row>
    <row r="131" spans="1:25" x14ac:dyDescent="0.3">
      <c r="A131" s="10">
        <v>130</v>
      </c>
      <c r="B131" s="10">
        <v>5</v>
      </c>
      <c r="C131" s="10">
        <v>319</v>
      </c>
      <c r="D131" s="10" t="s">
        <v>1621</v>
      </c>
      <c r="E131" s="10"/>
      <c r="F131" s="10">
        <v>1513</v>
      </c>
      <c r="G131" s="174" t="s">
        <v>73</v>
      </c>
      <c r="H131" s="174" t="s">
        <v>42</v>
      </c>
      <c r="I131" s="10">
        <v>546</v>
      </c>
      <c r="J131" s="10">
        <v>20</v>
      </c>
      <c r="K131" s="10">
        <v>129</v>
      </c>
      <c r="L131" s="10">
        <v>13</v>
      </c>
      <c r="M131" s="10">
        <v>9</v>
      </c>
      <c r="N131" s="10">
        <v>3</v>
      </c>
      <c r="O131" s="10">
        <v>0</v>
      </c>
      <c r="P131" s="10">
        <v>2</v>
      </c>
      <c r="Q131" s="10">
        <v>9</v>
      </c>
      <c r="R131" s="10">
        <v>0</v>
      </c>
      <c r="S131" s="10">
        <v>14</v>
      </c>
      <c r="T131" s="10">
        <v>0</v>
      </c>
      <c r="U131" s="10">
        <v>1</v>
      </c>
      <c r="V131" s="10">
        <v>1</v>
      </c>
      <c r="W131" s="10">
        <v>0</v>
      </c>
      <c r="X131" s="10">
        <v>8</v>
      </c>
      <c r="Y131" s="10">
        <v>209</v>
      </c>
    </row>
    <row r="132" spans="1:25" x14ac:dyDescent="0.3">
      <c r="A132" s="10">
        <v>131</v>
      </c>
      <c r="B132" s="10">
        <v>5</v>
      </c>
      <c r="C132" s="10">
        <v>327</v>
      </c>
      <c r="D132" s="10" t="s">
        <v>1622</v>
      </c>
      <c r="E132" s="10"/>
      <c r="F132" s="10">
        <v>1554</v>
      </c>
      <c r="G132" s="174" t="s">
        <v>73</v>
      </c>
      <c r="H132" s="174" t="s">
        <v>42</v>
      </c>
      <c r="I132" s="10">
        <v>446</v>
      </c>
      <c r="J132" s="10">
        <v>14</v>
      </c>
      <c r="K132" s="10">
        <v>107</v>
      </c>
      <c r="L132" s="10">
        <v>24</v>
      </c>
      <c r="M132" s="10">
        <v>5</v>
      </c>
      <c r="N132" s="10">
        <v>16</v>
      </c>
      <c r="O132" s="10">
        <v>1</v>
      </c>
      <c r="P132" s="10">
        <v>22</v>
      </c>
      <c r="Q132" s="10">
        <v>5</v>
      </c>
      <c r="R132" s="10">
        <v>2</v>
      </c>
      <c r="S132" s="10">
        <v>23</v>
      </c>
      <c r="T132" s="10">
        <v>0</v>
      </c>
      <c r="U132" s="10">
        <v>0</v>
      </c>
      <c r="V132" s="10">
        <v>1</v>
      </c>
      <c r="W132" s="10">
        <v>0</v>
      </c>
      <c r="X132" s="10">
        <v>6</v>
      </c>
      <c r="Y132" s="10">
        <v>226</v>
      </c>
    </row>
    <row r="133" spans="1:25" x14ac:dyDescent="0.3">
      <c r="A133" s="10">
        <v>132</v>
      </c>
      <c r="B133" s="10">
        <v>5</v>
      </c>
      <c r="C133" s="10">
        <v>327</v>
      </c>
      <c r="D133" s="10" t="s">
        <v>1622</v>
      </c>
      <c r="E133" s="10"/>
      <c r="F133" s="10">
        <v>1554</v>
      </c>
      <c r="G133" s="174" t="s">
        <v>73</v>
      </c>
      <c r="H133" s="174" t="s">
        <v>1569</v>
      </c>
      <c r="I133" s="10">
        <v>446</v>
      </c>
      <c r="J133" s="10">
        <v>13</v>
      </c>
      <c r="K133" s="10">
        <v>86</v>
      </c>
      <c r="L133" s="10">
        <v>32</v>
      </c>
      <c r="M133" s="10">
        <v>4</v>
      </c>
      <c r="N133" s="10">
        <v>12</v>
      </c>
      <c r="O133" s="10">
        <v>0</v>
      </c>
      <c r="P133" s="10">
        <v>19</v>
      </c>
      <c r="Q133" s="10">
        <v>1</v>
      </c>
      <c r="R133" s="10">
        <v>3</v>
      </c>
      <c r="S133" s="10">
        <v>52</v>
      </c>
      <c r="T133" s="10">
        <v>2</v>
      </c>
      <c r="U133" s="10">
        <v>1</v>
      </c>
      <c r="V133" s="10">
        <v>2</v>
      </c>
      <c r="W133" s="10">
        <v>0</v>
      </c>
      <c r="X133" s="10">
        <v>8</v>
      </c>
      <c r="Y133" s="10">
        <v>235</v>
      </c>
    </row>
    <row r="134" spans="1:25" x14ac:dyDescent="0.3">
      <c r="A134" s="10">
        <v>133</v>
      </c>
      <c r="B134" s="10">
        <v>5</v>
      </c>
      <c r="C134" s="10">
        <v>329</v>
      </c>
      <c r="D134" s="10" t="s">
        <v>1623</v>
      </c>
      <c r="E134" s="10"/>
      <c r="F134" s="10">
        <v>1558</v>
      </c>
      <c r="G134" s="174" t="s">
        <v>73</v>
      </c>
      <c r="H134" s="174" t="s">
        <v>42</v>
      </c>
      <c r="I134" s="10">
        <v>285</v>
      </c>
      <c r="J134" s="10">
        <v>3</v>
      </c>
      <c r="K134" s="10">
        <v>38</v>
      </c>
      <c r="L134" s="10">
        <v>20</v>
      </c>
      <c r="M134" s="10">
        <v>2</v>
      </c>
      <c r="N134" s="10">
        <v>7</v>
      </c>
      <c r="O134" s="10">
        <v>1</v>
      </c>
      <c r="P134" s="10">
        <v>9</v>
      </c>
      <c r="Q134" s="10">
        <v>8</v>
      </c>
      <c r="R134" s="10">
        <v>2</v>
      </c>
      <c r="S134" s="10">
        <v>23</v>
      </c>
      <c r="T134" s="10">
        <v>1</v>
      </c>
      <c r="U134" s="10">
        <v>1</v>
      </c>
      <c r="V134" s="10">
        <v>0</v>
      </c>
      <c r="W134" s="10">
        <v>0</v>
      </c>
      <c r="X134" s="10">
        <v>4</v>
      </c>
      <c r="Y134" s="10">
        <v>119</v>
      </c>
    </row>
    <row r="135" spans="1:25" x14ac:dyDescent="0.3">
      <c r="A135" s="10">
        <v>134</v>
      </c>
      <c r="B135" s="10">
        <v>5</v>
      </c>
      <c r="C135" s="10">
        <v>329</v>
      </c>
      <c r="D135" s="10" t="s">
        <v>1623</v>
      </c>
      <c r="E135" s="10"/>
      <c r="F135" s="10">
        <v>1559</v>
      </c>
      <c r="G135" s="174" t="s">
        <v>73</v>
      </c>
      <c r="H135" s="174" t="s">
        <v>42</v>
      </c>
      <c r="I135" s="10">
        <v>298</v>
      </c>
      <c r="J135" s="10">
        <v>7</v>
      </c>
      <c r="K135" s="10">
        <v>29</v>
      </c>
      <c r="L135" s="10">
        <v>9</v>
      </c>
      <c r="M135" s="10">
        <v>1</v>
      </c>
      <c r="N135" s="10">
        <v>6</v>
      </c>
      <c r="O135" s="10">
        <v>2</v>
      </c>
      <c r="P135" s="10">
        <v>47</v>
      </c>
      <c r="Q135" s="10">
        <v>5</v>
      </c>
      <c r="R135" s="10">
        <v>2</v>
      </c>
      <c r="S135" s="10">
        <v>19</v>
      </c>
      <c r="T135" s="10">
        <v>0</v>
      </c>
      <c r="U135" s="10">
        <v>0</v>
      </c>
      <c r="V135" s="10">
        <v>0</v>
      </c>
      <c r="W135" s="10">
        <v>0</v>
      </c>
      <c r="X135" s="10">
        <v>5</v>
      </c>
      <c r="Y135" s="10">
        <v>132</v>
      </c>
    </row>
    <row r="136" spans="1:25" x14ac:dyDescent="0.3">
      <c r="A136" s="10">
        <v>135</v>
      </c>
      <c r="B136" s="10">
        <v>5</v>
      </c>
      <c r="C136" s="10">
        <v>330</v>
      </c>
      <c r="D136" s="10" t="s">
        <v>1624</v>
      </c>
      <c r="E136" s="10"/>
      <c r="F136" s="10">
        <v>1560</v>
      </c>
      <c r="G136" s="174" t="s">
        <v>73</v>
      </c>
      <c r="H136" s="174" t="s">
        <v>42</v>
      </c>
      <c r="I136" s="10">
        <v>132</v>
      </c>
      <c r="J136" s="10">
        <v>0</v>
      </c>
      <c r="K136" s="10">
        <v>24</v>
      </c>
      <c r="L136" s="10">
        <v>2</v>
      </c>
      <c r="M136" s="10">
        <v>0</v>
      </c>
      <c r="N136" s="10">
        <v>0</v>
      </c>
      <c r="O136" s="10">
        <v>1</v>
      </c>
      <c r="P136" s="10">
        <v>54</v>
      </c>
      <c r="Q136" s="10">
        <v>0</v>
      </c>
      <c r="R136" s="10">
        <v>1</v>
      </c>
      <c r="S136" s="10">
        <v>10</v>
      </c>
      <c r="T136" s="10">
        <v>0</v>
      </c>
      <c r="U136" s="10">
        <v>0</v>
      </c>
      <c r="V136" s="10">
        <v>3</v>
      </c>
      <c r="W136" s="10">
        <v>0</v>
      </c>
      <c r="X136" s="10">
        <v>3</v>
      </c>
      <c r="Y136" s="10">
        <v>98</v>
      </c>
    </row>
    <row r="137" spans="1:25" x14ac:dyDescent="0.3">
      <c r="A137" s="10">
        <v>136</v>
      </c>
      <c r="B137" s="10">
        <v>5</v>
      </c>
      <c r="C137" s="10">
        <v>330</v>
      </c>
      <c r="D137" s="10" t="s">
        <v>1624</v>
      </c>
      <c r="E137" s="10"/>
      <c r="F137" s="10">
        <v>1560</v>
      </c>
      <c r="G137" s="174" t="s">
        <v>73</v>
      </c>
      <c r="H137" s="174" t="s">
        <v>1573</v>
      </c>
      <c r="I137" s="10">
        <v>143</v>
      </c>
      <c r="J137" s="10">
        <v>1</v>
      </c>
      <c r="K137" s="10">
        <v>9</v>
      </c>
      <c r="L137" s="10">
        <v>2</v>
      </c>
      <c r="M137" s="10">
        <v>0</v>
      </c>
      <c r="N137" s="10">
        <v>3</v>
      </c>
      <c r="O137" s="10">
        <v>2</v>
      </c>
      <c r="P137" s="10">
        <v>1</v>
      </c>
      <c r="Q137" s="10">
        <v>3</v>
      </c>
      <c r="R137" s="10">
        <v>3</v>
      </c>
      <c r="S137" s="10">
        <v>64</v>
      </c>
      <c r="T137" s="10">
        <v>0</v>
      </c>
      <c r="U137" s="10">
        <v>0</v>
      </c>
      <c r="V137" s="10">
        <v>0</v>
      </c>
      <c r="W137" s="10">
        <v>0</v>
      </c>
      <c r="X137" s="10">
        <v>6</v>
      </c>
      <c r="Y137" s="10">
        <v>94</v>
      </c>
    </row>
    <row r="138" spans="1:25" x14ac:dyDescent="0.3">
      <c r="A138" s="10">
        <v>137</v>
      </c>
      <c r="B138" s="10">
        <v>5</v>
      </c>
      <c r="C138" s="10">
        <v>334</v>
      </c>
      <c r="D138" s="10" t="s">
        <v>1625</v>
      </c>
      <c r="E138" s="10"/>
      <c r="F138" s="10">
        <v>1589</v>
      </c>
      <c r="G138" s="174" t="s">
        <v>73</v>
      </c>
      <c r="H138" s="174" t="s">
        <v>42</v>
      </c>
      <c r="I138" s="10">
        <v>571</v>
      </c>
      <c r="J138" s="10">
        <v>6</v>
      </c>
      <c r="K138" s="10">
        <v>107</v>
      </c>
      <c r="L138" s="10">
        <v>32</v>
      </c>
      <c r="M138" s="10">
        <v>11</v>
      </c>
      <c r="N138" s="10">
        <v>13</v>
      </c>
      <c r="O138" s="10">
        <v>6</v>
      </c>
      <c r="P138" s="10">
        <v>2</v>
      </c>
      <c r="Q138" s="10">
        <v>4</v>
      </c>
      <c r="R138" s="10">
        <v>5</v>
      </c>
      <c r="S138" s="10">
        <v>188</v>
      </c>
      <c r="T138" s="10">
        <v>2</v>
      </c>
      <c r="U138" s="10">
        <v>0</v>
      </c>
      <c r="V138" s="10">
        <v>2</v>
      </c>
      <c r="W138" s="10">
        <v>0</v>
      </c>
      <c r="X138" s="10">
        <v>18</v>
      </c>
      <c r="Y138" s="10">
        <v>396</v>
      </c>
    </row>
    <row r="139" spans="1:25" x14ac:dyDescent="0.3">
      <c r="A139" s="10">
        <v>138</v>
      </c>
      <c r="B139" s="10">
        <v>5</v>
      </c>
      <c r="C139" s="10">
        <v>334</v>
      </c>
      <c r="D139" s="10" t="s">
        <v>1625</v>
      </c>
      <c r="E139" s="10"/>
      <c r="F139" s="10">
        <v>1589</v>
      </c>
      <c r="G139" s="174" t="s">
        <v>73</v>
      </c>
      <c r="H139" s="174" t="s">
        <v>1569</v>
      </c>
      <c r="I139" s="10">
        <v>570</v>
      </c>
      <c r="J139" s="10">
        <v>17</v>
      </c>
      <c r="K139" s="10">
        <v>109</v>
      </c>
      <c r="L139" s="10">
        <v>26</v>
      </c>
      <c r="M139" s="10">
        <v>3</v>
      </c>
      <c r="N139" s="10">
        <v>11</v>
      </c>
      <c r="O139" s="10">
        <v>1</v>
      </c>
      <c r="P139" s="10">
        <v>3</v>
      </c>
      <c r="Q139" s="10">
        <v>2</v>
      </c>
      <c r="R139" s="10">
        <v>6</v>
      </c>
      <c r="S139" s="10">
        <v>188</v>
      </c>
      <c r="T139" s="10">
        <v>2</v>
      </c>
      <c r="U139" s="10">
        <v>0</v>
      </c>
      <c r="V139" s="10">
        <v>0</v>
      </c>
      <c r="W139" s="10">
        <v>1</v>
      </c>
      <c r="X139" s="10">
        <v>10</v>
      </c>
      <c r="Y139" s="10">
        <v>379</v>
      </c>
    </row>
    <row r="140" spans="1:25" x14ac:dyDescent="0.3">
      <c r="A140" s="10">
        <v>139</v>
      </c>
      <c r="B140" s="10">
        <v>5</v>
      </c>
      <c r="C140" s="10">
        <v>334</v>
      </c>
      <c r="D140" s="10" t="s">
        <v>1625</v>
      </c>
      <c r="E140" s="10"/>
      <c r="F140" s="10">
        <v>1590</v>
      </c>
      <c r="G140" s="174" t="s">
        <v>73</v>
      </c>
      <c r="H140" s="174" t="s">
        <v>42</v>
      </c>
      <c r="I140" s="10">
        <v>528</v>
      </c>
      <c r="J140" s="10">
        <v>8</v>
      </c>
      <c r="K140" s="10">
        <v>123</v>
      </c>
      <c r="L140" s="10">
        <v>33</v>
      </c>
      <c r="M140" s="10">
        <v>7</v>
      </c>
      <c r="N140" s="10">
        <v>9</v>
      </c>
      <c r="O140" s="10">
        <v>1</v>
      </c>
      <c r="P140" s="10">
        <v>2</v>
      </c>
      <c r="Q140" s="10">
        <v>2</v>
      </c>
      <c r="R140" s="10">
        <v>2</v>
      </c>
      <c r="S140" s="10">
        <v>151</v>
      </c>
      <c r="T140" s="10">
        <v>2</v>
      </c>
      <c r="U140" s="10">
        <v>1</v>
      </c>
      <c r="V140" s="10">
        <v>6</v>
      </c>
      <c r="W140" s="10">
        <v>3</v>
      </c>
      <c r="X140" s="10">
        <v>15</v>
      </c>
      <c r="Y140" s="10">
        <v>365</v>
      </c>
    </row>
    <row r="141" spans="1:25" x14ac:dyDescent="0.3">
      <c r="A141" s="10">
        <v>140</v>
      </c>
      <c r="B141" s="10">
        <v>5</v>
      </c>
      <c r="C141" s="10">
        <v>334</v>
      </c>
      <c r="D141" s="10" t="s">
        <v>1625</v>
      </c>
      <c r="E141" s="10"/>
      <c r="F141" s="10">
        <v>1590</v>
      </c>
      <c r="G141" s="174" t="s">
        <v>73</v>
      </c>
      <c r="H141" s="174" t="s">
        <v>1569</v>
      </c>
      <c r="I141" s="10">
        <v>528</v>
      </c>
      <c r="J141" s="10">
        <v>8</v>
      </c>
      <c r="K141" s="10">
        <v>149</v>
      </c>
      <c r="L141" s="10">
        <v>31</v>
      </c>
      <c r="M141" s="10">
        <v>3</v>
      </c>
      <c r="N141" s="10">
        <v>9</v>
      </c>
      <c r="O141" s="10">
        <v>3</v>
      </c>
      <c r="P141" s="10">
        <v>1</v>
      </c>
      <c r="Q141" s="10">
        <v>3</v>
      </c>
      <c r="R141" s="10">
        <v>1</v>
      </c>
      <c r="S141" s="10">
        <v>170</v>
      </c>
      <c r="T141" s="10">
        <v>2</v>
      </c>
      <c r="U141" s="10">
        <v>1</v>
      </c>
      <c r="V141" s="10">
        <v>4</v>
      </c>
      <c r="W141" s="10">
        <v>0</v>
      </c>
      <c r="X141" s="10">
        <v>9</v>
      </c>
      <c r="Y141" s="10">
        <v>394</v>
      </c>
    </row>
    <row r="142" spans="1:25" x14ac:dyDescent="0.3">
      <c r="A142" s="10">
        <v>141</v>
      </c>
      <c r="B142" s="10">
        <v>5</v>
      </c>
      <c r="C142" s="10">
        <v>334</v>
      </c>
      <c r="D142" s="10" t="s">
        <v>1625</v>
      </c>
      <c r="E142" s="10"/>
      <c r="F142" s="10">
        <v>1591</v>
      </c>
      <c r="G142" s="174" t="s">
        <v>73</v>
      </c>
      <c r="H142" s="174" t="s">
        <v>42</v>
      </c>
      <c r="I142" s="10">
        <v>334</v>
      </c>
      <c r="J142" s="10">
        <v>1</v>
      </c>
      <c r="K142" s="10">
        <v>80</v>
      </c>
      <c r="L142" s="10">
        <v>7</v>
      </c>
      <c r="M142" s="10">
        <v>2</v>
      </c>
      <c r="N142" s="10">
        <v>6</v>
      </c>
      <c r="O142" s="10">
        <v>1</v>
      </c>
      <c r="P142" s="10">
        <v>19</v>
      </c>
      <c r="Q142" s="10">
        <v>2</v>
      </c>
      <c r="R142" s="10">
        <v>5</v>
      </c>
      <c r="S142" s="10">
        <v>89</v>
      </c>
      <c r="T142" s="10">
        <v>0</v>
      </c>
      <c r="U142" s="10">
        <v>0</v>
      </c>
      <c r="V142" s="10">
        <v>1</v>
      </c>
      <c r="W142" s="10">
        <v>0</v>
      </c>
      <c r="X142" s="10">
        <v>15</v>
      </c>
      <c r="Y142" s="10">
        <v>228</v>
      </c>
    </row>
    <row r="143" spans="1:25" x14ac:dyDescent="0.3">
      <c r="A143" s="10">
        <v>142</v>
      </c>
      <c r="B143" s="10">
        <v>5</v>
      </c>
      <c r="C143" s="10">
        <v>334</v>
      </c>
      <c r="D143" s="10" t="s">
        <v>1625</v>
      </c>
      <c r="E143" s="10"/>
      <c r="F143" s="10">
        <v>1592</v>
      </c>
      <c r="G143" s="174" t="s">
        <v>73</v>
      </c>
      <c r="H143" s="174" t="s">
        <v>42</v>
      </c>
      <c r="I143" s="10">
        <v>536</v>
      </c>
      <c r="J143" s="10">
        <v>15</v>
      </c>
      <c r="K143" s="10">
        <v>104</v>
      </c>
      <c r="L143" s="10">
        <v>17</v>
      </c>
      <c r="M143" s="10">
        <v>3</v>
      </c>
      <c r="N143" s="10">
        <v>8</v>
      </c>
      <c r="O143" s="10">
        <v>0</v>
      </c>
      <c r="P143" s="10">
        <v>2</v>
      </c>
      <c r="Q143" s="10">
        <v>1</v>
      </c>
      <c r="R143" s="10">
        <v>2</v>
      </c>
      <c r="S143" s="10">
        <v>199</v>
      </c>
      <c r="T143" s="10">
        <v>1</v>
      </c>
      <c r="U143" s="10">
        <v>1</v>
      </c>
      <c r="V143" s="10">
        <v>2</v>
      </c>
      <c r="W143" s="10">
        <v>0</v>
      </c>
      <c r="X143" s="10">
        <v>17</v>
      </c>
      <c r="Y143" s="10">
        <v>372</v>
      </c>
    </row>
    <row r="144" spans="1:25" x14ac:dyDescent="0.3">
      <c r="A144" s="10">
        <v>143</v>
      </c>
      <c r="B144" s="10">
        <v>5</v>
      </c>
      <c r="C144" s="10">
        <v>334</v>
      </c>
      <c r="D144" s="10" t="s">
        <v>1625</v>
      </c>
      <c r="E144" s="10"/>
      <c r="F144" s="10">
        <v>1593</v>
      </c>
      <c r="G144" s="174" t="s">
        <v>73</v>
      </c>
      <c r="H144" s="174" t="s">
        <v>42</v>
      </c>
      <c r="I144" s="10">
        <v>65</v>
      </c>
      <c r="J144" s="10">
        <v>2</v>
      </c>
      <c r="K144" s="10">
        <v>29</v>
      </c>
      <c r="L144" s="10">
        <v>1</v>
      </c>
      <c r="M144" s="10">
        <v>0</v>
      </c>
      <c r="N144" s="10">
        <v>0</v>
      </c>
      <c r="O144" s="10">
        <v>0</v>
      </c>
      <c r="P144" s="10">
        <v>0</v>
      </c>
      <c r="Q144" s="10">
        <v>0</v>
      </c>
      <c r="R144" s="10">
        <v>1</v>
      </c>
      <c r="S144" s="10">
        <v>6</v>
      </c>
      <c r="T144" s="10">
        <v>0</v>
      </c>
      <c r="U144" s="10">
        <v>1</v>
      </c>
      <c r="V144" s="10">
        <v>1</v>
      </c>
      <c r="W144" s="10">
        <v>0</v>
      </c>
      <c r="X144" s="10">
        <v>1</v>
      </c>
      <c r="Y144" s="10">
        <v>42</v>
      </c>
    </row>
    <row r="145" spans="1:25" x14ac:dyDescent="0.3">
      <c r="A145" s="10">
        <v>144</v>
      </c>
      <c r="B145" s="10">
        <v>5</v>
      </c>
      <c r="C145" s="10">
        <v>338</v>
      </c>
      <c r="D145" s="10" t="s">
        <v>1626</v>
      </c>
      <c r="E145" s="10"/>
      <c r="F145" s="10">
        <v>1604</v>
      </c>
      <c r="G145" s="174" t="s">
        <v>73</v>
      </c>
      <c r="H145" s="174" t="s">
        <v>42</v>
      </c>
      <c r="I145" s="10">
        <v>174</v>
      </c>
      <c r="J145" s="10">
        <v>2</v>
      </c>
      <c r="K145" s="10">
        <v>59</v>
      </c>
      <c r="L145" s="10">
        <v>5</v>
      </c>
      <c r="M145" s="10">
        <v>3</v>
      </c>
      <c r="N145" s="10">
        <v>0</v>
      </c>
      <c r="O145" s="10">
        <v>1</v>
      </c>
      <c r="P145" s="10">
        <v>2</v>
      </c>
      <c r="Q145" s="10">
        <v>4</v>
      </c>
      <c r="R145" s="10">
        <v>1</v>
      </c>
      <c r="S145" s="10">
        <v>19</v>
      </c>
      <c r="T145" s="10">
        <v>1</v>
      </c>
      <c r="U145" s="10">
        <v>1</v>
      </c>
      <c r="V145" s="10">
        <v>1</v>
      </c>
      <c r="W145" s="10">
        <v>0</v>
      </c>
      <c r="X145" s="10">
        <v>5</v>
      </c>
      <c r="Y145" s="10">
        <v>104</v>
      </c>
    </row>
    <row r="146" spans="1:25" x14ac:dyDescent="0.3">
      <c r="A146" s="10">
        <v>145</v>
      </c>
      <c r="B146" s="10">
        <v>5</v>
      </c>
      <c r="C146" s="10">
        <v>352</v>
      </c>
      <c r="D146" s="10" t="s">
        <v>1627</v>
      </c>
      <c r="E146" s="10"/>
      <c r="F146" s="10">
        <v>1640</v>
      </c>
      <c r="G146" s="174" t="s">
        <v>73</v>
      </c>
      <c r="H146" s="174" t="s">
        <v>42</v>
      </c>
      <c r="I146" s="10">
        <v>388</v>
      </c>
      <c r="J146" s="10">
        <v>59</v>
      </c>
      <c r="K146" s="10">
        <v>102</v>
      </c>
      <c r="L146" s="10">
        <v>7</v>
      </c>
      <c r="M146" s="10">
        <v>2</v>
      </c>
      <c r="N146" s="10">
        <v>9</v>
      </c>
      <c r="O146" s="10">
        <v>0</v>
      </c>
      <c r="P146" s="10">
        <v>0</v>
      </c>
      <c r="Q146" s="10">
        <v>0</v>
      </c>
      <c r="R146" s="10">
        <v>0</v>
      </c>
      <c r="S146" s="10">
        <v>23</v>
      </c>
      <c r="T146" s="10">
        <v>0</v>
      </c>
      <c r="U146" s="10">
        <v>0</v>
      </c>
      <c r="V146" s="10">
        <v>0</v>
      </c>
      <c r="W146" s="10">
        <v>0</v>
      </c>
      <c r="X146" s="10">
        <v>6</v>
      </c>
      <c r="Y146" s="10">
        <v>208</v>
      </c>
    </row>
    <row r="147" spans="1:25" x14ac:dyDescent="0.3">
      <c r="A147" s="10">
        <v>146</v>
      </c>
      <c r="B147" s="10">
        <v>5</v>
      </c>
      <c r="C147" s="10">
        <v>391</v>
      </c>
      <c r="D147" s="10" t="s">
        <v>1628</v>
      </c>
      <c r="E147" s="10"/>
      <c r="F147" s="10">
        <v>1743</v>
      </c>
      <c r="G147" s="174" t="s">
        <v>73</v>
      </c>
      <c r="H147" s="174" t="s">
        <v>42</v>
      </c>
      <c r="I147" s="10">
        <v>456</v>
      </c>
      <c r="J147" s="10">
        <v>13</v>
      </c>
      <c r="K147" s="10">
        <v>143</v>
      </c>
      <c r="L147" s="10">
        <v>20</v>
      </c>
      <c r="M147" s="10">
        <v>3</v>
      </c>
      <c r="N147" s="10">
        <v>18</v>
      </c>
      <c r="O147" s="10">
        <v>0</v>
      </c>
      <c r="P147" s="10">
        <v>1</v>
      </c>
      <c r="Q147" s="10">
        <v>4</v>
      </c>
      <c r="R147" s="10">
        <v>7</v>
      </c>
      <c r="S147" s="10">
        <v>23</v>
      </c>
      <c r="T147" s="10">
        <v>0</v>
      </c>
      <c r="U147" s="10">
        <v>2</v>
      </c>
      <c r="V147" s="10">
        <v>2</v>
      </c>
      <c r="W147" s="10">
        <v>0</v>
      </c>
      <c r="X147" s="10">
        <v>9</v>
      </c>
      <c r="Y147" s="10">
        <v>245</v>
      </c>
    </row>
    <row r="148" spans="1:25" x14ac:dyDescent="0.3">
      <c r="A148" s="10">
        <v>147</v>
      </c>
      <c r="B148" s="10">
        <v>5</v>
      </c>
      <c r="C148" s="10">
        <v>391</v>
      </c>
      <c r="D148" s="10" t="s">
        <v>1628</v>
      </c>
      <c r="E148" s="10"/>
      <c r="F148" s="10">
        <v>1744</v>
      </c>
      <c r="G148" s="174" t="s">
        <v>73</v>
      </c>
      <c r="H148" s="174" t="s">
        <v>42</v>
      </c>
      <c r="I148" s="10">
        <v>359</v>
      </c>
      <c r="J148" s="10">
        <v>21</v>
      </c>
      <c r="K148" s="10">
        <v>103</v>
      </c>
      <c r="L148" s="10">
        <v>13</v>
      </c>
      <c r="M148" s="10">
        <v>3</v>
      </c>
      <c r="N148" s="10">
        <v>12</v>
      </c>
      <c r="O148" s="10">
        <v>0</v>
      </c>
      <c r="P148" s="10">
        <v>1</v>
      </c>
      <c r="Q148" s="10">
        <v>0</v>
      </c>
      <c r="R148" s="10">
        <v>3</v>
      </c>
      <c r="S148" s="10">
        <v>19</v>
      </c>
      <c r="T148" s="10">
        <v>1</v>
      </c>
      <c r="U148" s="10">
        <v>0</v>
      </c>
      <c r="V148" s="10">
        <v>1</v>
      </c>
      <c r="W148" s="10">
        <v>0</v>
      </c>
      <c r="X148" s="10">
        <v>3</v>
      </c>
      <c r="Y148" s="10">
        <v>180</v>
      </c>
    </row>
    <row r="149" spans="1:25" x14ac:dyDescent="0.3">
      <c r="A149" s="10">
        <v>148</v>
      </c>
      <c r="B149" s="10">
        <v>5</v>
      </c>
      <c r="C149" s="10">
        <v>391</v>
      </c>
      <c r="D149" s="10" t="s">
        <v>1628</v>
      </c>
      <c r="E149" s="10"/>
      <c r="F149" s="10">
        <v>1745</v>
      </c>
      <c r="G149" s="174" t="s">
        <v>73</v>
      </c>
      <c r="H149" s="174" t="s">
        <v>42</v>
      </c>
      <c r="I149" s="10">
        <v>389</v>
      </c>
      <c r="J149" s="10">
        <v>6</v>
      </c>
      <c r="K149" s="10">
        <v>44</v>
      </c>
      <c r="L149" s="10">
        <v>27</v>
      </c>
      <c r="M149" s="10">
        <v>3</v>
      </c>
      <c r="N149" s="10">
        <v>4</v>
      </c>
      <c r="O149" s="10">
        <v>2</v>
      </c>
      <c r="P149" s="10">
        <v>0</v>
      </c>
      <c r="Q149" s="10">
        <v>4</v>
      </c>
      <c r="R149" s="10">
        <v>5</v>
      </c>
      <c r="S149" s="10">
        <v>31</v>
      </c>
      <c r="T149" s="10">
        <v>20</v>
      </c>
      <c r="U149" s="10">
        <v>0</v>
      </c>
      <c r="V149" s="10">
        <v>1</v>
      </c>
      <c r="W149" s="10">
        <v>0</v>
      </c>
      <c r="X149" s="10">
        <v>4</v>
      </c>
      <c r="Y149" s="10">
        <v>151</v>
      </c>
    </row>
    <row r="150" spans="1:25" x14ac:dyDescent="0.3">
      <c r="A150" s="10">
        <v>149</v>
      </c>
      <c r="B150" s="10">
        <v>5</v>
      </c>
      <c r="C150" s="10">
        <v>396</v>
      </c>
      <c r="D150" s="10" t="s">
        <v>1629</v>
      </c>
      <c r="E150" s="10"/>
      <c r="F150" s="10">
        <v>1777</v>
      </c>
      <c r="G150" s="174" t="s">
        <v>73</v>
      </c>
      <c r="H150" s="174" t="s">
        <v>42</v>
      </c>
      <c r="I150" s="10">
        <v>68</v>
      </c>
      <c r="J150" s="10">
        <v>1</v>
      </c>
      <c r="K150" s="10">
        <v>34</v>
      </c>
      <c r="L150" s="10">
        <v>2</v>
      </c>
      <c r="M150" s="10">
        <v>0</v>
      </c>
      <c r="N150" s="10">
        <v>6</v>
      </c>
      <c r="O150" s="10">
        <v>0</v>
      </c>
      <c r="P150" s="10">
        <v>0</v>
      </c>
      <c r="Q150" s="10">
        <v>0</v>
      </c>
      <c r="R150" s="10">
        <v>1</v>
      </c>
      <c r="S150" s="10">
        <v>1</v>
      </c>
      <c r="T150" s="10">
        <v>0</v>
      </c>
      <c r="U150" s="10">
        <v>0</v>
      </c>
      <c r="V150" s="10">
        <v>0</v>
      </c>
      <c r="W150" s="10">
        <v>0</v>
      </c>
      <c r="X150" s="10">
        <v>0</v>
      </c>
      <c r="Y150" s="10">
        <v>45</v>
      </c>
    </row>
    <row r="151" spans="1:25" x14ac:dyDescent="0.3">
      <c r="A151" s="10">
        <v>150</v>
      </c>
      <c r="B151" s="10">
        <v>5</v>
      </c>
      <c r="C151" s="10">
        <v>398</v>
      </c>
      <c r="D151" s="10" t="s">
        <v>1630</v>
      </c>
      <c r="E151" s="10"/>
      <c r="F151" s="10">
        <v>1780</v>
      </c>
      <c r="G151" s="174" t="s">
        <v>73</v>
      </c>
      <c r="H151" s="174" t="s">
        <v>42</v>
      </c>
      <c r="I151" s="10">
        <v>692</v>
      </c>
      <c r="J151" s="10">
        <v>8</v>
      </c>
      <c r="K151" s="10">
        <v>104</v>
      </c>
      <c r="L151" s="10">
        <v>34</v>
      </c>
      <c r="M151" s="10">
        <v>11</v>
      </c>
      <c r="N151" s="10">
        <v>80</v>
      </c>
      <c r="O151" s="10">
        <v>3</v>
      </c>
      <c r="P151" s="10">
        <v>7</v>
      </c>
      <c r="Q151" s="10">
        <v>6</v>
      </c>
      <c r="R151" s="10">
        <v>3</v>
      </c>
      <c r="S151" s="10">
        <v>23</v>
      </c>
      <c r="T151" s="10">
        <v>1</v>
      </c>
      <c r="U151" s="10">
        <v>0</v>
      </c>
      <c r="V151" s="10">
        <v>3</v>
      </c>
      <c r="W151" s="10">
        <v>0</v>
      </c>
      <c r="X151" s="10">
        <v>42</v>
      </c>
      <c r="Y151" s="10">
        <v>325</v>
      </c>
    </row>
    <row r="152" spans="1:25" x14ac:dyDescent="0.3">
      <c r="A152" s="10">
        <v>151</v>
      </c>
      <c r="B152" s="10">
        <v>5</v>
      </c>
      <c r="C152" s="10">
        <v>398</v>
      </c>
      <c r="D152" s="10" t="s">
        <v>1630</v>
      </c>
      <c r="E152" s="10"/>
      <c r="F152" s="10">
        <v>1781</v>
      </c>
      <c r="G152" s="174" t="s">
        <v>73</v>
      </c>
      <c r="H152" s="174" t="s">
        <v>42</v>
      </c>
      <c r="I152" s="10">
        <v>591</v>
      </c>
      <c r="J152" s="10">
        <v>1</v>
      </c>
      <c r="K152" s="10">
        <v>23</v>
      </c>
      <c r="L152" s="10">
        <v>30</v>
      </c>
      <c r="M152" s="10">
        <v>5</v>
      </c>
      <c r="N152" s="10">
        <v>89</v>
      </c>
      <c r="O152" s="10">
        <v>1</v>
      </c>
      <c r="P152" s="10">
        <v>2</v>
      </c>
      <c r="Q152" s="10">
        <v>11</v>
      </c>
      <c r="R152" s="10">
        <v>3</v>
      </c>
      <c r="S152" s="10">
        <v>28</v>
      </c>
      <c r="T152" s="10">
        <v>1</v>
      </c>
      <c r="U152" s="10">
        <v>0</v>
      </c>
      <c r="V152" s="10">
        <v>1</v>
      </c>
      <c r="W152" s="10">
        <v>0</v>
      </c>
      <c r="X152" s="10">
        <v>33</v>
      </c>
      <c r="Y152" s="10">
        <v>228</v>
      </c>
    </row>
    <row r="153" spans="1:25" x14ac:dyDescent="0.3">
      <c r="A153" s="10">
        <v>152</v>
      </c>
      <c r="B153" s="10">
        <v>5</v>
      </c>
      <c r="C153" s="10">
        <v>402</v>
      </c>
      <c r="D153" s="10" t="s">
        <v>1631</v>
      </c>
      <c r="E153" s="10"/>
      <c r="F153" s="10">
        <v>1789</v>
      </c>
      <c r="G153" s="174" t="s">
        <v>73</v>
      </c>
      <c r="H153" s="174" t="s">
        <v>42</v>
      </c>
      <c r="I153" s="10">
        <v>607</v>
      </c>
      <c r="J153" s="10">
        <v>29</v>
      </c>
      <c r="K153" s="10">
        <v>47</v>
      </c>
      <c r="L153" s="10">
        <v>33</v>
      </c>
      <c r="M153" s="10">
        <v>9</v>
      </c>
      <c r="N153" s="10">
        <v>49</v>
      </c>
      <c r="O153" s="10">
        <v>3</v>
      </c>
      <c r="P153" s="10">
        <v>1</v>
      </c>
      <c r="Q153" s="10">
        <v>6</v>
      </c>
      <c r="R153" s="10">
        <v>5</v>
      </c>
      <c r="S153" s="10">
        <v>55</v>
      </c>
      <c r="T153" s="10">
        <v>1</v>
      </c>
      <c r="U153" s="10">
        <v>4</v>
      </c>
      <c r="V153" s="10">
        <v>3</v>
      </c>
      <c r="W153" s="10">
        <v>0</v>
      </c>
      <c r="X153" s="10">
        <v>9</v>
      </c>
      <c r="Y153" s="10">
        <v>254</v>
      </c>
    </row>
    <row r="154" spans="1:25" x14ac:dyDescent="0.3">
      <c r="A154" s="10">
        <v>153</v>
      </c>
      <c r="B154" s="10">
        <v>5</v>
      </c>
      <c r="C154" s="10">
        <v>403</v>
      </c>
      <c r="D154" s="10" t="s">
        <v>1632</v>
      </c>
      <c r="E154" s="10"/>
      <c r="F154" s="10">
        <v>1790</v>
      </c>
      <c r="G154" s="174" t="s">
        <v>73</v>
      </c>
      <c r="H154" s="174" t="s">
        <v>42</v>
      </c>
      <c r="I154" s="10">
        <v>636</v>
      </c>
      <c r="J154" s="10">
        <v>10</v>
      </c>
      <c r="K154" s="10">
        <v>85</v>
      </c>
      <c r="L154" s="10">
        <v>39</v>
      </c>
      <c r="M154" s="10">
        <v>10</v>
      </c>
      <c r="N154" s="10">
        <v>29</v>
      </c>
      <c r="O154" s="10">
        <v>2</v>
      </c>
      <c r="P154" s="10">
        <v>2</v>
      </c>
      <c r="Q154" s="10">
        <v>5</v>
      </c>
      <c r="R154" s="10">
        <v>1</v>
      </c>
      <c r="S154" s="10">
        <v>47</v>
      </c>
      <c r="T154" s="10">
        <v>3</v>
      </c>
      <c r="U154" s="10">
        <v>1</v>
      </c>
      <c r="V154" s="10">
        <v>3</v>
      </c>
      <c r="W154" s="10">
        <v>1</v>
      </c>
      <c r="X154" s="10">
        <v>10</v>
      </c>
      <c r="Y154" s="10">
        <v>248</v>
      </c>
    </row>
    <row r="155" spans="1:25" x14ac:dyDescent="0.3">
      <c r="A155" s="10">
        <v>154</v>
      </c>
      <c r="B155" s="10">
        <v>5</v>
      </c>
      <c r="C155" s="10">
        <v>403</v>
      </c>
      <c r="D155" s="10" t="s">
        <v>1632</v>
      </c>
      <c r="E155" s="10"/>
      <c r="F155" s="10">
        <v>1791</v>
      </c>
      <c r="G155" s="174" t="s">
        <v>73</v>
      </c>
      <c r="H155" s="174" t="s">
        <v>42</v>
      </c>
      <c r="I155" s="10">
        <v>513</v>
      </c>
      <c r="J155" s="10">
        <v>11</v>
      </c>
      <c r="K155" s="10">
        <v>112</v>
      </c>
      <c r="L155" s="10">
        <v>36</v>
      </c>
      <c r="M155" s="10">
        <v>13</v>
      </c>
      <c r="N155" s="10">
        <v>12</v>
      </c>
      <c r="O155" s="10">
        <v>1</v>
      </c>
      <c r="P155" s="10">
        <v>2</v>
      </c>
      <c r="Q155" s="10">
        <v>7</v>
      </c>
      <c r="R155" s="10">
        <v>1</v>
      </c>
      <c r="S155" s="10">
        <v>42</v>
      </c>
      <c r="T155" s="10">
        <v>0</v>
      </c>
      <c r="U155" s="10">
        <v>0</v>
      </c>
      <c r="V155" s="10">
        <v>4</v>
      </c>
      <c r="W155" s="10">
        <v>1</v>
      </c>
      <c r="X155" s="10">
        <v>6</v>
      </c>
      <c r="Y155" s="10">
        <v>248</v>
      </c>
    </row>
    <row r="156" spans="1:25" x14ac:dyDescent="0.3">
      <c r="A156" s="10">
        <v>155</v>
      </c>
      <c r="B156" s="10">
        <v>5</v>
      </c>
      <c r="C156" s="10">
        <v>403</v>
      </c>
      <c r="D156" s="10" t="s">
        <v>1632</v>
      </c>
      <c r="E156" s="10"/>
      <c r="F156" s="10">
        <v>1791</v>
      </c>
      <c r="G156" s="174" t="s">
        <v>73</v>
      </c>
      <c r="H156" s="174" t="s">
        <v>1573</v>
      </c>
      <c r="I156" s="10">
        <v>229</v>
      </c>
      <c r="J156" s="10">
        <v>8</v>
      </c>
      <c r="K156" s="10">
        <v>54</v>
      </c>
      <c r="L156" s="10">
        <v>14</v>
      </c>
      <c r="M156" s="10">
        <v>4</v>
      </c>
      <c r="N156" s="10">
        <v>9</v>
      </c>
      <c r="O156" s="10">
        <v>1</v>
      </c>
      <c r="P156" s="10">
        <v>9</v>
      </c>
      <c r="Q156" s="10">
        <v>2</v>
      </c>
      <c r="R156" s="10">
        <v>0</v>
      </c>
      <c r="S156" s="10">
        <v>7</v>
      </c>
      <c r="T156" s="10">
        <v>0</v>
      </c>
      <c r="U156" s="10">
        <v>0</v>
      </c>
      <c r="V156" s="10">
        <v>2</v>
      </c>
      <c r="W156" s="10">
        <v>0</v>
      </c>
      <c r="X156" s="10">
        <v>12</v>
      </c>
      <c r="Y156" s="10">
        <v>122</v>
      </c>
    </row>
    <row r="157" spans="1:25" x14ac:dyDescent="0.3">
      <c r="A157" s="10">
        <v>156</v>
      </c>
      <c r="B157" s="10">
        <v>5</v>
      </c>
      <c r="C157" s="10">
        <v>403</v>
      </c>
      <c r="D157" s="10" t="s">
        <v>1632</v>
      </c>
      <c r="E157" s="10"/>
      <c r="F157" s="10">
        <v>1792</v>
      </c>
      <c r="G157" s="174" t="s">
        <v>73</v>
      </c>
      <c r="H157" s="174" t="s">
        <v>42</v>
      </c>
      <c r="I157" s="10">
        <v>116</v>
      </c>
      <c r="J157" s="10">
        <v>7</v>
      </c>
      <c r="K157" s="10">
        <v>22</v>
      </c>
      <c r="L157" s="10">
        <v>10</v>
      </c>
      <c r="M157" s="10">
        <v>1</v>
      </c>
      <c r="N157" s="10">
        <v>4</v>
      </c>
      <c r="O157" s="10">
        <v>0</v>
      </c>
      <c r="P157" s="10">
        <v>0</v>
      </c>
      <c r="Q157" s="10">
        <v>0</v>
      </c>
      <c r="R157" s="10">
        <v>0</v>
      </c>
      <c r="S157" s="10">
        <v>15</v>
      </c>
      <c r="T157" s="10">
        <v>0</v>
      </c>
      <c r="U157" s="10">
        <v>0</v>
      </c>
      <c r="V157" s="10">
        <v>0</v>
      </c>
      <c r="W157" s="10">
        <v>0</v>
      </c>
      <c r="X157" s="10">
        <v>3</v>
      </c>
      <c r="Y157" s="10">
        <v>62</v>
      </c>
    </row>
    <row r="158" spans="1:25" x14ac:dyDescent="0.3">
      <c r="A158" s="10">
        <v>157</v>
      </c>
      <c r="B158" s="10">
        <v>5</v>
      </c>
      <c r="C158" s="10">
        <v>423</v>
      </c>
      <c r="D158" s="10" t="s">
        <v>1633</v>
      </c>
      <c r="E158" s="10"/>
      <c r="F158" s="10">
        <v>1878</v>
      </c>
      <c r="G158" s="174" t="s">
        <v>73</v>
      </c>
      <c r="H158" s="174" t="s">
        <v>42</v>
      </c>
      <c r="I158" s="10">
        <v>180</v>
      </c>
      <c r="J158" s="10">
        <v>5</v>
      </c>
      <c r="K158" s="10">
        <v>13</v>
      </c>
      <c r="L158" s="10">
        <v>25</v>
      </c>
      <c r="M158" s="10">
        <v>2</v>
      </c>
      <c r="N158" s="10">
        <v>5</v>
      </c>
      <c r="O158" s="10">
        <v>0</v>
      </c>
      <c r="P158" s="10">
        <v>1</v>
      </c>
      <c r="Q158" s="10">
        <v>3</v>
      </c>
      <c r="R158" s="10">
        <v>0</v>
      </c>
      <c r="S158" s="10">
        <v>41</v>
      </c>
      <c r="T158" s="10">
        <v>0</v>
      </c>
      <c r="U158" s="10">
        <v>0</v>
      </c>
      <c r="V158" s="10">
        <v>0</v>
      </c>
      <c r="W158" s="10">
        <v>0</v>
      </c>
      <c r="X158" s="10">
        <v>6</v>
      </c>
      <c r="Y158" s="10">
        <v>101</v>
      </c>
    </row>
    <row r="159" spans="1:25" x14ac:dyDescent="0.3">
      <c r="A159" s="10">
        <v>158</v>
      </c>
      <c r="B159" s="10">
        <v>5</v>
      </c>
      <c r="C159" s="10">
        <v>423</v>
      </c>
      <c r="D159" s="10" t="s">
        <v>1633</v>
      </c>
      <c r="E159" s="10"/>
      <c r="F159" s="10">
        <v>1879</v>
      </c>
      <c r="G159" s="174" t="s">
        <v>73</v>
      </c>
      <c r="H159" s="174" t="s">
        <v>42</v>
      </c>
      <c r="I159" s="10">
        <v>302</v>
      </c>
      <c r="J159" s="10">
        <v>2</v>
      </c>
      <c r="K159" s="10">
        <v>78</v>
      </c>
      <c r="L159" s="10">
        <v>22</v>
      </c>
      <c r="M159" s="10">
        <v>3</v>
      </c>
      <c r="N159" s="10">
        <v>7</v>
      </c>
      <c r="O159" s="10">
        <v>1</v>
      </c>
      <c r="P159" s="10">
        <v>0</v>
      </c>
      <c r="Q159" s="10">
        <v>6</v>
      </c>
      <c r="R159" s="10">
        <v>1</v>
      </c>
      <c r="S159" s="10">
        <v>33</v>
      </c>
      <c r="T159" s="10">
        <v>1</v>
      </c>
      <c r="U159" s="10">
        <v>0</v>
      </c>
      <c r="V159" s="10">
        <v>0</v>
      </c>
      <c r="W159" s="10">
        <v>0</v>
      </c>
      <c r="X159" s="10">
        <v>7</v>
      </c>
      <c r="Y159" s="10">
        <v>161</v>
      </c>
    </row>
    <row r="160" spans="1:25" x14ac:dyDescent="0.3">
      <c r="A160" s="10">
        <v>159</v>
      </c>
      <c r="B160" s="10">
        <v>5</v>
      </c>
      <c r="C160" s="10">
        <v>428</v>
      </c>
      <c r="D160" s="10" t="s">
        <v>1634</v>
      </c>
      <c r="E160" s="10"/>
      <c r="F160" s="10">
        <v>1898</v>
      </c>
      <c r="G160" s="174" t="s">
        <v>73</v>
      </c>
      <c r="H160" s="174" t="s">
        <v>42</v>
      </c>
      <c r="I160" s="10">
        <v>533</v>
      </c>
      <c r="J160" s="10">
        <v>2</v>
      </c>
      <c r="K160" s="10">
        <v>154</v>
      </c>
      <c r="L160" s="10">
        <v>16</v>
      </c>
      <c r="M160" s="10">
        <v>3</v>
      </c>
      <c r="N160" s="10">
        <v>9</v>
      </c>
      <c r="O160" s="10">
        <v>0</v>
      </c>
      <c r="P160" s="10">
        <v>162</v>
      </c>
      <c r="Q160" s="10">
        <v>1</v>
      </c>
      <c r="R160" s="10">
        <v>1</v>
      </c>
      <c r="S160" s="10">
        <v>11</v>
      </c>
      <c r="T160" s="10">
        <v>1</v>
      </c>
      <c r="U160" s="10">
        <v>0</v>
      </c>
      <c r="V160" s="10">
        <v>4</v>
      </c>
      <c r="W160" s="10">
        <v>0</v>
      </c>
      <c r="X160" s="10">
        <v>9</v>
      </c>
      <c r="Y160" s="10">
        <v>373</v>
      </c>
    </row>
    <row r="161" spans="1:25" x14ac:dyDescent="0.3">
      <c r="A161" s="10">
        <v>160</v>
      </c>
      <c r="B161" s="10">
        <v>5</v>
      </c>
      <c r="C161" s="10">
        <v>428</v>
      </c>
      <c r="D161" s="10" t="s">
        <v>1634</v>
      </c>
      <c r="E161" s="10"/>
      <c r="F161" s="10">
        <v>1898</v>
      </c>
      <c r="G161" s="174" t="s">
        <v>73</v>
      </c>
      <c r="H161" s="174" t="s">
        <v>1569</v>
      </c>
      <c r="I161" s="10">
        <v>532</v>
      </c>
      <c r="J161" s="10">
        <v>6</v>
      </c>
      <c r="K161" s="10">
        <v>144</v>
      </c>
      <c r="L161" s="10">
        <v>11</v>
      </c>
      <c r="M161" s="10">
        <v>4</v>
      </c>
      <c r="N161" s="10">
        <v>8</v>
      </c>
      <c r="O161" s="10">
        <v>0</v>
      </c>
      <c r="P161" s="10">
        <v>200</v>
      </c>
      <c r="Q161" s="10">
        <v>2</v>
      </c>
      <c r="R161" s="10">
        <v>0</v>
      </c>
      <c r="S161" s="10">
        <v>3</v>
      </c>
      <c r="T161" s="10">
        <v>0</v>
      </c>
      <c r="U161" s="10">
        <v>0</v>
      </c>
      <c r="V161" s="10">
        <v>2</v>
      </c>
      <c r="W161" s="10">
        <v>0</v>
      </c>
      <c r="X161" s="10">
        <v>11</v>
      </c>
      <c r="Y161" s="10">
        <v>391</v>
      </c>
    </row>
    <row r="162" spans="1:25" x14ac:dyDescent="0.3">
      <c r="A162" s="10">
        <v>161</v>
      </c>
      <c r="B162" s="10">
        <v>5</v>
      </c>
      <c r="C162" s="10">
        <v>428</v>
      </c>
      <c r="D162" s="10" t="s">
        <v>1634</v>
      </c>
      <c r="E162" s="10"/>
      <c r="F162" s="10">
        <v>1899</v>
      </c>
      <c r="G162" s="174" t="s">
        <v>73</v>
      </c>
      <c r="H162" s="174" t="s">
        <v>42</v>
      </c>
      <c r="I162" s="10">
        <v>698</v>
      </c>
      <c r="J162" s="10">
        <v>3</v>
      </c>
      <c r="K162" s="10">
        <v>251</v>
      </c>
      <c r="L162" s="10">
        <v>10</v>
      </c>
      <c r="M162" s="10">
        <v>4</v>
      </c>
      <c r="N162" s="10">
        <v>9</v>
      </c>
      <c r="O162" s="10">
        <v>0</v>
      </c>
      <c r="P162" s="10">
        <v>192</v>
      </c>
      <c r="Q162" s="10">
        <v>2</v>
      </c>
      <c r="R162" s="10">
        <v>0</v>
      </c>
      <c r="S162" s="10">
        <v>7</v>
      </c>
      <c r="T162" s="10">
        <v>0</v>
      </c>
      <c r="U162" s="10">
        <v>0</v>
      </c>
      <c r="V162" s="10">
        <v>6</v>
      </c>
      <c r="W162" s="10">
        <v>0</v>
      </c>
      <c r="X162" s="10">
        <v>13</v>
      </c>
      <c r="Y162" s="10">
        <v>497</v>
      </c>
    </row>
    <row r="163" spans="1:25" x14ac:dyDescent="0.3">
      <c r="A163" s="10">
        <v>162</v>
      </c>
      <c r="B163" s="10">
        <v>5</v>
      </c>
      <c r="C163" s="10">
        <v>428</v>
      </c>
      <c r="D163" s="10" t="s">
        <v>1634</v>
      </c>
      <c r="E163" s="10"/>
      <c r="F163" s="10">
        <v>1899</v>
      </c>
      <c r="G163" s="174" t="s">
        <v>73</v>
      </c>
      <c r="H163" s="174" t="s">
        <v>1573</v>
      </c>
      <c r="I163" s="10">
        <v>321</v>
      </c>
      <c r="J163" s="10">
        <v>2</v>
      </c>
      <c r="K163" s="10">
        <v>91</v>
      </c>
      <c r="L163" s="10">
        <v>12</v>
      </c>
      <c r="M163" s="10">
        <v>2</v>
      </c>
      <c r="N163" s="10">
        <v>5</v>
      </c>
      <c r="O163" s="10">
        <v>0</v>
      </c>
      <c r="P163" s="10">
        <v>82</v>
      </c>
      <c r="Q163" s="10">
        <v>0</v>
      </c>
      <c r="R163" s="10">
        <v>0</v>
      </c>
      <c r="S163" s="10">
        <v>4</v>
      </c>
      <c r="T163" s="10">
        <v>0</v>
      </c>
      <c r="U163" s="10">
        <v>0</v>
      </c>
      <c r="V163" s="10">
        <v>0</v>
      </c>
      <c r="W163" s="10">
        <v>0</v>
      </c>
      <c r="X163" s="10">
        <v>9</v>
      </c>
      <c r="Y163" s="10">
        <v>207</v>
      </c>
    </row>
    <row r="164" spans="1:25" x14ac:dyDescent="0.3">
      <c r="A164" s="10">
        <v>163</v>
      </c>
      <c r="B164" s="10">
        <v>5</v>
      </c>
      <c r="C164" s="10">
        <v>428</v>
      </c>
      <c r="D164" s="10" t="s">
        <v>1634</v>
      </c>
      <c r="E164" s="10"/>
      <c r="F164" s="10">
        <v>1900</v>
      </c>
      <c r="G164" s="174" t="s">
        <v>73</v>
      </c>
      <c r="H164" s="174" t="s">
        <v>42</v>
      </c>
      <c r="I164" s="10">
        <v>392</v>
      </c>
      <c r="J164" s="10">
        <v>1</v>
      </c>
      <c r="K164" s="10">
        <v>98</v>
      </c>
      <c r="L164" s="10">
        <v>33</v>
      </c>
      <c r="M164" s="10">
        <v>3</v>
      </c>
      <c r="N164" s="10">
        <v>27</v>
      </c>
      <c r="O164" s="10">
        <v>0</v>
      </c>
      <c r="P164" s="10">
        <v>55</v>
      </c>
      <c r="Q164" s="10">
        <v>2</v>
      </c>
      <c r="R164" s="10">
        <v>13</v>
      </c>
      <c r="S164" s="10">
        <v>23</v>
      </c>
      <c r="T164" s="10">
        <v>0</v>
      </c>
      <c r="U164" s="10">
        <v>0</v>
      </c>
      <c r="V164" s="10">
        <v>2</v>
      </c>
      <c r="W164" s="10">
        <v>0</v>
      </c>
      <c r="X164" s="10">
        <v>10</v>
      </c>
      <c r="Y164" s="10">
        <v>267</v>
      </c>
    </row>
    <row r="165" spans="1:25" x14ac:dyDescent="0.3">
      <c r="A165" s="10">
        <v>164</v>
      </c>
      <c r="B165" s="10">
        <v>5</v>
      </c>
      <c r="C165" s="10">
        <v>428</v>
      </c>
      <c r="D165" s="10" t="s">
        <v>1634</v>
      </c>
      <c r="E165" s="10"/>
      <c r="F165" s="10">
        <v>1900</v>
      </c>
      <c r="G165" s="174" t="s">
        <v>73</v>
      </c>
      <c r="H165" s="174" t="s">
        <v>1569</v>
      </c>
      <c r="I165" s="10">
        <v>391</v>
      </c>
      <c r="J165" s="10">
        <v>1</v>
      </c>
      <c r="K165" s="10">
        <v>87</v>
      </c>
      <c r="L165" s="10">
        <v>56</v>
      </c>
      <c r="M165" s="10">
        <v>3</v>
      </c>
      <c r="N165" s="10">
        <v>20</v>
      </c>
      <c r="O165" s="10">
        <v>0</v>
      </c>
      <c r="P165" s="10">
        <v>32</v>
      </c>
      <c r="Q165" s="10">
        <v>2</v>
      </c>
      <c r="R165" s="10">
        <v>0</v>
      </c>
      <c r="S165" s="10">
        <v>40</v>
      </c>
      <c r="T165" s="10">
        <v>1</v>
      </c>
      <c r="U165" s="10">
        <v>1</v>
      </c>
      <c r="V165" s="10">
        <v>3</v>
      </c>
      <c r="W165" s="10">
        <v>0</v>
      </c>
      <c r="X165" s="10">
        <v>12</v>
      </c>
      <c r="Y165" s="10">
        <v>258</v>
      </c>
    </row>
    <row r="166" spans="1:25" x14ac:dyDescent="0.3">
      <c r="A166" s="10">
        <v>165</v>
      </c>
      <c r="B166" s="10">
        <v>5</v>
      </c>
      <c r="C166" s="10">
        <v>428</v>
      </c>
      <c r="D166" s="10" t="s">
        <v>1634</v>
      </c>
      <c r="E166" s="10"/>
      <c r="F166" s="10">
        <v>1901</v>
      </c>
      <c r="G166" s="174" t="s">
        <v>73</v>
      </c>
      <c r="H166" s="174" t="s">
        <v>42</v>
      </c>
      <c r="I166" s="10">
        <v>519</v>
      </c>
      <c r="J166" s="10">
        <v>3</v>
      </c>
      <c r="K166" s="10">
        <v>74</v>
      </c>
      <c r="L166" s="10">
        <v>72</v>
      </c>
      <c r="M166" s="10">
        <v>6</v>
      </c>
      <c r="N166" s="10">
        <v>9</v>
      </c>
      <c r="O166" s="10">
        <v>1</v>
      </c>
      <c r="P166" s="10">
        <v>96</v>
      </c>
      <c r="Q166" s="10">
        <v>2</v>
      </c>
      <c r="R166" s="10">
        <v>17</v>
      </c>
      <c r="S166" s="10">
        <v>15</v>
      </c>
      <c r="T166" s="10">
        <v>0</v>
      </c>
      <c r="U166" s="10">
        <v>1</v>
      </c>
      <c r="V166" s="10">
        <v>2</v>
      </c>
      <c r="W166" s="10">
        <v>0</v>
      </c>
      <c r="X166" s="10">
        <v>20</v>
      </c>
      <c r="Y166" s="10">
        <v>318</v>
      </c>
    </row>
    <row r="167" spans="1:25" x14ac:dyDescent="0.3">
      <c r="A167" s="10">
        <v>166</v>
      </c>
      <c r="B167" s="10">
        <v>5</v>
      </c>
      <c r="C167" s="10">
        <v>428</v>
      </c>
      <c r="D167" s="10" t="s">
        <v>1634</v>
      </c>
      <c r="E167" s="10"/>
      <c r="F167" s="10">
        <v>1901</v>
      </c>
      <c r="G167" s="174" t="s">
        <v>73</v>
      </c>
      <c r="H167" s="174" t="s">
        <v>1569</v>
      </c>
      <c r="I167" s="10">
        <v>519</v>
      </c>
      <c r="J167" s="10">
        <v>11</v>
      </c>
      <c r="K167" s="10">
        <v>75</v>
      </c>
      <c r="L167" s="10">
        <v>49</v>
      </c>
      <c r="M167" s="10">
        <v>8</v>
      </c>
      <c r="N167" s="10">
        <v>5</v>
      </c>
      <c r="O167" s="10">
        <v>1</v>
      </c>
      <c r="P167" s="10">
        <v>68</v>
      </c>
      <c r="Q167" s="10">
        <v>1</v>
      </c>
      <c r="R167" s="10">
        <v>22</v>
      </c>
      <c r="S167" s="10">
        <v>20</v>
      </c>
      <c r="T167" s="10">
        <v>0</v>
      </c>
      <c r="U167" s="10">
        <v>1</v>
      </c>
      <c r="V167" s="10">
        <v>1</v>
      </c>
      <c r="W167" s="10">
        <v>0</v>
      </c>
      <c r="X167" s="10">
        <v>21</v>
      </c>
      <c r="Y167" s="10">
        <v>283</v>
      </c>
    </row>
    <row r="168" spans="1:25" x14ac:dyDescent="0.3">
      <c r="A168" s="10">
        <v>167</v>
      </c>
      <c r="B168" s="10">
        <v>5</v>
      </c>
      <c r="C168" s="10">
        <v>428</v>
      </c>
      <c r="D168" s="10" t="s">
        <v>1634</v>
      </c>
      <c r="E168" s="10"/>
      <c r="F168" s="10">
        <v>1902</v>
      </c>
      <c r="G168" s="174" t="s">
        <v>73</v>
      </c>
      <c r="H168" s="174" t="s">
        <v>42</v>
      </c>
      <c r="I168" s="10">
        <v>170</v>
      </c>
      <c r="J168" s="10">
        <v>3</v>
      </c>
      <c r="K168" s="10">
        <v>54</v>
      </c>
      <c r="L168" s="10">
        <v>6</v>
      </c>
      <c r="M168" s="10">
        <v>2</v>
      </c>
      <c r="N168" s="10">
        <v>7</v>
      </c>
      <c r="O168" s="10">
        <v>0</v>
      </c>
      <c r="P168" s="10">
        <v>16</v>
      </c>
      <c r="Q168" s="10">
        <v>0</v>
      </c>
      <c r="R168" s="10">
        <v>5</v>
      </c>
      <c r="S168" s="10">
        <v>4</v>
      </c>
      <c r="T168" s="10">
        <v>0</v>
      </c>
      <c r="U168" s="10">
        <v>0</v>
      </c>
      <c r="V168" s="10">
        <v>0</v>
      </c>
      <c r="W168" s="10">
        <v>0</v>
      </c>
      <c r="X168" s="10">
        <v>6</v>
      </c>
      <c r="Y168" s="10">
        <v>103</v>
      </c>
    </row>
    <row r="169" spans="1:25" x14ac:dyDescent="0.3">
      <c r="A169" s="10">
        <v>168</v>
      </c>
      <c r="B169" s="10">
        <v>5</v>
      </c>
      <c r="C169" s="10">
        <v>428</v>
      </c>
      <c r="D169" s="10" t="s">
        <v>1634</v>
      </c>
      <c r="E169" s="10"/>
      <c r="F169" s="10">
        <v>1902</v>
      </c>
      <c r="G169" s="174" t="s">
        <v>73</v>
      </c>
      <c r="H169" s="174" t="s">
        <v>1573</v>
      </c>
      <c r="I169" s="10">
        <v>354</v>
      </c>
      <c r="J169" s="10">
        <v>4</v>
      </c>
      <c r="K169" s="10">
        <v>132</v>
      </c>
      <c r="L169" s="10">
        <v>19</v>
      </c>
      <c r="M169" s="10">
        <v>2</v>
      </c>
      <c r="N169" s="10">
        <v>2</v>
      </c>
      <c r="O169" s="10">
        <v>0</v>
      </c>
      <c r="P169" s="10">
        <v>44</v>
      </c>
      <c r="Q169" s="10">
        <v>1</v>
      </c>
      <c r="R169" s="10">
        <v>6</v>
      </c>
      <c r="S169" s="10">
        <v>17</v>
      </c>
      <c r="T169" s="10">
        <v>1</v>
      </c>
      <c r="U169" s="10">
        <v>0</v>
      </c>
      <c r="V169" s="10">
        <v>0</v>
      </c>
      <c r="W169" s="10">
        <v>0</v>
      </c>
      <c r="X169" s="10">
        <v>5</v>
      </c>
      <c r="Y169" s="10">
        <v>233</v>
      </c>
    </row>
    <row r="170" spans="1:25" x14ac:dyDescent="0.3">
      <c r="A170" s="10">
        <v>169</v>
      </c>
      <c r="B170" s="10">
        <v>5</v>
      </c>
      <c r="C170" s="10">
        <v>428</v>
      </c>
      <c r="D170" s="10" t="s">
        <v>1634</v>
      </c>
      <c r="E170" s="10"/>
      <c r="F170" s="10">
        <v>1902</v>
      </c>
      <c r="G170" s="174" t="s">
        <v>73</v>
      </c>
      <c r="H170" s="174" t="s">
        <v>1575</v>
      </c>
      <c r="I170" s="10">
        <v>195</v>
      </c>
      <c r="J170" s="10">
        <v>2</v>
      </c>
      <c r="K170" s="10">
        <v>89</v>
      </c>
      <c r="L170" s="10">
        <v>4</v>
      </c>
      <c r="M170" s="10">
        <v>5</v>
      </c>
      <c r="N170" s="10">
        <v>3</v>
      </c>
      <c r="O170" s="10">
        <v>0</v>
      </c>
      <c r="P170" s="10">
        <v>28</v>
      </c>
      <c r="Q170" s="10">
        <v>0</v>
      </c>
      <c r="R170" s="10">
        <v>1</v>
      </c>
      <c r="S170" s="10">
        <v>2</v>
      </c>
      <c r="T170" s="10">
        <v>0</v>
      </c>
      <c r="U170" s="10">
        <v>0</v>
      </c>
      <c r="V170" s="10">
        <v>0</v>
      </c>
      <c r="W170" s="10">
        <v>0</v>
      </c>
      <c r="X170" s="10">
        <v>2</v>
      </c>
      <c r="Y170" s="10">
        <v>136</v>
      </c>
    </row>
    <row r="171" spans="1:25" x14ac:dyDescent="0.3">
      <c r="A171" s="10">
        <v>170</v>
      </c>
      <c r="B171" s="10">
        <v>5</v>
      </c>
      <c r="C171" s="10">
        <v>452</v>
      </c>
      <c r="D171" s="10" t="s">
        <v>1635</v>
      </c>
      <c r="E171" s="10"/>
      <c r="F171" s="10">
        <v>1960</v>
      </c>
      <c r="G171" s="174" t="s">
        <v>73</v>
      </c>
      <c r="H171" s="174" t="s">
        <v>42</v>
      </c>
      <c r="I171" s="10">
        <v>360</v>
      </c>
      <c r="J171" s="10">
        <v>3</v>
      </c>
      <c r="K171" s="10">
        <v>43</v>
      </c>
      <c r="L171" s="10">
        <v>34</v>
      </c>
      <c r="M171" s="10">
        <v>10</v>
      </c>
      <c r="N171" s="10">
        <v>65</v>
      </c>
      <c r="O171" s="10">
        <v>1</v>
      </c>
      <c r="P171" s="10">
        <v>3</v>
      </c>
      <c r="Q171" s="10">
        <v>5</v>
      </c>
      <c r="R171" s="10">
        <v>3</v>
      </c>
      <c r="S171" s="10">
        <v>35</v>
      </c>
      <c r="T171" s="10">
        <v>0</v>
      </c>
      <c r="U171" s="10">
        <v>0</v>
      </c>
      <c r="V171" s="10">
        <v>2</v>
      </c>
      <c r="W171" s="10">
        <v>0</v>
      </c>
      <c r="X171" s="10">
        <v>6</v>
      </c>
      <c r="Y171" s="10">
        <v>210</v>
      </c>
    </row>
    <row r="172" spans="1:25" x14ac:dyDescent="0.3">
      <c r="A172" s="10">
        <v>171</v>
      </c>
      <c r="B172" s="10">
        <v>5</v>
      </c>
      <c r="C172" s="10">
        <v>452</v>
      </c>
      <c r="D172" s="10" t="s">
        <v>1635</v>
      </c>
      <c r="E172" s="10"/>
      <c r="F172" s="10">
        <v>1961</v>
      </c>
      <c r="G172" s="174" t="s">
        <v>73</v>
      </c>
      <c r="H172" s="174" t="s">
        <v>42</v>
      </c>
      <c r="I172" s="10">
        <v>457</v>
      </c>
      <c r="J172" s="10">
        <v>9</v>
      </c>
      <c r="K172" s="10">
        <v>131</v>
      </c>
      <c r="L172" s="10">
        <v>10</v>
      </c>
      <c r="M172" s="10">
        <v>22</v>
      </c>
      <c r="N172" s="10">
        <v>24</v>
      </c>
      <c r="O172" s="10">
        <v>2</v>
      </c>
      <c r="P172" s="10">
        <v>0</v>
      </c>
      <c r="Q172" s="10">
        <v>14</v>
      </c>
      <c r="R172" s="10">
        <v>2</v>
      </c>
      <c r="S172" s="10">
        <v>14</v>
      </c>
      <c r="T172" s="10">
        <v>1</v>
      </c>
      <c r="U172" s="10">
        <v>1</v>
      </c>
      <c r="V172" s="10">
        <v>0</v>
      </c>
      <c r="W172" s="10">
        <v>0</v>
      </c>
      <c r="X172" s="10">
        <v>11</v>
      </c>
      <c r="Y172" s="10">
        <v>241</v>
      </c>
    </row>
    <row r="173" spans="1:25" x14ac:dyDescent="0.3">
      <c r="A173" s="10">
        <v>172</v>
      </c>
      <c r="B173" s="10">
        <v>5</v>
      </c>
      <c r="C173" s="10">
        <v>457</v>
      </c>
      <c r="D173" s="10" t="s">
        <v>1636</v>
      </c>
      <c r="E173" s="10"/>
      <c r="F173" s="10">
        <v>1973</v>
      </c>
      <c r="G173" s="174" t="s">
        <v>73</v>
      </c>
      <c r="H173" s="174" t="s">
        <v>42</v>
      </c>
      <c r="I173" s="10">
        <v>563</v>
      </c>
      <c r="J173" s="10">
        <v>219</v>
      </c>
      <c r="K173" s="10">
        <v>178</v>
      </c>
      <c r="L173" s="10">
        <v>13</v>
      </c>
      <c r="M173" s="10">
        <v>1</v>
      </c>
      <c r="N173" s="10">
        <v>2</v>
      </c>
      <c r="O173" s="10">
        <v>2</v>
      </c>
      <c r="P173" s="10">
        <v>1</v>
      </c>
      <c r="Q173" s="10">
        <v>2</v>
      </c>
      <c r="R173" s="10">
        <v>1</v>
      </c>
      <c r="S173" s="10">
        <v>29</v>
      </c>
      <c r="T173" s="10">
        <v>0</v>
      </c>
      <c r="U173" s="10">
        <v>5</v>
      </c>
      <c r="V173" s="10">
        <v>0</v>
      </c>
      <c r="W173" s="10">
        <v>0</v>
      </c>
      <c r="X173" s="10">
        <v>8</v>
      </c>
      <c r="Y173" s="10">
        <v>461</v>
      </c>
    </row>
    <row r="174" spans="1:25" x14ac:dyDescent="0.3">
      <c r="A174" s="10">
        <v>173</v>
      </c>
      <c r="B174" s="10">
        <v>5</v>
      </c>
      <c r="C174" s="10">
        <v>457</v>
      </c>
      <c r="D174" s="10" t="s">
        <v>1636</v>
      </c>
      <c r="E174" s="10"/>
      <c r="F174" s="10">
        <v>1974</v>
      </c>
      <c r="G174" s="174" t="s">
        <v>73</v>
      </c>
      <c r="H174" s="174" t="s">
        <v>42</v>
      </c>
      <c r="I174" s="10">
        <v>504</v>
      </c>
      <c r="J174" s="10">
        <v>191</v>
      </c>
      <c r="K174" s="10">
        <v>137</v>
      </c>
      <c r="L174" s="10">
        <v>8</v>
      </c>
      <c r="M174" s="10">
        <v>0</v>
      </c>
      <c r="N174" s="10">
        <v>0</v>
      </c>
      <c r="O174" s="10">
        <v>0</v>
      </c>
      <c r="P174" s="10">
        <v>2</v>
      </c>
      <c r="Q174" s="10">
        <v>1</v>
      </c>
      <c r="R174" s="10">
        <v>8</v>
      </c>
      <c r="S174" s="10">
        <v>25</v>
      </c>
      <c r="T174" s="10">
        <v>1</v>
      </c>
      <c r="U174" s="10">
        <v>3</v>
      </c>
      <c r="V174" s="10">
        <v>0</v>
      </c>
      <c r="W174" s="10">
        <v>0</v>
      </c>
      <c r="X174" s="10">
        <v>7</v>
      </c>
      <c r="Y174" s="10">
        <v>383</v>
      </c>
    </row>
    <row r="175" spans="1:25" x14ac:dyDescent="0.3">
      <c r="A175" s="10">
        <v>174</v>
      </c>
      <c r="B175" s="10">
        <v>5</v>
      </c>
      <c r="C175" s="10">
        <v>457</v>
      </c>
      <c r="D175" s="10" t="s">
        <v>1636</v>
      </c>
      <c r="E175" s="10"/>
      <c r="F175" s="10">
        <v>1975</v>
      </c>
      <c r="G175" s="174" t="s">
        <v>73</v>
      </c>
      <c r="H175" s="174" t="s">
        <v>42</v>
      </c>
      <c r="I175" s="10">
        <v>496</v>
      </c>
      <c r="J175" s="10">
        <v>196</v>
      </c>
      <c r="K175" s="10">
        <v>157</v>
      </c>
      <c r="L175" s="10">
        <v>0</v>
      </c>
      <c r="M175" s="10">
        <v>4</v>
      </c>
      <c r="N175" s="10">
        <v>5</v>
      </c>
      <c r="O175" s="10">
        <v>0</v>
      </c>
      <c r="P175" s="10">
        <v>0</v>
      </c>
      <c r="Q175" s="10">
        <v>0</v>
      </c>
      <c r="R175" s="10">
        <v>2</v>
      </c>
      <c r="S175" s="10">
        <v>8</v>
      </c>
      <c r="T175" s="10">
        <v>3</v>
      </c>
      <c r="U175" s="10">
        <v>0</v>
      </c>
      <c r="V175" s="10">
        <v>1</v>
      </c>
      <c r="W175" s="10">
        <v>0</v>
      </c>
      <c r="X175" s="10">
        <v>4</v>
      </c>
      <c r="Y175" s="10">
        <v>380</v>
      </c>
    </row>
    <row r="176" spans="1:25" x14ac:dyDescent="0.3">
      <c r="A176" s="10">
        <v>175</v>
      </c>
      <c r="B176" s="10">
        <v>5</v>
      </c>
      <c r="C176" s="10">
        <v>464</v>
      </c>
      <c r="D176" s="10" t="s">
        <v>1637</v>
      </c>
      <c r="E176" s="10"/>
      <c r="F176" s="10">
        <v>1999</v>
      </c>
      <c r="G176" s="174" t="s">
        <v>73</v>
      </c>
      <c r="H176" s="174" t="s">
        <v>42</v>
      </c>
      <c r="I176" s="10">
        <v>289</v>
      </c>
      <c r="J176" s="10">
        <v>8</v>
      </c>
      <c r="K176" s="10">
        <v>51</v>
      </c>
      <c r="L176" s="10">
        <v>31</v>
      </c>
      <c r="M176" s="10">
        <v>3</v>
      </c>
      <c r="N176" s="10">
        <v>3</v>
      </c>
      <c r="O176" s="10">
        <v>0</v>
      </c>
      <c r="P176" s="10">
        <v>0</v>
      </c>
      <c r="Q176" s="10">
        <v>3</v>
      </c>
      <c r="R176" s="10">
        <v>1</v>
      </c>
      <c r="S176" s="10">
        <v>16</v>
      </c>
      <c r="T176" s="10">
        <v>1</v>
      </c>
      <c r="U176" s="10">
        <v>2</v>
      </c>
      <c r="V176" s="10">
        <v>0</v>
      </c>
      <c r="W176" s="10">
        <v>0</v>
      </c>
      <c r="X176" s="10">
        <v>12</v>
      </c>
      <c r="Y176" s="10">
        <v>131</v>
      </c>
    </row>
    <row r="177" spans="1:25" x14ac:dyDescent="0.3">
      <c r="A177" s="10">
        <v>176</v>
      </c>
      <c r="B177" s="10">
        <v>5</v>
      </c>
      <c r="C177" s="10">
        <v>464</v>
      </c>
      <c r="D177" s="10" t="s">
        <v>1637</v>
      </c>
      <c r="E177" s="10"/>
      <c r="F177" s="10">
        <v>2001</v>
      </c>
      <c r="G177" s="174" t="s">
        <v>73</v>
      </c>
      <c r="H177" s="174" t="s">
        <v>42</v>
      </c>
      <c r="I177" s="10">
        <v>142</v>
      </c>
      <c r="J177" s="10">
        <v>31</v>
      </c>
      <c r="K177" s="10">
        <v>7</v>
      </c>
      <c r="L177" s="10">
        <v>31</v>
      </c>
      <c r="M177" s="10">
        <v>1</v>
      </c>
      <c r="N177" s="10">
        <v>13</v>
      </c>
      <c r="O177" s="10">
        <v>0</v>
      </c>
      <c r="P177" s="10">
        <v>1</v>
      </c>
      <c r="Q177" s="10">
        <v>1</v>
      </c>
      <c r="R177" s="10">
        <v>0</v>
      </c>
      <c r="S177" s="10">
        <v>1</v>
      </c>
      <c r="T177" s="10">
        <v>0</v>
      </c>
      <c r="U177" s="10">
        <v>1</v>
      </c>
      <c r="V177" s="10">
        <v>0</v>
      </c>
      <c r="W177" s="10">
        <v>0</v>
      </c>
      <c r="X177" s="10">
        <v>4</v>
      </c>
      <c r="Y177" s="10">
        <v>91</v>
      </c>
    </row>
    <row r="178" spans="1:25" x14ac:dyDescent="0.3">
      <c r="A178" s="10">
        <v>177</v>
      </c>
      <c r="B178" s="10">
        <v>5</v>
      </c>
      <c r="C178" s="10">
        <v>465</v>
      </c>
      <c r="D178" s="10" t="s">
        <v>1638</v>
      </c>
      <c r="E178" s="10"/>
      <c r="F178" s="10">
        <v>2002</v>
      </c>
      <c r="G178" s="174" t="s">
        <v>73</v>
      </c>
      <c r="H178" s="174" t="s">
        <v>42</v>
      </c>
      <c r="I178" s="10">
        <v>166</v>
      </c>
      <c r="J178" s="10">
        <v>8</v>
      </c>
      <c r="K178" s="10">
        <v>26</v>
      </c>
      <c r="L178" s="10">
        <v>7</v>
      </c>
      <c r="M178" s="10">
        <v>3</v>
      </c>
      <c r="N178" s="10">
        <v>6</v>
      </c>
      <c r="O178" s="10">
        <v>0</v>
      </c>
      <c r="P178" s="10">
        <v>7</v>
      </c>
      <c r="Q178" s="10">
        <v>2</v>
      </c>
      <c r="R178" s="10">
        <v>0</v>
      </c>
      <c r="S178" s="10">
        <v>12</v>
      </c>
      <c r="T178" s="10">
        <v>0</v>
      </c>
      <c r="U178" s="10">
        <v>3</v>
      </c>
      <c r="V178" s="10">
        <v>4</v>
      </c>
      <c r="W178" s="10">
        <v>0</v>
      </c>
      <c r="X178" s="10">
        <v>2</v>
      </c>
      <c r="Y178" s="10">
        <v>80</v>
      </c>
    </row>
    <row r="179" spans="1:25" x14ac:dyDescent="0.3">
      <c r="A179" s="10">
        <v>178</v>
      </c>
      <c r="B179" s="10">
        <v>5</v>
      </c>
      <c r="C179" s="10">
        <v>465</v>
      </c>
      <c r="D179" s="10" t="s">
        <v>1638</v>
      </c>
      <c r="E179" s="10"/>
      <c r="F179" s="10">
        <v>2003</v>
      </c>
      <c r="G179" s="174" t="s">
        <v>73</v>
      </c>
      <c r="H179" s="174" t="s">
        <v>42</v>
      </c>
      <c r="I179" s="10">
        <v>138</v>
      </c>
      <c r="J179" s="10">
        <v>4</v>
      </c>
      <c r="K179" s="10">
        <v>17</v>
      </c>
      <c r="L179" s="10">
        <v>20</v>
      </c>
      <c r="M179" s="10">
        <v>2</v>
      </c>
      <c r="N179" s="10">
        <v>3</v>
      </c>
      <c r="O179" s="10">
        <v>1</v>
      </c>
      <c r="P179" s="10">
        <v>0</v>
      </c>
      <c r="Q179" s="10">
        <v>0</v>
      </c>
      <c r="R179" s="10">
        <v>0</v>
      </c>
      <c r="S179" s="10">
        <v>11</v>
      </c>
      <c r="T179" s="10">
        <v>0</v>
      </c>
      <c r="U179" s="10">
        <v>0</v>
      </c>
      <c r="V179" s="10">
        <v>2</v>
      </c>
      <c r="W179" s="10">
        <v>0</v>
      </c>
      <c r="X179" s="10">
        <v>0</v>
      </c>
      <c r="Y179" s="10">
        <v>60</v>
      </c>
    </row>
    <row r="180" spans="1:25" x14ac:dyDescent="0.3">
      <c r="A180" s="10">
        <v>179</v>
      </c>
      <c r="B180" s="10">
        <v>5</v>
      </c>
      <c r="C180" s="10">
        <v>479</v>
      </c>
      <c r="D180" s="10" t="s">
        <v>1639</v>
      </c>
      <c r="E180" s="10"/>
      <c r="F180" s="10">
        <v>2072</v>
      </c>
      <c r="G180" s="174" t="s">
        <v>73</v>
      </c>
      <c r="H180" s="174" t="s">
        <v>42</v>
      </c>
      <c r="I180" s="10">
        <v>573</v>
      </c>
      <c r="J180" s="10">
        <v>3</v>
      </c>
      <c r="K180" s="10">
        <v>93</v>
      </c>
      <c r="L180" s="10">
        <v>6</v>
      </c>
      <c r="M180" s="10">
        <v>8</v>
      </c>
      <c r="N180" s="10">
        <v>5</v>
      </c>
      <c r="O180" s="10">
        <v>2</v>
      </c>
      <c r="P180" s="10">
        <v>81</v>
      </c>
      <c r="Q180" s="10">
        <v>5</v>
      </c>
      <c r="R180" s="10">
        <v>0</v>
      </c>
      <c r="S180" s="10">
        <v>62</v>
      </c>
      <c r="T180" s="10">
        <v>1</v>
      </c>
      <c r="U180" s="10">
        <v>0</v>
      </c>
      <c r="V180" s="10">
        <v>2</v>
      </c>
      <c r="W180" s="10">
        <v>0</v>
      </c>
      <c r="X180" s="10">
        <v>9</v>
      </c>
      <c r="Y180" s="10">
        <v>277</v>
      </c>
    </row>
    <row r="181" spans="1:25" x14ac:dyDescent="0.3">
      <c r="A181" s="10">
        <v>180</v>
      </c>
      <c r="B181" s="10">
        <v>5</v>
      </c>
      <c r="C181" s="10">
        <v>479</v>
      </c>
      <c r="D181" s="10" t="s">
        <v>1639</v>
      </c>
      <c r="E181" s="10"/>
      <c r="F181" s="10">
        <v>2073</v>
      </c>
      <c r="G181" s="174" t="s">
        <v>73</v>
      </c>
      <c r="H181" s="174" t="s">
        <v>42</v>
      </c>
      <c r="I181" s="10">
        <v>245</v>
      </c>
      <c r="J181" s="10">
        <v>4</v>
      </c>
      <c r="K181" s="10">
        <v>42</v>
      </c>
      <c r="L181" s="10">
        <v>13</v>
      </c>
      <c r="M181" s="10">
        <v>3</v>
      </c>
      <c r="N181" s="10">
        <v>17</v>
      </c>
      <c r="O181" s="10">
        <v>0</v>
      </c>
      <c r="P181" s="10">
        <v>1</v>
      </c>
      <c r="Q181" s="10">
        <v>0</v>
      </c>
      <c r="R181" s="10">
        <v>0</v>
      </c>
      <c r="S181" s="10">
        <v>8</v>
      </c>
      <c r="T181" s="10">
        <v>0</v>
      </c>
      <c r="U181" s="10">
        <v>0</v>
      </c>
      <c r="V181" s="10">
        <v>1</v>
      </c>
      <c r="W181" s="10">
        <v>0</v>
      </c>
      <c r="X181" s="10">
        <v>5</v>
      </c>
      <c r="Y181" s="10">
        <v>94</v>
      </c>
    </row>
    <row r="182" spans="1:25" x14ac:dyDescent="0.3">
      <c r="A182" s="10">
        <v>181</v>
      </c>
      <c r="B182" s="10">
        <v>5</v>
      </c>
      <c r="C182" s="10">
        <v>479</v>
      </c>
      <c r="D182" s="10" t="s">
        <v>1639</v>
      </c>
      <c r="E182" s="10"/>
      <c r="F182" s="10">
        <v>2074</v>
      </c>
      <c r="G182" s="174" t="s">
        <v>73</v>
      </c>
      <c r="H182" s="174" t="s">
        <v>42</v>
      </c>
      <c r="I182" s="10">
        <v>332</v>
      </c>
      <c r="J182" s="10">
        <v>27</v>
      </c>
      <c r="K182" s="10">
        <v>38</v>
      </c>
      <c r="L182" s="10">
        <v>14</v>
      </c>
      <c r="M182" s="10">
        <v>17</v>
      </c>
      <c r="N182" s="10">
        <v>10</v>
      </c>
      <c r="O182" s="10">
        <v>1</v>
      </c>
      <c r="P182" s="10">
        <v>4</v>
      </c>
      <c r="Q182" s="10">
        <v>6</v>
      </c>
      <c r="R182" s="10">
        <v>2</v>
      </c>
      <c r="S182" s="10">
        <v>9</v>
      </c>
      <c r="T182" s="10">
        <v>1</v>
      </c>
      <c r="U182" s="10">
        <v>2</v>
      </c>
      <c r="V182" s="10">
        <v>0</v>
      </c>
      <c r="W182" s="10">
        <v>0</v>
      </c>
      <c r="X182" s="10">
        <v>5</v>
      </c>
      <c r="Y182" s="10">
        <v>136</v>
      </c>
    </row>
    <row r="183" spans="1:25" x14ac:dyDescent="0.3">
      <c r="A183" s="10">
        <v>182</v>
      </c>
      <c r="B183" s="10">
        <v>5</v>
      </c>
      <c r="C183" s="10">
        <v>479</v>
      </c>
      <c r="D183" s="10" t="s">
        <v>1639</v>
      </c>
      <c r="E183" s="10"/>
      <c r="F183" s="10">
        <v>2075</v>
      </c>
      <c r="G183" s="174" t="s">
        <v>73</v>
      </c>
      <c r="H183" s="174" t="s">
        <v>42</v>
      </c>
      <c r="I183" s="10">
        <v>257</v>
      </c>
      <c r="J183" s="10">
        <v>5</v>
      </c>
      <c r="K183" s="10">
        <v>44</v>
      </c>
      <c r="L183" s="10">
        <v>5</v>
      </c>
      <c r="M183" s="10">
        <v>7</v>
      </c>
      <c r="N183" s="10">
        <v>21</v>
      </c>
      <c r="O183" s="10">
        <v>1</v>
      </c>
      <c r="P183" s="10">
        <v>0</v>
      </c>
      <c r="Q183" s="10">
        <v>2</v>
      </c>
      <c r="R183" s="10">
        <v>1</v>
      </c>
      <c r="S183" s="10">
        <v>26</v>
      </c>
      <c r="T183" s="10">
        <v>1</v>
      </c>
      <c r="U183" s="10">
        <v>0</v>
      </c>
      <c r="V183" s="10">
        <v>2</v>
      </c>
      <c r="W183" s="10">
        <v>0</v>
      </c>
      <c r="X183" s="10">
        <v>5</v>
      </c>
      <c r="Y183" s="10">
        <v>120</v>
      </c>
    </row>
    <row r="184" spans="1:25" x14ac:dyDescent="0.3">
      <c r="A184" s="10">
        <v>183</v>
      </c>
      <c r="B184" s="10">
        <v>5</v>
      </c>
      <c r="C184" s="10">
        <v>480</v>
      </c>
      <c r="D184" s="10" t="s">
        <v>1640</v>
      </c>
      <c r="E184" s="10"/>
      <c r="F184" s="10">
        <v>2076</v>
      </c>
      <c r="G184" s="174" t="s">
        <v>73</v>
      </c>
      <c r="H184" s="174" t="s">
        <v>42</v>
      </c>
      <c r="I184" s="10">
        <v>159</v>
      </c>
      <c r="J184" s="10">
        <v>2</v>
      </c>
      <c r="K184" s="10">
        <v>54</v>
      </c>
      <c r="L184" s="10">
        <v>1</v>
      </c>
      <c r="M184" s="10">
        <v>4</v>
      </c>
      <c r="N184" s="10">
        <v>2</v>
      </c>
      <c r="O184" s="10">
        <v>1</v>
      </c>
      <c r="P184" s="10">
        <v>0</v>
      </c>
      <c r="Q184" s="10">
        <v>0</v>
      </c>
      <c r="R184" s="10">
        <v>0</v>
      </c>
      <c r="S184" s="10">
        <v>2</v>
      </c>
      <c r="T184" s="10">
        <v>0</v>
      </c>
      <c r="U184" s="10">
        <v>1</v>
      </c>
      <c r="V184" s="10">
        <v>1</v>
      </c>
      <c r="W184" s="10">
        <v>0</v>
      </c>
      <c r="X184" s="10">
        <v>4</v>
      </c>
      <c r="Y184" s="10">
        <v>72</v>
      </c>
    </row>
    <row r="185" spans="1:25" x14ac:dyDescent="0.3">
      <c r="A185" s="10">
        <v>184</v>
      </c>
      <c r="B185" s="10">
        <v>5</v>
      </c>
      <c r="C185" s="10">
        <v>485</v>
      </c>
      <c r="D185" s="10" t="s">
        <v>1641</v>
      </c>
      <c r="E185" s="10"/>
      <c r="F185" s="10">
        <v>2112</v>
      </c>
      <c r="G185" s="174" t="s">
        <v>73</v>
      </c>
      <c r="H185" s="174" t="s">
        <v>42</v>
      </c>
      <c r="I185" s="10">
        <v>671</v>
      </c>
      <c r="J185" s="10">
        <v>7</v>
      </c>
      <c r="K185" s="10">
        <v>157</v>
      </c>
      <c r="L185" s="10">
        <v>115</v>
      </c>
      <c r="M185" s="10">
        <v>4</v>
      </c>
      <c r="N185" s="10">
        <v>76</v>
      </c>
      <c r="O185" s="10">
        <v>2</v>
      </c>
      <c r="P185" s="10">
        <v>15</v>
      </c>
      <c r="Q185" s="10">
        <v>7</v>
      </c>
      <c r="R185" s="10">
        <v>3</v>
      </c>
      <c r="S185" s="10">
        <v>54</v>
      </c>
      <c r="T185" s="10">
        <v>4</v>
      </c>
      <c r="U185" s="10">
        <v>2</v>
      </c>
      <c r="V185" s="10">
        <v>5</v>
      </c>
      <c r="W185" s="10">
        <v>0</v>
      </c>
      <c r="X185" s="10">
        <v>18</v>
      </c>
      <c r="Y185" s="10">
        <v>469</v>
      </c>
    </row>
    <row r="186" spans="1:25" x14ac:dyDescent="0.3">
      <c r="A186" s="10">
        <v>185</v>
      </c>
      <c r="B186" s="10">
        <v>5</v>
      </c>
      <c r="C186" s="10">
        <v>485</v>
      </c>
      <c r="D186" s="10" t="s">
        <v>1641</v>
      </c>
      <c r="E186" s="10"/>
      <c r="F186" s="10">
        <v>2112</v>
      </c>
      <c r="G186" s="174" t="s">
        <v>73</v>
      </c>
      <c r="H186" s="174" t="s">
        <v>1569</v>
      </c>
      <c r="I186" s="10">
        <v>670</v>
      </c>
      <c r="J186" s="10">
        <v>8</v>
      </c>
      <c r="K186" s="10">
        <v>178</v>
      </c>
      <c r="L186" s="10">
        <v>79</v>
      </c>
      <c r="M186" s="10">
        <v>8</v>
      </c>
      <c r="N186" s="10">
        <v>72</v>
      </c>
      <c r="O186" s="10">
        <v>3</v>
      </c>
      <c r="P186" s="10">
        <v>20</v>
      </c>
      <c r="Q186" s="10">
        <v>5</v>
      </c>
      <c r="R186" s="10">
        <v>8</v>
      </c>
      <c r="S186" s="10">
        <v>54</v>
      </c>
      <c r="T186" s="10">
        <v>2</v>
      </c>
      <c r="U186" s="10">
        <v>0</v>
      </c>
      <c r="V186" s="10">
        <v>5</v>
      </c>
      <c r="W186" s="10">
        <v>0</v>
      </c>
      <c r="X186" s="10">
        <v>12</v>
      </c>
      <c r="Y186" s="10">
        <v>454</v>
      </c>
    </row>
    <row r="187" spans="1:25" x14ac:dyDescent="0.3">
      <c r="A187" s="10">
        <v>186</v>
      </c>
      <c r="B187" s="10">
        <v>5</v>
      </c>
      <c r="C187" s="10">
        <v>485</v>
      </c>
      <c r="D187" s="10" t="s">
        <v>1641</v>
      </c>
      <c r="E187" s="10"/>
      <c r="F187" s="10">
        <v>2112</v>
      </c>
      <c r="G187" s="174" t="s">
        <v>73</v>
      </c>
      <c r="H187" s="174" t="s">
        <v>1571</v>
      </c>
      <c r="I187" s="10">
        <v>670</v>
      </c>
      <c r="J187" s="10">
        <v>16</v>
      </c>
      <c r="K187" s="10">
        <v>161</v>
      </c>
      <c r="L187" s="10">
        <v>89</v>
      </c>
      <c r="M187" s="10">
        <v>10</v>
      </c>
      <c r="N187" s="10">
        <v>75</v>
      </c>
      <c r="O187" s="10">
        <v>2</v>
      </c>
      <c r="P187" s="10">
        <v>13</v>
      </c>
      <c r="Q187" s="10">
        <v>3</v>
      </c>
      <c r="R187" s="10">
        <v>5</v>
      </c>
      <c r="S187" s="10">
        <v>74</v>
      </c>
      <c r="T187" s="10">
        <v>8</v>
      </c>
      <c r="U187" s="10">
        <v>1</v>
      </c>
      <c r="V187" s="10">
        <v>1</v>
      </c>
      <c r="W187" s="10">
        <v>0</v>
      </c>
      <c r="X187" s="10">
        <v>15</v>
      </c>
      <c r="Y187" s="10">
        <v>473</v>
      </c>
    </row>
    <row r="188" spans="1:25" x14ac:dyDescent="0.3">
      <c r="A188" s="10">
        <v>187</v>
      </c>
      <c r="B188" s="10">
        <v>5</v>
      </c>
      <c r="C188" s="10">
        <v>485</v>
      </c>
      <c r="D188" s="10" t="s">
        <v>1641</v>
      </c>
      <c r="E188" s="10"/>
      <c r="F188" s="10">
        <v>2113</v>
      </c>
      <c r="G188" s="174" t="s">
        <v>73</v>
      </c>
      <c r="H188" s="174" t="s">
        <v>42</v>
      </c>
      <c r="I188" s="10">
        <v>617</v>
      </c>
      <c r="J188" s="10">
        <v>12</v>
      </c>
      <c r="K188" s="10">
        <v>125</v>
      </c>
      <c r="L188" s="10">
        <v>89</v>
      </c>
      <c r="M188" s="10">
        <v>4</v>
      </c>
      <c r="N188" s="10">
        <v>56</v>
      </c>
      <c r="O188" s="10">
        <v>5</v>
      </c>
      <c r="P188" s="10">
        <v>40</v>
      </c>
      <c r="Q188" s="10">
        <v>2</v>
      </c>
      <c r="R188" s="10">
        <v>4</v>
      </c>
      <c r="S188" s="10">
        <v>58</v>
      </c>
      <c r="T188" s="10">
        <v>4</v>
      </c>
      <c r="U188" s="10">
        <v>4</v>
      </c>
      <c r="V188" s="10">
        <v>2</v>
      </c>
      <c r="W188" s="10">
        <v>0</v>
      </c>
      <c r="X188" s="10">
        <v>15</v>
      </c>
      <c r="Y188" s="10">
        <v>420</v>
      </c>
    </row>
    <row r="189" spans="1:25" x14ac:dyDescent="0.3">
      <c r="A189" s="10">
        <v>188</v>
      </c>
      <c r="B189" s="10">
        <v>5</v>
      </c>
      <c r="C189" s="10">
        <v>485</v>
      </c>
      <c r="D189" s="10" t="s">
        <v>1641</v>
      </c>
      <c r="E189" s="10"/>
      <c r="F189" s="10">
        <v>2113</v>
      </c>
      <c r="G189" s="174" t="s">
        <v>73</v>
      </c>
      <c r="H189" s="174" t="s">
        <v>1569</v>
      </c>
      <c r="I189" s="10">
        <v>617</v>
      </c>
      <c r="J189" s="10">
        <v>9</v>
      </c>
      <c r="K189" s="10">
        <v>130</v>
      </c>
      <c r="L189" s="10">
        <v>74</v>
      </c>
      <c r="M189" s="10">
        <v>12</v>
      </c>
      <c r="N189" s="10">
        <v>52</v>
      </c>
      <c r="O189" s="10">
        <v>2</v>
      </c>
      <c r="P189" s="10">
        <v>30</v>
      </c>
      <c r="Q189" s="10">
        <v>4</v>
      </c>
      <c r="R189" s="10">
        <v>11</v>
      </c>
      <c r="S189" s="10">
        <v>40</v>
      </c>
      <c r="T189" s="10">
        <v>2</v>
      </c>
      <c r="U189" s="10">
        <v>3</v>
      </c>
      <c r="V189" s="10">
        <v>2</v>
      </c>
      <c r="W189" s="10">
        <v>0</v>
      </c>
      <c r="X189" s="10">
        <v>14</v>
      </c>
      <c r="Y189" s="10">
        <v>385</v>
      </c>
    </row>
    <row r="190" spans="1:25" x14ac:dyDescent="0.3">
      <c r="A190" s="10">
        <v>189</v>
      </c>
      <c r="B190" s="10">
        <v>5</v>
      </c>
      <c r="C190" s="10">
        <v>485</v>
      </c>
      <c r="D190" s="10" t="s">
        <v>1641</v>
      </c>
      <c r="E190" s="10"/>
      <c r="F190" s="10">
        <v>2113</v>
      </c>
      <c r="G190" s="174" t="s">
        <v>73</v>
      </c>
      <c r="H190" s="174" t="s">
        <v>1571</v>
      </c>
      <c r="I190" s="10">
        <v>617</v>
      </c>
      <c r="J190" s="10">
        <v>9</v>
      </c>
      <c r="K190" s="10">
        <v>111</v>
      </c>
      <c r="L190" s="10">
        <v>88</v>
      </c>
      <c r="M190" s="10">
        <v>9</v>
      </c>
      <c r="N190" s="10">
        <v>51</v>
      </c>
      <c r="O190" s="10">
        <v>6</v>
      </c>
      <c r="P190" s="10">
        <v>39</v>
      </c>
      <c r="Q190" s="10">
        <v>4</v>
      </c>
      <c r="R190" s="10">
        <v>5</v>
      </c>
      <c r="S190" s="10">
        <v>46</v>
      </c>
      <c r="T190" s="10">
        <v>5</v>
      </c>
      <c r="U190" s="10">
        <v>3</v>
      </c>
      <c r="V190" s="10">
        <v>1</v>
      </c>
      <c r="W190" s="10">
        <v>0</v>
      </c>
      <c r="X190" s="10">
        <v>18</v>
      </c>
      <c r="Y190" s="10">
        <v>395</v>
      </c>
    </row>
    <row r="191" spans="1:25" x14ac:dyDescent="0.3">
      <c r="A191" s="10">
        <v>190</v>
      </c>
      <c r="B191" s="10">
        <v>5</v>
      </c>
      <c r="C191" s="10">
        <v>485</v>
      </c>
      <c r="D191" s="10" t="s">
        <v>1641</v>
      </c>
      <c r="E191" s="10"/>
      <c r="F191" s="10">
        <v>2114</v>
      </c>
      <c r="G191" s="174" t="s">
        <v>73</v>
      </c>
      <c r="H191" s="174" t="s">
        <v>42</v>
      </c>
      <c r="I191" s="10">
        <v>532</v>
      </c>
      <c r="J191" s="10">
        <v>8</v>
      </c>
      <c r="K191" s="10">
        <v>133</v>
      </c>
      <c r="L191" s="10">
        <v>55</v>
      </c>
      <c r="M191" s="10">
        <v>5</v>
      </c>
      <c r="N191" s="10">
        <v>57</v>
      </c>
      <c r="O191" s="10">
        <v>0</v>
      </c>
      <c r="P191" s="10">
        <v>23</v>
      </c>
      <c r="Q191" s="10">
        <v>4</v>
      </c>
      <c r="R191" s="10">
        <v>2</v>
      </c>
      <c r="S191" s="10">
        <v>46</v>
      </c>
      <c r="T191" s="10">
        <v>1</v>
      </c>
      <c r="U191" s="10">
        <v>0</v>
      </c>
      <c r="V191" s="10">
        <v>5</v>
      </c>
      <c r="W191" s="10">
        <v>0</v>
      </c>
      <c r="X191" s="10">
        <v>16</v>
      </c>
      <c r="Y191" s="10">
        <v>355</v>
      </c>
    </row>
    <row r="192" spans="1:25" x14ac:dyDescent="0.3">
      <c r="A192" s="10">
        <v>191</v>
      </c>
      <c r="B192" s="10">
        <v>5</v>
      </c>
      <c r="C192" s="10">
        <v>485</v>
      </c>
      <c r="D192" s="10" t="s">
        <v>1641</v>
      </c>
      <c r="E192" s="10"/>
      <c r="F192" s="10">
        <v>2114</v>
      </c>
      <c r="G192" s="174" t="s">
        <v>73</v>
      </c>
      <c r="H192" s="174" t="s">
        <v>1569</v>
      </c>
      <c r="I192" s="10">
        <v>532</v>
      </c>
      <c r="J192" s="10">
        <v>10</v>
      </c>
      <c r="K192" s="10">
        <v>152</v>
      </c>
      <c r="L192" s="10">
        <v>60</v>
      </c>
      <c r="M192" s="10">
        <v>9</v>
      </c>
      <c r="N192" s="10">
        <v>47</v>
      </c>
      <c r="O192" s="10">
        <v>2</v>
      </c>
      <c r="P192" s="10">
        <v>17</v>
      </c>
      <c r="Q192" s="10">
        <v>6</v>
      </c>
      <c r="R192" s="10">
        <v>3</v>
      </c>
      <c r="S192" s="10">
        <v>32</v>
      </c>
      <c r="T192" s="10">
        <v>1</v>
      </c>
      <c r="U192" s="10">
        <v>1</v>
      </c>
      <c r="V192" s="10">
        <v>4</v>
      </c>
      <c r="W192" s="10">
        <v>0</v>
      </c>
      <c r="X192" s="10">
        <v>5</v>
      </c>
      <c r="Y192" s="10">
        <v>349</v>
      </c>
    </row>
    <row r="193" spans="1:25" x14ac:dyDescent="0.3">
      <c r="A193" s="10">
        <v>192</v>
      </c>
      <c r="B193" s="10">
        <v>5</v>
      </c>
      <c r="C193" s="10">
        <v>485</v>
      </c>
      <c r="D193" s="10" t="s">
        <v>1641</v>
      </c>
      <c r="E193" s="10"/>
      <c r="F193" s="10">
        <v>2114</v>
      </c>
      <c r="G193" s="174" t="s">
        <v>73</v>
      </c>
      <c r="H193" s="174" t="s">
        <v>1571</v>
      </c>
      <c r="I193" s="10">
        <v>532</v>
      </c>
      <c r="J193" s="10">
        <v>11</v>
      </c>
      <c r="K193" s="10">
        <v>122</v>
      </c>
      <c r="L193" s="10">
        <v>56</v>
      </c>
      <c r="M193" s="10">
        <v>7</v>
      </c>
      <c r="N193" s="10">
        <v>47</v>
      </c>
      <c r="O193" s="10">
        <v>0</v>
      </c>
      <c r="P193" s="10">
        <v>24</v>
      </c>
      <c r="Q193" s="10">
        <v>2</v>
      </c>
      <c r="R193" s="10">
        <v>2</v>
      </c>
      <c r="S193" s="10">
        <v>33</v>
      </c>
      <c r="T193" s="10">
        <v>3</v>
      </c>
      <c r="U193" s="10">
        <v>1</v>
      </c>
      <c r="V193" s="10">
        <v>2</v>
      </c>
      <c r="W193" s="10">
        <v>0</v>
      </c>
      <c r="X193" s="10">
        <v>13</v>
      </c>
      <c r="Y193" s="10">
        <v>323</v>
      </c>
    </row>
    <row r="194" spans="1:25" x14ac:dyDescent="0.3">
      <c r="A194" s="10">
        <v>193</v>
      </c>
      <c r="B194" s="10">
        <v>5</v>
      </c>
      <c r="C194" s="10">
        <v>485</v>
      </c>
      <c r="D194" s="10" t="s">
        <v>1641</v>
      </c>
      <c r="E194" s="10"/>
      <c r="F194" s="10">
        <v>2115</v>
      </c>
      <c r="G194" s="174" t="s">
        <v>73</v>
      </c>
      <c r="H194" s="174" t="s">
        <v>42</v>
      </c>
      <c r="I194" s="10">
        <v>589</v>
      </c>
      <c r="J194" s="10">
        <v>15</v>
      </c>
      <c r="K194" s="10">
        <v>71</v>
      </c>
      <c r="L194" s="10">
        <v>78</v>
      </c>
      <c r="M194" s="10">
        <v>4</v>
      </c>
      <c r="N194" s="10">
        <v>79</v>
      </c>
      <c r="O194" s="10">
        <v>3</v>
      </c>
      <c r="P194" s="10">
        <v>29</v>
      </c>
      <c r="Q194" s="10">
        <v>3</v>
      </c>
      <c r="R194" s="10">
        <v>8</v>
      </c>
      <c r="S194" s="10">
        <v>54</v>
      </c>
      <c r="T194" s="10">
        <v>4</v>
      </c>
      <c r="U194" s="10">
        <v>0</v>
      </c>
      <c r="V194" s="10">
        <v>0</v>
      </c>
      <c r="W194" s="10">
        <v>0</v>
      </c>
      <c r="X194" s="10">
        <v>11</v>
      </c>
      <c r="Y194" s="10">
        <v>359</v>
      </c>
    </row>
    <row r="195" spans="1:25" x14ac:dyDescent="0.3">
      <c r="A195" s="10">
        <v>194</v>
      </c>
      <c r="B195" s="10">
        <v>5</v>
      </c>
      <c r="C195" s="10">
        <v>485</v>
      </c>
      <c r="D195" s="10" t="s">
        <v>1641</v>
      </c>
      <c r="E195" s="10"/>
      <c r="F195" s="10">
        <v>2116</v>
      </c>
      <c r="G195" s="174" t="s">
        <v>73</v>
      </c>
      <c r="H195" s="174" t="s">
        <v>42</v>
      </c>
      <c r="I195" s="10">
        <v>526</v>
      </c>
      <c r="J195" s="10">
        <v>12</v>
      </c>
      <c r="K195" s="10">
        <v>120</v>
      </c>
      <c r="L195" s="10">
        <v>147</v>
      </c>
      <c r="M195" s="10">
        <v>8</v>
      </c>
      <c r="N195" s="10">
        <v>25</v>
      </c>
      <c r="O195" s="10">
        <v>1</v>
      </c>
      <c r="P195" s="10">
        <v>4</v>
      </c>
      <c r="Q195" s="10">
        <v>2</v>
      </c>
      <c r="R195" s="10">
        <v>2</v>
      </c>
      <c r="S195" s="10">
        <v>24</v>
      </c>
      <c r="T195" s="10">
        <v>2</v>
      </c>
      <c r="U195" s="10">
        <v>3</v>
      </c>
      <c r="V195" s="10">
        <v>5</v>
      </c>
      <c r="W195" s="10">
        <v>0</v>
      </c>
      <c r="X195" s="10">
        <v>11</v>
      </c>
      <c r="Y195" s="10">
        <v>366</v>
      </c>
    </row>
    <row r="196" spans="1:25" x14ac:dyDescent="0.3">
      <c r="A196" s="10">
        <v>195</v>
      </c>
      <c r="B196" s="10">
        <v>5</v>
      </c>
      <c r="C196" s="10">
        <v>485</v>
      </c>
      <c r="D196" s="10" t="s">
        <v>1641</v>
      </c>
      <c r="E196" s="10"/>
      <c r="F196" s="10">
        <v>2116</v>
      </c>
      <c r="G196" s="174" t="s">
        <v>73</v>
      </c>
      <c r="H196" s="174" t="s">
        <v>1569</v>
      </c>
      <c r="I196" s="10">
        <v>526</v>
      </c>
      <c r="J196" s="10">
        <v>16</v>
      </c>
      <c r="K196" s="10">
        <v>95</v>
      </c>
      <c r="L196" s="10">
        <v>148</v>
      </c>
      <c r="M196" s="10">
        <v>6</v>
      </c>
      <c r="N196" s="10">
        <v>18</v>
      </c>
      <c r="O196" s="10">
        <v>3</v>
      </c>
      <c r="P196" s="10">
        <v>6</v>
      </c>
      <c r="Q196" s="10">
        <v>0</v>
      </c>
      <c r="R196" s="10">
        <v>3</v>
      </c>
      <c r="S196" s="10">
        <v>38</v>
      </c>
      <c r="T196" s="10">
        <v>3</v>
      </c>
      <c r="U196" s="10">
        <v>2</v>
      </c>
      <c r="V196" s="10">
        <v>4</v>
      </c>
      <c r="W196" s="10">
        <v>0</v>
      </c>
      <c r="X196" s="10">
        <v>9</v>
      </c>
      <c r="Y196" s="10">
        <v>351</v>
      </c>
    </row>
    <row r="197" spans="1:25" x14ac:dyDescent="0.3">
      <c r="A197" s="10">
        <v>196</v>
      </c>
      <c r="B197" s="10">
        <v>5</v>
      </c>
      <c r="C197" s="10">
        <v>488</v>
      </c>
      <c r="D197" s="10" t="s">
        <v>1642</v>
      </c>
      <c r="E197" s="10"/>
      <c r="F197" s="10">
        <v>2125</v>
      </c>
      <c r="G197" s="174" t="s">
        <v>73</v>
      </c>
      <c r="H197" s="174" t="s">
        <v>42</v>
      </c>
      <c r="I197" s="10">
        <v>654</v>
      </c>
      <c r="J197" s="10">
        <v>18</v>
      </c>
      <c r="K197" s="10">
        <v>87</v>
      </c>
      <c r="L197" s="10">
        <v>6</v>
      </c>
      <c r="M197" s="10">
        <v>9</v>
      </c>
      <c r="N197" s="10">
        <v>46</v>
      </c>
      <c r="O197" s="10">
        <v>2</v>
      </c>
      <c r="P197" s="10">
        <v>22</v>
      </c>
      <c r="Q197" s="10">
        <v>4</v>
      </c>
      <c r="R197" s="10">
        <v>3</v>
      </c>
      <c r="S197" s="10">
        <v>38</v>
      </c>
      <c r="T197" s="10">
        <v>2</v>
      </c>
      <c r="U197" s="10">
        <v>0</v>
      </c>
      <c r="V197" s="10">
        <v>2</v>
      </c>
      <c r="W197" s="10">
        <v>0</v>
      </c>
      <c r="X197" s="10">
        <v>7</v>
      </c>
      <c r="Y197" s="10">
        <v>246</v>
      </c>
    </row>
    <row r="198" spans="1:25" x14ac:dyDescent="0.3">
      <c r="A198" s="10">
        <v>197</v>
      </c>
      <c r="B198" s="10">
        <v>5</v>
      </c>
      <c r="C198" s="10">
        <v>488</v>
      </c>
      <c r="D198" s="10" t="s">
        <v>1642</v>
      </c>
      <c r="E198" s="10"/>
      <c r="F198" s="10">
        <v>2126</v>
      </c>
      <c r="G198" s="174" t="s">
        <v>73</v>
      </c>
      <c r="H198" s="174" t="s">
        <v>42</v>
      </c>
      <c r="I198" s="10">
        <v>745</v>
      </c>
      <c r="J198" s="10">
        <v>24</v>
      </c>
      <c r="K198" s="10">
        <v>83</v>
      </c>
      <c r="L198" s="10">
        <v>35</v>
      </c>
      <c r="M198" s="10">
        <v>15</v>
      </c>
      <c r="N198" s="10">
        <v>44</v>
      </c>
      <c r="O198" s="10">
        <v>3</v>
      </c>
      <c r="P198" s="10">
        <v>68</v>
      </c>
      <c r="Q198" s="10">
        <v>5</v>
      </c>
      <c r="R198" s="10">
        <v>4</v>
      </c>
      <c r="S198" s="10">
        <v>62</v>
      </c>
      <c r="T198" s="10">
        <v>2</v>
      </c>
      <c r="U198" s="10">
        <v>2</v>
      </c>
      <c r="V198" s="10">
        <v>7</v>
      </c>
      <c r="W198" s="10">
        <v>0</v>
      </c>
      <c r="X198" s="10">
        <v>2</v>
      </c>
      <c r="Y198" s="10">
        <v>356</v>
      </c>
    </row>
    <row r="199" spans="1:25" x14ac:dyDescent="0.3">
      <c r="A199" s="10">
        <v>198</v>
      </c>
      <c r="B199" s="10">
        <v>5</v>
      </c>
      <c r="C199" s="10">
        <v>489</v>
      </c>
      <c r="D199" s="10" t="s">
        <v>1643</v>
      </c>
      <c r="E199" s="10"/>
      <c r="F199" s="10">
        <v>2127</v>
      </c>
      <c r="G199" s="174" t="s">
        <v>73</v>
      </c>
      <c r="H199" s="174" t="s">
        <v>42</v>
      </c>
      <c r="I199" s="10">
        <v>93</v>
      </c>
      <c r="J199" s="10">
        <v>5</v>
      </c>
      <c r="K199" s="10">
        <v>18</v>
      </c>
      <c r="L199" s="10">
        <v>6</v>
      </c>
      <c r="M199" s="10">
        <v>2</v>
      </c>
      <c r="N199" s="10">
        <v>4</v>
      </c>
      <c r="O199" s="10">
        <v>0</v>
      </c>
      <c r="P199" s="10">
        <v>0</v>
      </c>
      <c r="Q199" s="10">
        <v>1</v>
      </c>
      <c r="R199" s="10">
        <v>1</v>
      </c>
      <c r="S199" s="10">
        <v>5</v>
      </c>
      <c r="T199" s="10">
        <v>0</v>
      </c>
      <c r="U199" s="10">
        <v>1</v>
      </c>
      <c r="V199" s="10">
        <v>2</v>
      </c>
      <c r="W199" s="10">
        <v>0</v>
      </c>
      <c r="X199" s="10">
        <v>1</v>
      </c>
      <c r="Y199" s="10">
        <v>46</v>
      </c>
    </row>
    <row r="200" spans="1:25" x14ac:dyDescent="0.3">
      <c r="A200" s="10">
        <v>199</v>
      </c>
      <c r="B200" s="10">
        <v>5</v>
      </c>
      <c r="C200" s="10">
        <v>493</v>
      </c>
      <c r="D200" s="10" t="s">
        <v>1644</v>
      </c>
      <c r="E200" s="10"/>
      <c r="F200" s="10">
        <v>2135</v>
      </c>
      <c r="G200" s="174" t="s">
        <v>73</v>
      </c>
      <c r="H200" s="174" t="s">
        <v>42</v>
      </c>
      <c r="I200" s="10">
        <v>706</v>
      </c>
      <c r="J200" s="10">
        <v>36</v>
      </c>
      <c r="K200" s="10">
        <v>65</v>
      </c>
      <c r="L200" s="10">
        <v>30</v>
      </c>
      <c r="M200" s="10">
        <v>6</v>
      </c>
      <c r="N200" s="10">
        <v>68</v>
      </c>
      <c r="O200" s="10">
        <v>1</v>
      </c>
      <c r="P200" s="10">
        <v>103</v>
      </c>
      <c r="Q200" s="10">
        <v>13</v>
      </c>
      <c r="R200" s="10">
        <v>13</v>
      </c>
      <c r="S200" s="10">
        <v>56</v>
      </c>
      <c r="T200" s="10">
        <v>1</v>
      </c>
      <c r="U200" s="10">
        <v>1</v>
      </c>
      <c r="V200" s="10">
        <v>1</v>
      </c>
      <c r="W200" s="10">
        <v>0</v>
      </c>
      <c r="X200" s="10">
        <v>21</v>
      </c>
      <c r="Y200" s="10">
        <v>415</v>
      </c>
    </row>
    <row r="201" spans="1:25" x14ac:dyDescent="0.3">
      <c r="A201" s="10">
        <v>200</v>
      </c>
      <c r="B201" s="10">
        <v>5</v>
      </c>
      <c r="C201" s="10">
        <v>493</v>
      </c>
      <c r="D201" s="10" t="s">
        <v>1644</v>
      </c>
      <c r="E201" s="10"/>
      <c r="F201" s="10">
        <v>2136</v>
      </c>
      <c r="G201" s="174" t="s">
        <v>73</v>
      </c>
      <c r="H201" s="174" t="s">
        <v>42</v>
      </c>
      <c r="I201" s="10">
        <v>437</v>
      </c>
      <c r="J201" s="10">
        <v>8</v>
      </c>
      <c r="K201" s="10">
        <v>59</v>
      </c>
      <c r="L201" s="10">
        <v>21</v>
      </c>
      <c r="M201" s="10">
        <v>1</v>
      </c>
      <c r="N201" s="10">
        <v>14</v>
      </c>
      <c r="O201" s="10">
        <v>0</v>
      </c>
      <c r="P201" s="10">
        <v>55</v>
      </c>
      <c r="Q201" s="10">
        <v>15</v>
      </c>
      <c r="R201" s="10">
        <v>2</v>
      </c>
      <c r="S201" s="10">
        <v>23</v>
      </c>
      <c r="T201" s="10">
        <v>2</v>
      </c>
      <c r="U201" s="10">
        <v>0</v>
      </c>
      <c r="V201" s="10">
        <v>0</v>
      </c>
      <c r="W201" s="10">
        <v>0</v>
      </c>
      <c r="X201" s="10">
        <v>15</v>
      </c>
      <c r="Y201" s="10">
        <v>215</v>
      </c>
    </row>
    <row r="202" spans="1:25" x14ac:dyDescent="0.3">
      <c r="A202" s="10">
        <v>201</v>
      </c>
      <c r="B202" s="10">
        <v>5</v>
      </c>
      <c r="C202" s="10">
        <v>493</v>
      </c>
      <c r="D202" s="10" t="s">
        <v>1644</v>
      </c>
      <c r="E202" s="10"/>
      <c r="F202" s="10">
        <v>2137</v>
      </c>
      <c r="G202" s="174" t="s">
        <v>73</v>
      </c>
      <c r="H202" s="174" t="s">
        <v>42</v>
      </c>
      <c r="I202" s="10">
        <v>346</v>
      </c>
      <c r="J202" s="10">
        <v>18</v>
      </c>
      <c r="K202" s="10">
        <v>39</v>
      </c>
      <c r="L202" s="10">
        <v>21</v>
      </c>
      <c r="M202" s="10">
        <v>5</v>
      </c>
      <c r="N202" s="10">
        <v>31</v>
      </c>
      <c r="O202" s="10">
        <v>0</v>
      </c>
      <c r="P202" s="10">
        <v>4</v>
      </c>
      <c r="Q202" s="10">
        <v>6</v>
      </c>
      <c r="R202" s="10">
        <v>2</v>
      </c>
      <c r="S202" s="10">
        <v>16</v>
      </c>
      <c r="T202" s="10">
        <v>1</v>
      </c>
      <c r="U202" s="10">
        <v>1</v>
      </c>
      <c r="V202" s="10">
        <v>1</v>
      </c>
      <c r="W202" s="10">
        <v>0</v>
      </c>
      <c r="X202" s="10">
        <v>7</v>
      </c>
      <c r="Y202" s="10">
        <v>152</v>
      </c>
    </row>
    <row r="203" spans="1:25" x14ac:dyDescent="0.3">
      <c r="A203" s="10">
        <v>202</v>
      </c>
      <c r="B203" s="10">
        <v>5</v>
      </c>
      <c r="C203" s="10">
        <v>493</v>
      </c>
      <c r="D203" s="10" t="s">
        <v>1644</v>
      </c>
      <c r="E203" s="10"/>
      <c r="F203" s="10">
        <v>2137</v>
      </c>
      <c r="G203" s="174" t="s">
        <v>73</v>
      </c>
      <c r="H203" s="174" t="s">
        <v>1573</v>
      </c>
      <c r="I203" s="10">
        <v>289</v>
      </c>
      <c r="J203" s="10">
        <v>10</v>
      </c>
      <c r="K203" s="10">
        <v>54</v>
      </c>
      <c r="L203" s="10">
        <v>27</v>
      </c>
      <c r="M203" s="10">
        <v>8</v>
      </c>
      <c r="N203" s="10">
        <v>15</v>
      </c>
      <c r="O203" s="10">
        <v>1</v>
      </c>
      <c r="P203" s="10">
        <v>33</v>
      </c>
      <c r="Q203" s="10">
        <v>2</v>
      </c>
      <c r="R203" s="10">
        <v>2</v>
      </c>
      <c r="S203" s="10">
        <v>11</v>
      </c>
      <c r="T203" s="10">
        <v>0</v>
      </c>
      <c r="U203" s="10">
        <v>0</v>
      </c>
      <c r="V203" s="10">
        <v>0</v>
      </c>
      <c r="W203" s="10">
        <v>0</v>
      </c>
      <c r="X203" s="10">
        <v>15</v>
      </c>
      <c r="Y203" s="10">
        <v>178</v>
      </c>
    </row>
    <row r="204" spans="1:25" x14ac:dyDescent="0.3">
      <c r="A204" s="10">
        <v>203</v>
      </c>
      <c r="B204" s="10">
        <v>5</v>
      </c>
      <c r="C204" s="10">
        <v>493</v>
      </c>
      <c r="D204" s="10" t="s">
        <v>1644</v>
      </c>
      <c r="E204" s="10"/>
      <c r="F204" s="10">
        <v>2138</v>
      </c>
      <c r="G204" s="174" t="s">
        <v>73</v>
      </c>
      <c r="H204" s="174" t="s">
        <v>42</v>
      </c>
      <c r="I204" s="10">
        <v>121</v>
      </c>
      <c r="J204" s="10">
        <v>1</v>
      </c>
      <c r="K204" s="10">
        <v>21</v>
      </c>
      <c r="L204" s="10">
        <v>4</v>
      </c>
      <c r="M204" s="10">
        <v>0</v>
      </c>
      <c r="N204" s="10">
        <v>8</v>
      </c>
      <c r="O204" s="10">
        <v>0</v>
      </c>
      <c r="P204" s="10">
        <v>18</v>
      </c>
      <c r="Q204" s="10">
        <v>1</v>
      </c>
      <c r="R204" s="10">
        <v>0</v>
      </c>
      <c r="S204" s="10">
        <v>13</v>
      </c>
      <c r="T204" s="10">
        <v>0</v>
      </c>
      <c r="U204" s="10">
        <v>0</v>
      </c>
      <c r="V204" s="10">
        <v>3</v>
      </c>
      <c r="W204" s="10">
        <v>0</v>
      </c>
      <c r="X204" s="10">
        <v>3</v>
      </c>
      <c r="Y204" s="10">
        <v>72</v>
      </c>
    </row>
    <row r="205" spans="1:25" x14ac:dyDescent="0.3">
      <c r="A205" s="10">
        <v>204</v>
      </c>
      <c r="B205" s="10">
        <v>5</v>
      </c>
      <c r="C205" s="10">
        <v>493</v>
      </c>
      <c r="D205" s="10" t="s">
        <v>1644</v>
      </c>
      <c r="E205" s="10"/>
      <c r="F205" s="10">
        <v>2138</v>
      </c>
      <c r="G205" s="174" t="s">
        <v>73</v>
      </c>
      <c r="H205" s="174" t="s">
        <v>1573</v>
      </c>
      <c r="I205" s="10">
        <v>301</v>
      </c>
      <c r="J205" s="10">
        <v>20</v>
      </c>
      <c r="K205" s="10">
        <v>40</v>
      </c>
      <c r="L205" s="10">
        <v>22</v>
      </c>
      <c r="M205" s="10">
        <v>4</v>
      </c>
      <c r="N205" s="10">
        <v>21</v>
      </c>
      <c r="O205" s="10">
        <v>1</v>
      </c>
      <c r="P205" s="10">
        <v>20</v>
      </c>
      <c r="Q205" s="10">
        <v>7</v>
      </c>
      <c r="R205" s="10">
        <v>0</v>
      </c>
      <c r="S205" s="10">
        <v>22</v>
      </c>
      <c r="T205" s="10">
        <v>0</v>
      </c>
      <c r="U205" s="10">
        <v>0</v>
      </c>
      <c r="V205" s="10">
        <v>0</v>
      </c>
      <c r="W205" s="10">
        <v>0</v>
      </c>
      <c r="X205" s="10">
        <v>16</v>
      </c>
      <c r="Y205" s="10">
        <v>173</v>
      </c>
    </row>
    <row r="206" spans="1:25" x14ac:dyDescent="0.3">
      <c r="A206" s="10">
        <v>205</v>
      </c>
      <c r="B206" s="10">
        <v>5</v>
      </c>
      <c r="C206" s="10">
        <v>494</v>
      </c>
      <c r="D206" s="10" t="s">
        <v>1645</v>
      </c>
      <c r="E206" s="10"/>
      <c r="F206" s="10">
        <v>2139</v>
      </c>
      <c r="G206" s="174" t="s">
        <v>73</v>
      </c>
      <c r="H206" s="174" t="s">
        <v>42</v>
      </c>
      <c r="I206" s="10">
        <v>416</v>
      </c>
      <c r="J206" s="10">
        <v>12</v>
      </c>
      <c r="K206" s="10">
        <v>56</v>
      </c>
      <c r="L206" s="10">
        <v>31</v>
      </c>
      <c r="M206" s="10">
        <v>3</v>
      </c>
      <c r="N206" s="10">
        <v>23</v>
      </c>
      <c r="O206" s="10">
        <v>0</v>
      </c>
      <c r="P206" s="10">
        <v>12</v>
      </c>
      <c r="Q206" s="10">
        <v>9</v>
      </c>
      <c r="R206" s="10">
        <v>5</v>
      </c>
      <c r="S206" s="10">
        <v>46</v>
      </c>
      <c r="T206" s="10">
        <v>4</v>
      </c>
      <c r="U206" s="10">
        <v>4</v>
      </c>
      <c r="V206" s="10">
        <v>1</v>
      </c>
      <c r="W206" s="10">
        <v>0</v>
      </c>
      <c r="X206" s="10">
        <v>8</v>
      </c>
      <c r="Y206" s="10">
        <v>214</v>
      </c>
    </row>
    <row r="207" spans="1:25" x14ac:dyDescent="0.3">
      <c r="A207" s="10">
        <v>206</v>
      </c>
      <c r="B207" s="10">
        <v>5</v>
      </c>
      <c r="C207" s="10">
        <v>495</v>
      </c>
      <c r="D207" s="10" t="s">
        <v>1646</v>
      </c>
      <c r="E207" s="10"/>
      <c r="F207" s="10">
        <v>2140</v>
      </c>
      <c r="G207" s="174" t="s">
        <v>73</v>
      </c>
      <c r="H207" s="174" t="s">
        <v>42</v>
      </c>
      <c r="I207" s="10">
        <v>437</v>
      </c>
      <c r="J207" s="10">
        <v>12</v>
      </c>
      <c r="K207" s="10">
        <v>87</v>
      </c>
      <c r="L207" s="10">
        <v>33</v>
      </c>
      <c r="M207" s="10">
        <v>8</v>
      </c>
      <c r="N207" s="10">
        <v>35</v>
      </c>
      <c r="O207" s="10">
        <v>2</v>
      </c>
      <c r="P207" s="10">
        <v>2</v>
      </c>
      <c r="Q207" s="10">
        <v>4</v>
      </c>
      <c r="R207" s="10">
        <v>2</v>
      </c>
      <c r="S207" s="10">
        <v>35</v>
      </c>
      <c r="T207" s="10">
        <v>0</v>
      </c>
      <c r="U207" s="10">
        <v>1</v>
      </c>
      <c r="V207" s="10">
        <v>2</v>
      </c>
      <c r="W207" s="10">
        <v>4</v>
      </c>
      <c r="X207" s="10">
        <v>10</v>
      </c>
      <c r="Y207" s="10">
        <v>237</v>
      </c>
    </row>
    <row r="208" spans="1:25" x14ac:dyDescent="0.3">
      <c r="A208" s="10">
        <v>207</v>
      </c>
      <c r="B208" s="10">
        <v>5</v>
      </c>
      <c r="C208" s="10">
        <v>495</v>
      </c>
      <c r="D208" s="10" t="s">
        <v>1646</v>
      </c>
      <c r="E208" s="10"/>
      <c r="F208" s="10">
        <v>2140</v>
      </c>
      <c r="G208" s="174" t="s">
        <v>73</v>
      </c>
      <c r="H208" s="174" t="s">
        <v>1573</v>
      </c>
      <c r="I208" s="10">
        <v>662</v>
      </c>
      <c r="J208" s="10">
        <v>18</v>
      </c>
      <c r="K208" s="10">
        <v>120</v>
      </c>
      <c r="L208" s="10">
        <v>75</v>
      </c>
      <c r="M208" s="10">
        <v>10</v>
      </c>
      <c r="N208" s="10">
        <v>32</v>
      </c>
      <c r="O208" s="10">
        <v>4</v>
      </c>
      <c r="P208" s="10">
        <v>39</v>
      </c>
      <c r="Q208" s="10">
        <v>7</v>
      </c>
      <c r="R208" s="10">
        <v>5</v>
      </c>
      <c r="S208" s="10">
        <v>35</v>
      </c>
      <c r="T208" s="10">
        <v>2</v>
      </c>
      <c r="U208" s="10">
        <v>2</v>
      </c>
      <c r="V208" s="10">
        <v>0</v>
      </c>
      <c r="W208" s="10">
        <v>0</v>
      </c>
      <c r="X208" s="10">
        <v>29</v>
      </c>
      <c r="Y208" s="10">
        <v>378</v>
      </c>
    </row>
    <row r="209" spans="1:25" x14ac:dyDescent="0.3">
      <c r="A209" s="10">
        <v>208</v>
      </c>
      <c r="B209" s="10">
        <v>5</v>
      </c>
      <c r="C209" s="10">
        <v>495</v>
      </c>
      <c r="D209" s="10" t="s">
        <v>1646</v>
      </c>
      <c r="E209" s="10"/>
      <c r="F209" s="10">
        <v>2141</v>
      </c>
      <c r="G209" s="174" t="s">
        <v>73</v>
      </c>
      <c r="H209" s="174" t="s">
        <v>42</v>
      </c>
      <c r="I209" s="10">
        <v>400</v>
      </c>
      <c r="J209" s="10">
        <v>9</v>
      </c>
      <c r="K209" s="10">
        <v>96</v>
      </c>
      <c r="L209" s="10">
        <v>34</v>
      </c>
      <c r="M209" s="10">
        <v>6</v>
      </c>
      <c r="N209" s="10">
        <v>17</v>
      </c>
      <c r="O209" s="10">
        <v>0</v>
      </c>
      <c r="P209" s="10">
        <v>5</v>
      </c>
      <c r="Q209" s="10">
        <v>5</v>
      </c>
      <c r="R209" s="10">
        <v>2</v>
      </c>
      <c r="S209" s="10">
        <v>17</v>
      </c>
      <c r="T209" s="10">
        <v>0</v>
      </c>
      <c r="U209" s="10">
        <v>1</v>
      </c>
      <c r="V209" s="10">
        <v>1</v>
      </c>
      <c r="W209" s="10">
        <v>0</v>
      </c>
      <c r="X209" s="10">
        <v>11</v>
      </c>
      <c r="Y209" s="10">
        <v>204</v>
      </c>
    </row>
    <row r="210" spans="1:25" x14ac:dyDescent="0.3">
      <c r="A210" s="10">
        <v>209</v>
      </c>
      <c r="B210" s="10">
        <v>5</v>
      </c>
      <c r="C210" s="10">
        <v>495</v>
      </c>
      <c r="D210" s="10" t="s">
        <v>1646</v>
      </c>
      <c r="E210" s="10"/>
      <c r="F210" s="10">
        <v>2141</v>
      </c>
      <c r="G210" s="174" t="s">
        <v>73</v>
      </c>
      <c r="H210" s="174" t="s">
        <v>1569</v>
      </c>
      <c r="I210" s="10">
        <v>399</v>
      </c>
      <c r="J210" s="10">
        <v>7</v>
      </c>
      <c r="K210" s="10">
        <v>56</v>
      </c>
      <c r="L210" s="10">
        <v>27</v>
      </c>
      <c r="M210" s="10">
        <v>8</v>
      </c>
      <c r="N210" s="10">
        <v>27</v>
      </c>
      <c r="O210" s="10">
        <v>0</v>
      </c>
      <c r="P210" s="10">
        <v>3</v>
      </c>
      <c r="Q210" s="10">
        <v>1</v>
      </c>
      <c r="R210" s="10">
        <v>1</v>
      </c>
      <c r="S210" s="10">
        <v>30</v>
      </c>
      <c r="T210" s="10">
        <v>0</v>
      </c>
      <c r="U210" s="10">
        <v>0</v>
      </c>
      <c r="V210" s="10">
        <v>2</v>
      </c>
      <c r="W210" s="10">
        <v>0</v>
      </c>
      <c r="X210" s="10">
        <v>15</v>
      </c>
      <c r="Y210" s="10">
        <v>177</v>
      </c>
    </row>
    <row r="211" spans="1:25" x14ac:dyDescent="0.3">
      <c r="A211" s="10">
        <v>210</v>
      </c>
      <c r="B211" s="10">
        <v>5</v>
      </c>
      <c r="C211" s="10">
        <v>495</v>
      </c>
      <c r="D211" s="10" t="s">
        <v>1646</v>
      </c>
      <c r="E211" s="10"/>
      <c r="F211" s="10">
        <v>2142</v>
      </c>
      <c r="G211" s="174" t="s">
        <v>73</v>
      </c>
      <c r="H211" s="174" t="s">
        <v>42</v>
      </c>
      <c r="I211" s="10">
        <v>383</v>
      </c>
      <c r="J211" s="10">
        <v>13</v>
      </c>
      <c r="K211" s="10">
        <v>54</v>
      </c>
      <c r="L211" s="10">
        <v>32</v>
      </c>
      <c r="M211" s="10">
        <v>7</v>
      </c>
      <c r="N211" s="10">
        <v>21</v>
      </c>
      <c r="O211" s="10">
        <v>3</v>
      </c>
      <c r="P211" s="10">
        <v>11</v>
      </c>
      <c r="Q211" s="10">
        <v>6</v>
      </c>
      <c r="R211" s="10">
        <v>2</v>
      </c>
      <c r="S211" s="10">
        <v>52</v>
      </c>
      <c r="T211" s="10">
        <v>1</v>
      </c>
      <c r="U211" s="10">
        <v>2</v>
      </c>
      <c r="V211" s="10">
        <v>1</v>
      </c>
      <c r="W211" s="10">
        <v>0</v>
      </c>
      <c r="X211" s="10">
        <v>9</v>
      </c>
      <c r="Y211" s="10">
        <v>214</v>
      </c>
    </row>
    <row r="212" spans="1:25" x14ac:dyDescent="0.3">
      <c r="A212" s="10">
        <v>211</v>
      </c>
      <c r="B212" s="10">
        <v>5</v>
      </c>
      <c r="C212" s="10">
        <v>495</v>
      </c>
      <c r="D212" s="10" t="s">
        <v>1646</v>
      </c>
      <c r="E212" s="10"/>
      <c r="F212" s="10">
        <v>2142</v>
      </c>
      <c r="G212" s="174" t="s">
        <v>73</v>
      </c>
      <c r="H212" s="174" t="s">
        <v>1569</v>
      </c>
      <c r="I212" s="10">
        <v>383</v>
      </c>
      <c r="J212" s="10">
        <v>6</v>
      </c>
      <c r="K212" s="10">
        <v>70</v>
      </c>
      <c r="L212" s="10">
        <v>33</v>
      </c>
      <c r="M212" s="10">
        <v>13</v>
      </c>
      <c r="N212" s="10">
        <v>23</v>
      </c>
      <c r="O212" s="10">
        <v>0</v>
      </c>
      <c r="P212" s="10">
        <v>3</v>
      </c>
      <c r="Q212" s="10">
        <v>5</v>
      </c>
      <c r="R212" s="10">
        <v>4</v>
      </c>
      <c r="S212" s="10">
        <v>59</v>
      </c>
      <c r="T212" s="10">
        <v>0</v>
      </c>
      <c r="U212" s="10">
        <v>1</v>
      </c>
      <c r="V212" s="10">
        <v>2</v>
      </c>
      <c r="W212" s="10">
        <v>0</v>
      </c>
      <c r="X212" s="10">
        <v>22</v>
      </c>
      <c r="Y212" s="10">
        <v>241</v>
      </c>
    </row>
    <row r="213" spans="1:25" x14ac:dyDescent="0.3">
      <c r="A213" s="10">
        <v>212</v>
      </c>
      <c r="B213" s="10">
        <v>5</v>
      </c>
      <c r="C213" s="10">
        <v>495</v>
      </c>
      <c r="D213" s="10" t="s">
        <v>1646</v>
      </c>
      <c r="E213" s="10"/>
      <c r="F213" s="10">
        <v>2143</v>
      </c>
      <c r="G213" s="174" t="s">
        <v>73</v>
      </c>
      <c r="H213" s="174" t="s">
        <v>42</v>
      </c>
      <c r="I213" s="10">
        <v>510</v>
      </c>
      <c r="J213" s="10">
        <v>21</v>
      </c>
      <c r="K213" s="10">
        <v>83</v>
      </c>
      <c r="L213" s="10">
        <v>47</v>
      </c>
      <c r="M213" s="10">
        <v>19</v>
      </c>
      <c r="N213" s="10">
        <v>25</v>
      </c>
      <c r="O213" s="10">
        <v>1</v>
      </c>
      <c r="P213" s="10">
        <v>43</v>
      </c>
      <c r="Q213" s="10">
        <v>8</v>
      </c>
      <c r="R213" s="10">
        <v>2</v>
      </c>
      <c r="S213" s="10">
        <v>25</v>
      </c>
      <c r="T213" s="10">
        <v>2</v>
      </c>
      <c r="U213" s="10">
        <v>5</v>
      </c>
      <c r="V213" s="10">
        <v>3</v>
      </c>
      <c r="W213" s="10">
        <v>0</v>
      </c>
      <c r="X213" s="10">
        <v>9</v>
      </c>
      <c r="Y213" s="10">
        <v>293</v>
      </c>
    </row>
    <row r="214" spans="1:25" x14ac:dyDescent="0.3">
      <c r="A214" s="10">
        <v>213</v>
      </c>
      <c r="B214" s="10">
        <v>5</v>
      </c>
      <c r="C214" s="10">
        <v>511</v>
      </c>
      <c r="D214" s="10" t="s">
        <v>1647</v>
      </c>
      <c r="E214" s="10"/>
      <c r="F214" s="10">
        <v>2186</v>
      </c>
      <c r="G214" s="174" t="s">
        <v>73</v>
      </c>
      <c r="H214" s="174" t="s">
        <v>42</v>
      </c>
      <c r="I214" s="10">
        <v>497</v>
      </c>
      <c r="J214" s="10">
        <v>8</v>
      </c>
      <c r="K214" s="10">
        <v>140</v>
      </c>
      <c r="L214" s="10">
        <v>21</v>
      </c>
      <c r="M214" s="10">
        <v>8</v>
      </c>
      <c r="N214" s="10">
        <v>42</v>
      </c>
      <c r="O214" s="10">
        <v>0</v>
      </c>
      <c r="P214" s="10">
        <v>5</v>
      </c>
      <c r="Q214" s="10">
        <v>1</v>
      </c>
      <c r="R214" s="10">
        <v>6</v>
      </c>
      <c r="S214" s="10">
        <v>14</v>
      </c>
      <c r="T214" s="10">
        <v>2</v>
      </c>
      <c r="U214" s="10">
        <v>2</v>
      </c>
      <c r="V214" s="10">
        <v>2</v>
      </c>
      <c r="W214" s="10">
        <v>0</v>
      </c>
      <c r="X214" s="10">
        <v>7</v>
      </c>
      <c r="Y214" s="10">
        <v>258</v>
      </c>
    </row>
    <row r="215" spans="1:25" x14ac:dyDescent="0.3">
      <c r="A215" s="10">
        <v>214</v>
      </c>
      <c r="B215" s="10">
        <v>5</v>
      </c>
      <c r="C215" s="10">
        <v>511</v>
      </c>
      <c r="D215" s="10" t="s">
        <v>1647</v>
      </c>
      <c r="E215" s="10"/>
      <c r="F215" s="10">
        <v>2187</v>
      </c>
      <c r="G215" s="174" t="s">
        <v>73</v>
      </c>
      <c r="H215" s="174" t="s">
        <v>42</v>
      </c>
      <c r="I215" s="10">
        <v>407</v>
      </c>
      <c r="J215" s="10">
        <v>9</v>
      </c>
      <c r="K215" s="10">
        <v>73</v>
      </c>
      <c r="L215" s="10">
        <v>12</v>
      </c>
      <c r="M215" s="10">
        <v>4</v>
      </c>
      <c r="N215" s="10">
        <v>42</v>
      </c>
      <c r="O215" s="10">
        <v>0</v>
      </c>
      <c r="P215" s="10">
        <v>3</v>
      </c>
      <c r="Q215" s="10">
        <v>3</v>
      </c>
      <c r="R215" s="10">
        <v>1</v>
      </c>
      <c r="S215" s="10">
        <v>9</v>
      </c>
      <c r="T215" s="10">
        <v>1</v>
      </c>
      <c r="U215" s="10">
        <v>2</v>
      </c>
      <c r="V215" s="10">
        <v>1</v>
      </c>
      <c r="W215" s="10">
        <v>0</v>
      </c>
      <c r="X215" s="10">
        <v>6</v>
      </c>
      <c r="Y215" s="10">
        <v>166</v>
      </c>
    </row>
    <row r="216" spans="1:25" x14ac:dyDescent="0.3">
      <c r="A216" s="10">
        <v>215</v>
      </c>
      <c r="B216" s="10">
        <v>5</v>
      </c>
      <c r="C216" s="10">
        <v>511</v>
      </c>
      <c r="D216" s="10" t="s">
        <v>1647</v>
      </c>
      <c r="E216" s="10"/>
      <c r="F216" s="10">
        <v>2188</v>
      </c>
      <c r="G216" s="174" t="s">
        <v>73</v>
      </c>
      <c r="H216" s="174" t="s">
        <v>42</v>
      </c>
      <c r="I216" s="10">
        <v>383</v>
      </c>
      <c r="J216" s="10">
        <v>9</v>
      </c>
      <c r="K216" s="10">
        <v>93</v>
      </c>
      <c r="L216" s="10">
        <v>14</v>
      </c>
      <c r="M216" s="10">
        <v>4</v>
      </c>
      <c r="N216" s="10">
        <v>13</v>
      </c>
      <c r="O216" s="10">
        <v>1</v>
      </c>
      <c r="P216" s="10">
        <v>13</v>
      </c>
      <c r="Q216" s="10">
        <v>3</v>
      </c>
      <c r="R216" s="10">
        <v>2</v>
      </c>
      <c r="S216" s="10">
        <v>34</v>
      </c>
      <c r="T216" s="10">
        <v>0</v>
      </c>
      <c r="U216" s="10">
        <v>0</v>
      </c>
      <c r="V216" s="10">
        <v>1</v>
      </c>
      <c r="W216" s="10">
        <v>0</v>
      </c>
      <c r="X216" s="10">
        <v>4</v>
      </c>
      <c r="Y216" s="10">
        <v>191</v>
      </c>
    </row>
    <row r="217" spans="1:25" x14ac:dyDescent="0.3">
      <c r="A217" s="10">
        <v>216</v>
      </c>
      <c r="B217" s="10">
        <v>5</v>
      </c>
      <c r="C217" s="10">
        <v>511</v>
      </c>
      <c r="D217" s="10" t="s">
        <v>1647</v>
      </c>
      <c r="E217" s="10"/>
      <c r="F217" s="10">
        <v>2188</v>
      </c>
      <c r="G217" s="174" t="s">
        <v>73</v>
      </c>
      <c r="H217" s="174" t="s">
        <v>1569</v>
      </c>
      <c r="I217" s="10">
        <v>383</v>
      </c>
      <c r="J217" s="10">
        <v>10</v>
      </c>
      <c r="K217" s="10">
        <v>62</v>
      </c>
      <c r="L217" s="10">
        <v>16</v>
      </c>
      <c r="M217" s="10">
        <v>4</v>
      </c>
      <c r="N217" s="10">
        <v>10</v>
      </c>
      <c r="O217" s="10">
        <v>1</v>
      </c>
      <c r="P217" s="10">
        <v>18</v>
      </c>
      <c r="Q217" s="10">
        <v>3</v>
      </c>
      <c r="R217" s="10">
        <v>0</v>
      </c>
      <c r="S217" s="10">
        <v>37</v>
      </c>
      <c r="T217" s="10">
        <v>0</v>
      </c>
      <c r="U217" s="10">
        <v>0</v>
      </c>
      <c r="V217" s="10">
        <v>2</v>
      </c>
      <c r="W217" s="10">
        <v>0</v>
      </c>
      <c r="X217" s="10">
        <v>3</v>
      </c>
      <c r="Y217" s="10">
        <v>166</v>
      </c>
    </row>
    <row r="218" spans="1:25" x14ac:dyDescent="0.3">
      <c r="A218" s="10">
        <v>217</v>
      </c>
      <c r="B218" s="10">
        <v>5</v>
      </c>
      <c r="C218" s="10">
        <v>511</v>
      </c>
      <c r="D218" s="10" t="s">
        <v>1647</v>
      </c>
      <c r="E218" s="10"/>
      <c r="F218" s="10">
        <v>2188</v>
      </c>
      <c r="G218" s="174" t="s">
        <v>73</v>
      </c>
      <c r="H218" s="174" t="s">
        <v>1573</v>
      </c>
      <c r="I218" s="10">
        <v>384</v>
      </c>
      <c r="J218" s="10">
        <v>22</v>
      </c>
      <c r="K218" s="10">
        <v>48</v>
      </c>
      <c r="L218" s="10">
        <v>22</v>
      </c>
      <c r="M218" s="10">
        <v>6</v>
      </c>
      <c r="N218" s="10">
        <v>9</v>
      </c>
      <c r="O218" s="10">
        <v>0</v>
      </c>
      <c r="P218" s="10">
        <v>39</v>
      </c>
      <c r="Q218" s="10">
        <v>4</v>
      </c>
      <c r="R218" s="10">
        <v>2</v>
      </c>
      <c r="S218" s="10">
        <v>57</v>
      </c>
      <c r="T218" s="10">
        <v>1</v>
      </c>
      <c r="U218" s="10">
        <v>0</v>
      </c>
      <c r="V218" s="10">
        <v>2</v>
      </c>
      <c r="W218" s="10">
        <v>0</v>
      </c>
      <c r="X218" s="10">
        <v>3</v>
      </c>
      <c r="Y218" s="10">
        <v>215</v>
      </c>
    </row>
    <row r="219" spans="1:25" x14ac:dyDescent="0.3">
      <c r="A219" s="10">
        <v>218</v>
      </c>
      <c r="B219" s="10">
        <v>5</v>
      </c>
      <c r="C219" s="10">
        <v>518</v>
      </c>
      <c r="D219" s="10" t="s">
        <v>1648</v>
      </c>
      <c r="E219" s="10"/>
      <c r="F219" s="10">
        <v>2234</v>
      </c>
      <c r="G219" s="174" t="s">
        <v>73</v>
      </c>
      <c r="H219" s="174" t="s">
        <v>42</v>
      </c>
      <c r="I219" s="10">
        <v>107</v>
      </c>
      <c r="J219" s="10">
        <v>1</v>
      </c>
      <c r="K219" s="10">
        <v>36</v>
      </c>
      <c r="L219" s="10">
        <v>0</v>
      </c>
      <c r="M219" s="10">
        <v>2</v>
      </c>
      <c r="N219" s="10">
        <v>1</v>
      </c>
      <c r="O219" s="10">
        <v>0</v>
      </c>
      <c r="P219" s="10">
        <v>0</v>
      </c>
      <c r="Q219" s="10">
        <v>0</v>
      </c>
      <c r="R219" s="10">
        <v>1</v>
      </c>
      <c r="S219" s="10">
        <v>5</v>
      </c>
      <c r="T219" s="10">
        <v>0</v>
      </c>
      <c r="U219" s="10">
        <v>0</v>
      </c>
      <c r="V219" s="10">
        <v>2</v>
      </c>
      <c r="W219" s="10">
        <v>0</v>
      </c>
      <c r="X219" s="10">
        <v>1</v>
      </c>
      <c r="Y219" s="10">
        <v>49</v>
      </c>
    </row>
    <row r="220" spans="1:25" x14ac:dyDescent="0.3">
      <c r="A220" s="10">
        <v>219</v>
      </c>
      <c r="B220" s="10">
        <v>5</v>
      </c>
      <c r="C220" s="10">
        <v>521</v>
      </c>
      <c r="D220" s="10" t="s">
        <v>1649</v>
      </c>
      <c r="E220" s="10"/>
      <c r="F220" s="10">
        <v>2244</v>
      </c>
      <c r="G220" s="174" t="s">
        <v>73</v>
      </c>
      <c r="H220" s="174" t="s">
        <v>42</v>
      </c>
      <c r="I220" s="10">
        <v>200</v>
      </c>
      <c r="J220" s="10">
        <v>2</v>
      </c>
      <c r="K220" s="10">
        <v>48</v>
      </c>
      <c r="L220" s="10">
        <v>7</v>
      </c>
      <c r="M220" s="10">
        <v>4</v>
      </c>
      <c r="N220" s="10">
        <v>14</v>
      </c>
      <c r="O220" s="10">
        <v>0</v>
      </c>
      <c r="P220" s="10">
        <v>3</v>
      </c>
      <c r="Q220" s="10">
        <v>3</v>
      </c>
      <c r="R220" s="10">
        <v>0</v>
      </c>
      <c r="S220" s="10">
        <v>9</v>
      </c>
      <c r="T220" s="10">
        <v>0</v>
      </c>
      <c r="U220" s="10">
        <v>0</v>
      </c>
      <c r="V220" s="10">
        <v>1</v>
      </c>
      <c r="W220" s="10">
        <v>0</v>
      </c>
      <c r="X220" s="10">
        <v>6</v>
      </c>
      <c r="Y220" s="10">
        <v>97</v>
      </c>
    </row>
    <row r="221" spans="1:25" x14ac:dyDescent="0.3">
      <c r="A221" s="10">
        <v>220</v>
      </c>
      <c r="B221" s="10">
        <v>5</v>
      </c>
      <c r="C221" s="10">
        <v>523</v>
      </c>
      <c r="D221" s="10" t="s">
        <v>1650</v>
      </c>
      <c r="E221" s="10"/>
      <c r="F221" s="10">
        <v>2246</v>
      </c>
      <c r="G221" s="174" t="s">
        <v>73</v>
      </c>
      <c r="H221" s="174" t="s">
        <v>42</v>
      </c>
      <c r="I221" s="10">
        <v>525</v>
      </c>
      <c r="J221" s="10">
        <v>14</v>
      </c>
      <c r="K221" s="10">
        <v>64</v>
      </c>
      <c r="L221" s="10">
        <v>22</v>
      </c>
      <c r="M221" s="10">
        <v>1</v>
      </c>
      <c r="N221" s="10">
        <v>28</v>
      </c>
      <c r="O221" s="10">
        <v>2</v>
      </c>
      <c r="P221" s="10">
        <v>1</v>
      </c>
      <c r="Q221" s="10">
        <v>12</v>
      </c>
      <c r="R221" s="10">
        <v>1</v>
      </c>
      <c r="S221" s="10">
        <v>59</v>
      </c>
      <c r="T221" s="10">
        <v>1</v>
      </c>
      <c r="U221" s="10">
        <v>0</v>
      </c>
      <c r="V221" s="10">
        <v>1</v>
      </c>
      <c r="W221" s="10">
        <v>0</v>
      </c>
      <c r="X221" s="10">
        <v>6</v>
      </c>
      <c r="Y221" s="10">
        <v>212</v>
      </c>
    </row>
    <row r="222" spans="1:25" x14ac:dyDescent="0.3">
      <c r="A222" s="10">
        <v>221</v>
      </c>
      <c r="B222" s="10">
        <v>5</v>
      </c>
      <c r="C222" s="10">
        <v>523</v>
      </c>
      <c r="D222" s="10" t="s">
        <v>1650</v>
      </c>
      <c r="E222" s="10"/>
      <c r="F222" s="10">
        <v>2246</v>
      </c>
      <c r="G222" s="174" t="s">
        <v>73</v>
      </c>
      <c r="H222" s="174" t="s">
        <v>1569</v>
      </c>
      <c r="I222" s="10">
        <v>525</v>
      </c>
      <c r="J222" s="10">
        <v>18</v>
      </c>
      <c r="K222" s="10">
        <v>58</v>
      </c>
      <c r="L222" s="10">
        <v>14</v>
      </c>
      <c r="M222" s="10">
        <v>5</v>
      </c>
      <c r="N222" s="10">
        <v>19</v>
      </c>
      <c r="O222" s="10">
        <v>1</v>
      </c>
      <c r="P222" s="10">
        <v>4</v>
      </c>
      <c r="Q222" s="10">
        <v>14</v>
      </c>
      <c r="R222" s="10">
        <v>2</v>
      </c>
      <c r="S222" s="10">
        <v>63</v>
      </c>
      <c r="T222" s="10">
        <v>2</v>
      </c>
      <c r="U222" s="10">
        <v>0</v>
      </c>
      <c r="V222" s="10">
        <v>0</v>
      </c>
      <c r="W222" s="10">
        <v>0</v>
      </c>
      <c r="X222" s="10">
        <v>10</v>
      </c>
      <c r="Y222" s="10">
        <v>210</v>
      </c>
    </row>
    <row r="223" spans="1:25" x14ac:dyDescent="0.3">
      <c r="A223" s="10">
        <v>222</v>
      </c>
      <c r="B223" s="10">
        <v>5</v>
      </c>
      <c r="C223" s="10">
        <v>523</v>
      </c>
      <c r="D223" s="10" t="s">
        <v>1650</v>
      </c>
      <c r="E223" s="10"/>
      <c r="F223" s="10">
        <v>2247</v>
      </c>
      <c r="G223" s="174" t="s">
        <v>73</v>
      </c>
      <c r="H223" s="174" t="s">
        <v>42</v>
      </c>
      <c r="I223" s="10">
        <v>90</v>
      </c>
      <c r="J223" s="10">
        <v>5</v>
      </c>
      <c r="K223" s="10">
        <v>12</v>
      </c>
      <c r="L223" s="10">
        <v>3</v>
      </c>
      <c r="M223" s="10">
        <v>1</v>
      </c>
      <c r="N223" s="10">
        <v>2</v>
      </c>
      <c r="O223" s="10">
        <v>0</v>
      </c>
      <c r="P223" s="10">
        <v>1</v>
      </c>
      <c r="Q223" s="10">
        <v>4</v>
      </c>
      <c r="R223" s="10">
        <v>0</v>
      </c>
      <c r="S223" s="10">
        <v>12</v>
      </c>
      <c r="T223" s="10">
        <v>0</v>
      </c>
      <c r="U223" s="10">
        <v>1</v>
      </c>
      <c r="V223" s="10">
        <v>1</v>
      </c>
      <c r="W223" s="10">
        <v>0</v>
      </c>
      <c r="X223" s="10">
        <v>2</v>
      </c>
      <c r="Y223" s="10">
        <v>44</v>
      </c>
    </row>
    <row r="224" spans="1:25" x14ac:dyDescent="0.3">
      <c r="A224" s="10">
        <v>223</v>
      </c>
      <c r="B224" s="10">
        <v>5</v>
      </c>
      <c r="C224" s="10">
        <v>524</v>
      </c>
      <c r="D224" s="10" t="s">
        <v>1651</v>
      </c>
      <c r="E224" s="10"/>
      <c r="F224" s="10">
        <v>2248</v>
      </c>
      <c r="G224" s="174" t="s">
        <v>73</v>
      </c>
      <c r="H224" s="174" t="s">
        <v>42</v>
      </c>
      <c r="I224" s="10">
        <v>336</v>
      </c>
      <c r="J224" s="10">
        <v>7</v>
      </c>
      <c r="K224" s="10">
        <v>32</v>
      </c>
      <c r="L224" s="10">
        <v>119</v>
      </c>
      <c r="M224" s="10">
        <v>5</v>
      </c>
      <c r="N224" s="10">
        <v>5</v>
      </c>
      <c r="O224" s="10">
        <v>2</v>
      </c>
      <c r="P224" s="10">
        <v>1</v>
      </c>
      <c r="Q224" s="10">
        <v>0</v>
      </c>
      <c r="R224" s="10">
        <v>0</v>
      </c>
      <c r="S224" s="10">
        <v>14</v>
      </c>
      <c r="T224" s="10">
        <v>1</v>
      </c>
      <c r="U224" s="10">
        <v>3</v>
      </c>
      <c r="V224" s="10">
        <v>1</v>
      </c>
      <c r="W224" s="10">
        <v>0</v>
      </c>
      <c r="X224" s="10">
        <v>7</v>
      </c>
      <c r="Y224" s="10">
        <v>197</v>
      </c>
    </row>
    <row r="225" spans="1:25" x14ac:dyDescent="0.3">
      <c r="A225" s="10">
        <v>224</v>
      </c>
      <c r="B225" s="10">
        <v>5</v>
      </c>
      <c r="C225" s="10">
        <v>527</v>
      </c>
      <c r="D225" s="10" t="s">
        <v>1652</v>
      </c>
      <c r="E225" s="10"/>
      <c r="F225" s="10">
        <v>2261</v>
      </c>
      <c r="G225" s="174" t="s">
        <v>73</v>
      </c>
      <c r="H225" s="174" t="s">
        <v>42</v>
      </c>
      <c r="I225" s="10">
        <v>548</v>
      </c>
      <c r="J225" s="10">
        <v>2</v>
      </c>
      <c r="K225" s="10">
        <v>59</v>
      </c>
      <c r="L225" s="10">
        <v>17</v>
      </c>
      <c r="M225" s="10">
        <v>4</v>
      </c>
      <c r="N225" s="10">
        <v>23</v>
      </c>
      <c r="O225" s="10">
        <v>0</v>
      </c>
      <c r="P225" s="10">
        <v>3</v>
      </c>
      <c r="Q225" s="10">
        <v>1</v>
      </c>
      <c r="R225" s="10">
        <v>1</v>
      </c>
      <c r="S225" s="10">
        <v>78</v>
      </c>
      <c r="T225" s="10">
        <v>1</v>
      </c>
      <c r="U225" s="10">
        <v>0</v>
      </c>
      <c r="V225" s="10">
        <v>3</v>
      </c>
      <c r="W225" s="10">
        <v>1</v>
      </c>
      <c r="X225" s="10">
        <v>11</v>
      </c>
      <c r="Y225" s="10">
        <v>204</v>
      </c>
    </row>
    <row r="226" spans="1:25" x14ac:dyDescent="0.3">
      <c r="A226" s="10">
        <v>225</v>
      </c>
      <c r="B226" s="10">
        <v>5</v>
      </c>
      <c r="C226" s="10">
        <v>527</v>
      </c>
      <c r="D226" s="10" t="s">
        <v>1652</v>
      </c>
      <c r="E226" s="10"/>
      <c r="F226" s="10">
        <v>2261</v>
      </c>
      <c r="G226" s="174" t="s">
        <v>73</v>
      </c>
      <c r="H226" s="174" t="s">
        <v>1569</v>
      </c>
      <c r="I226" s="10">
        <v>548</v>
      </c>
      <c r="J226" s="10">
        <v>10</v>
      </c>
      <c r="K226" s="10">
        <v>81</v>
      </c>
      <c r="L226" s="10">
        <v>13</v>
      </c>
      <c r="M226" s="10">
        <v>5</v>
      </c>
      <c r="N226" s="10">
        <v>38</v>
      </c>
      <c r="O226" s="10">
        <v>0</v>
      </c>
      <c r="P226" s="10">
        <v>6</v>
      </c>
      <c r="Q226" s="10">
        <v>2</v>
      </c>
      <c r="R226" s="10">
        <v>0</v>
      </c>
      <c r="S226" s="10">
        <v>81</v>
      </c>
      <c r="T226" s="10">
        <v>1</v>
      </c>
      <c r="U226" s="10">
        <v>3</v>
      </c>
      <c r="V226" s="10">
        <v>3</v>
      </c>
      <c r="W226" s="10">
        <v>0</v>
      </c>
      <c r="X226" s="10">
        <v>5</v>
      </c>
      <c r="Y226" s="10">
        <v>248</v>
      </c>
    </row>
    <row r="227" spans="1:25" x14ac:dyDescent="0.3">
      <c r="A227" s="10">
        <v>226</v>
      </c>
      <c r="B227" s="10">
        <v>5</v>
      </c>
      <c r="C227" s="10">
        <v>527</v>
      </c>
      <c r="D227" s="10" t="s">
        <v>1652</v>
      </c>
      <c r="E227" s="10"/>
      <c r="F227" s="10">
        <v>2261</v>
      </c>
      <c r="G227" s="174" t="s">
        <v>73</v>
      </c>
      <c r="H227" s="174" t="s">
        <v>1571</v>
      </c>
      <c r="I227" s="10">
        <v>548</v>
      </c>
      <c r="J227" s="10">
        <v>5</v>
      </c>
      <c r="K227" s="10">
        <v>69</v>
      </c>
      <c r="L227" s="10">
        <v>12</v>
      </c>
      <c r="M227" s="10">
        <v>8</v>
      </c>
      <c r="N227" s="10">
        <v>37</v>
      </c>
      <c r="O227" s="10">
        <v>1</v>
      </c>
      <c r="P227" s="10">
        <v>5</v>
      </c>
      <c r="Q227" s="10">
        <v>1</v>
      </c>
      <c r="R227" s="10">
        <v>1</v>
      </c>
      <c r="S227" s="10">
        <v>57</v>
      </c>
      <c r="T227" s="10">
        <v>2</v>
      </c>
      <c r="U227" s="10">
        <v>0</v>
      </c>
      <c r="V227" s="10">
        <v>8</v>
      </c>
      <c r="W227" s="10">
        <v>0</v>
      </c>
      <c r="X227" s="10">
        <v>9</v>
      </c>
      <c r="Y227" s="10">
        <v>215</v>
      </c>
    </row>
    <row r="228" spans="1:25" x14ac:dyDescent="0.3">
      <c r="A228" s="10">
        <v>227</v>
      </c>
      <c r="B228" s="10">
        <v>5</v>
      </c>
      <c r="C228" s="10">
        <v>539</v>
      </c>
      <c r="D228" s="10" t="s">
        <v>1653</v>
      </c>
      <c r="E228" s="10"/>
      <c r="F228" s="10">
        <v>2305</v>
      </c>
      <c r="G228" s="174" t="s">
        <v>73</v>
      </c>
      <c r="H228" s="174" t="s">
        <v>42</v>
      </c>
      <c r="I228" s="10">
        <v>701</v>
      </c>
      <c r="J228" s="10">
        <v>10</v>
      </c>
      <c r="K228" s="10">
        <v>79</v>
      </c>
      <c r="L228" s="10">
        <v>42</v>
      </c>
      <c r="M228" s="10">
        <v>8</v>
      </c>
      <c r="N228" s="10">
        <v>92</v>
      </c>
      <c r="O228" s="10">
        <v>12</v>
      </c>
      <c r="P228" s="10">
        <v>10</v>
      </c>
      <c r="Q228" s="10">
        <v>34</v>
      </c>
      <c r="R228" s="10">
        <v>4</v>
      </c>
      <c r="S228" s="10">
        <v>151</v>
      </c>
      <c r="T228" s="10">
        <v>1</v>
      </c>
      <c r="U228" s="10">
        <v>0</v>
      </c>
      <c r="V228" s="10">
        <v>0</v>
      </c>
      <c r="W228" s="10">
        <v>0</v>
      </c>
      <c r="X228" s="10">
        <v>14</v>
      </c>
      <c r="Y228" s="10">
        <v>457</v>
      </c>
    </row>
    <row r="229" spans="1:25" x14ac:dyDescent="0.3">
      <c r="A229" s="10">
        <v>228</v>
      </c>
      <c r="B229" s="10">
        <v>5</v>
      </c>
      <c r="C229" s="10">
        <v>539</v>
      </c>
      <c r="D229" s="10" t="s">
        <v>1653</v>
      </c>
      <c r="E229" s="10"/>
      <c r="F229" s="10">
        <v>2305</v>
      </c>
      <c r="G229" s="174" t="s">
        <v>73</v>
      </c>
      <c r="H229" s="174" t="s">
        <v>1569</v>
      </c>
      <c r="I229" s="10">
        <v>700</v>
      </c>
      <c r="J229" s="10">
        <v>12</v>
      </c>
      <c r="K229" s="10">
        <v>79</v>
      </c>
      <c r="L229" s="10">
        <v>49</v>
      </c>
      <c r="M229" s="10">
        <v>7</v>
      </c>
      <c r="N229" s="10">
        <v>112</v>
      </c>
      <c r="O229" s="10">
        <v>11</v>
      </c>
      <c r="P229" s="10">
        <v>17</v>
      </c>
      <c r="Q229" s="10">
        <v>18</v>
      </c>
      <c r="R229" s="10">
        <v>3</v>
      </c>
      <c r="S229" s="10">
        <v>136</v>
      </c>
      <c r="T229" s="10">
        <v>3</v>
      </c>
      <c r="U229" s="10">
        <v>0</v>
      </c>
      <c r="V229" s="10">
        <v>0</v>
      </c>
      <c r="W229" s="10">
        <v>0</v>
      </c>
      <c r="X229" s="10">
        <v>25</v>
      </c>
      <c r="Y229" s="10">
        <v>472</v>
      </c>
    </row>
    <row r="230" spans="1:25" x14ac:dyDescent="0.3">
      <c r="A230" s="10">
        <v>229</v>
      </c>
      <c r="B230" s="10">
        <v>5</v>
      </c>
      <c r="C230" s="10">
        <v>539</v>
      </c>
      <c r="D230" s="10" t="s">
        <v>1653</v>
      </c>
      <c r="E230" s="10"/>
      <c r="F230" s="10">
        <v>2306</v>
      </c>
      <c r="G230" s="174" t="s">
        <v>73</v>
      </c>
      <c r="H230" s="174" t="s">
        <v>42</v>
      </c>
      <c r="I230" s="10">
        <v>602</v>
      </c>
      <c r="J230" s="10">
        <v>5</v>
      </c>
      <c r="K230" s="10">
        <v>96</v>
      </c>
      <c r="L230" s="10">
        <v>36</v>
      </c>
      <c r="M230" s="10">
        <v>6</v>
      </c>
      <c r="N230" s="10">
        <v>94</v>
      </c>
      <c r="O230" s="10">
        <v>11</v>
      </c>
      <c r="P230" s="10">
        <v>11</v>
      </c>
      <c r="Q230" s="10">
        <v>17</v>
      </c>
      <c r="R230" s="10">
        <v>4</v>
      </c>
      <c r="S230" s="10">
        <v>104</v>
      </c>
      <c r="T230" s="10">
        <v>1</v>
      </c>
      <c r="U230" s="10">
        <v>0</v>
      </c>
      <c r="V230" s="10">
        <v>2</v>
      </c>
      <c r="W230" s="10">
        <v>0</v>
      </c>
      <c r="X230" s="10">
        <v>17</v>
      </c>
      <c r="Y230" s="10">
        <v>404</v>
      </c>
    </row>
    <row r="231" spans="1:25" x14ac:dyDescent="0.3">
      <c r="A231" s="10">
        <v>230</v>
      </c>
      <c r="B231" s="10">
        <v>5</v>
      </c>
      <c r="C231" s="10">
        <v>539</v>
      </c>
      <c r="D231" s="10" t="s">
        <v>1653</v>
      </c>
      <c r="E231" s="10"/>
      <c r="F231" s="10">
        <v>2306</v>
      </c>
      <c r="G231" s="174" t="s">
        <v>73</v>
      </c>
      <c r="H231" s="174" t="s">
        <v>1569</v>
      </c>
      <c r="I231" s="10">
        <v>602</v>
      </c>
      <c r="J231" s="10">
        <v>7</v>
      </c>
      <c r="K231" s="10">
        <v>78</v>
      </c>
      <c r="L231" s="10">
        <v>43</v>
      </c>
      <c r="M231" s="10">
        <v>8</v>
      </c>
      <c r="N231" s="10">
        <v>83</v>
      </c>
      <c r="O231" s="10">
        <v>19</v>
      </c>
      <c r="P231" s="10">
        <v>8</v>
      </c>
      <c r="Q231" s="10">
        <v>26</v>
      </c>
      <c r="R231" s="10">
        <v>2</v>
      </c>
      <c r="S231" s="10">
        <v>59</v>
      </c>
      <c r="T231" s="10">
        <v>2</v>
      </c>
      <c r="U231" s="10">
        <v>0</v>
      </c>
      <c r="V231" s="10">
        <v>1</v>
      </c>
      <c r="W231" s="10">
        <v>0</v>
      </c>
      <c r="X231" s="10">
        <v>17</v>
      </c>
      <c r="Y231" s="10">
        <v>353</v>
      </c>
    </row>
    <row r="232" spans="1:25" x14ac:dyDescent="0.3">
      <c r="A232" s="10">
        <v>231</v>
      </c>
      <c r="B232" s="10">
        <v>5</v>
      </c>
      <c r="C232" s="10">
        <v>539</v>
      </c>
      <c r="D232" s="10" t="s">
        <v>1653</v>
      </c>
      <c r="E232" s="10"/>
      <c r="F232" s="10">
        <v>2307</v>
      </c>
      <c r="G232" s="174" t="s">
        <v>73</v>
      </c>
      <c r="H232" s="174" t="s">
        <v>42</v>
      </c>
      <c r="I232" s="10">
        <v>424</v>
      </c>
      <c r="J232" s="10">
        <v>10</v>
      </c>
      <c r="K232" s="10">
        <v>50</v>
      </c>
      <c r="L232" s="10">
        <v>32</v>
      </c>
      <c r="M232" s="10">
        <v>0</v>
      </c>
      <c r="N232" s="10">
        <v>73</v>
      </c>
      <c r="O232" s="10">
        <v>15</v>
      </c>
      <c r="P232" s="10">
        <v>1</v>
      </c>
      <c r="Q232" s="10">
        <v>7</v>
      </c>
      <c r="R232" s="10">
        <v>1</v>
      </c>
      <c r="S232" s="10">
        <v>72</v>
      </c>
      <c r="T232" s="10">
        <v>0</v>
      </c>
      <c r="U232" s="10">
        <v>0</v>
      </c>
      <c r="V232" s="10">
        <v>0</v>
      </c>
      <c r="W232" s="10">
        <v>0</v>
      </c>
      <c r="X232" s="10">
        <v>11</v>
      </c>
      <c r="Y232" s="10">
        <v>272</v>
      </c>
    </row>
    <row r="233" spans="1:25" x14ac:dyDescent="0.3">
      <c r="A233" s="10">
        <v>232</v>
      </c>
      <c r="B233" s="10">
        <v>5</v>
      </c>
      <c r="C233" s="10">
        <v>539</v>
      </c>
      <c r="D233" s="10" t="s">
        <v>1653</v>
      </c>
      <c r="E233" s="10"/>
      <c r="F233" s="10">
        <v>2307</v>
      </c>
      <c r="G233" s="174" t="s">
        <v>73</v>
      </c>
      <c r="H233" s="174" t="s">
        <v>1569</v>
      </c>
      <c r="I233" s="10">
        <v>424</v>
      </c>
      <c r="J233" s="10">
        <v>11</v>
      </c>
      <c r="K233" s="10">
        <v>61</v>
      </c>
      <c r="L233" s="10">
        <v>35</v>
      </c>
      <c r="M233" s="10">
        <v>6</v>
      </c>
      <c r="N233" s="10">
        <v>77</v>
      </c>
      <c r="O233" s="10">
        <v>12</v>
      </c>
      <c r="P233" s="10">
        <v>2</v>
      </c>
      <c r="Q233" s="10">
        <v>10</v>
      </c>
      <c r="R233" s="10">
        <v>1</v>
      </c>
      <c r="S233" s="10">
        <v>67</v>
      </c>
      <c r="T233" s="10">
        <v>2</v>
      </c>
      <c r="U233" s="10">
        <v>0</v>
      </c>
      <c r="V233" s="10">
        <v>0</v>
      </c>
      <c r="W233" s="10">
        <v>0</v>
      </c>
      <c r="X233" s="10">
        <v>10</v>
      </c>
      <c r="Y233" s="10">
        <v>294</v>
      </c>
    </row>
    <row r="234" spans="1:25" x14ac:dyDescent="0.3">
      <c r="A234" s="10">
        <v>233</v>
      </c>
      <c r="B234" s="10">
        <v>5</v>
      </c>
      <c r="C234" s="10">
        <v>539</v>
      </c>
      <c r="D234" s="10" t="s">
        <v>1653</v>
      </c>
      <c r="E234" s="10"/>
      <c r="F234" s="10">
        <v>2308</v>
      </c>
      <c r="G234" s="174" t="s">
        <v>73</v>
      </c>
      <c r="H234" s="174" t="s">
        <v>42</v>
      </c>
      <c r="I234" s="10">
        <v>452</v>
      </c>
      <c r="J234" s="10">
        <v>8</v>
      </c>
      <c r="K234" s="10">
        <v>73</v>
      </c>
      <c r="L234" s="10">
        <v>25</v>
      </c>
      <c r="M234" s="10">
        <v>2</v>
      </c>
      <c r="N234" s="10">
        <v>69</v>
      </c>
      <c r="O234" s="10">
        <v>14</v>
      </c>
      <c r="P234" s="10">
        <v>1</v>
      </c>
      <c r="Q234" s="10">
        <v>11</v>
      </c>
      <c r="R234" s="10">
        <v>2</v>
      </c>
      <c r="S234" s="10">
        <v>84</v>
      </c>
      <c r="T234" s="10">
        <v>3</v>
      </c>
      <c r="U234" s="10">
        <v>1</v>
      </c>
      <c r="V234" s="10">
        <v>0</v>
      </c>
      <c r="W234" s="10">
        <v>0</v>
      </c>
      <c r="X234" s="10">
        <v>17</v>
      </c>
      <c r="Y234" s="10">
        <v>310</v>
      </c>
    </row>
    <row r="235" spans="1:25" x14ac:dyDescent="0.3">
      <c r="A235" s="10">
        <v>234</v>
      </c>
      <c r="B235" s="10">
        <v>5</v>
      </c>
      <c r="C235" s="10">
        <v>539</v>
      </c>
      <c r="D235" s="10" t="s">
        <v>1653</v>
      </c>
      <c r="E235" s="10"/>
      <c r="F235" s="10">
        <v>2308</v>
      </c>
      <c r="G235" s="174" t="s">
        <v>73</v>
      </c>
      <c r="H235" s="174" t="s">
        <v>1569</v>
      </c>
      <c r="I235" s="10">
        <v>452</v>
      </c>
      <c r="J235" s="10">
        <v>2</v>
      </c>
      <c r="K235" s="10">
        <v>81</v>
      </c>
      <c r="L235" s="10">
        <v>20</v>
      </c>
      <c r="M235" s="10">
        <v>3</v>
      </c>
      <c r="N235" s="10">
        <v>66</v>
      </c>
      <c r="O235" s="10">
        <v>8</v>
      </c>
      <c r="P235" s="10">
        <v>3</v>
      </c>
      <c r="Q235" s="10">
        <v>9</v>
      </c>
      <c r="R235" s="10">
        <v>3</v>
      </c>
      <c r="S235" s="10">
        <v>81</v>
      </c>
      <c r="T235" s="10">
        <v>1</v>
      </c>
      <c r="U235" s="10">
        <v>0</v>
      </c>
      <c r="V235" s="10">
        <v>0</v>
      </c>
      <c r="W235" s="10">
        <v>0</v>
      </c>
      <c r="X235" s="10">
        <v>19</v>
      </c>
      <c r="Y235" s="10">
        <v>296</v>
      </c>
    </row>
    <row r="236" spans="1:25" x14ac:dyDescent="0.3">
      <c r="A236" s="10">
        <v>235</v>
      </c>
      <c r="B236" s="10">
        <v>5</v>
      </c>
      <c r="C236" s="10">
        <v>539</v>
      </c>
      <c r="D236" s="10" t="s">
        <v>1653</v>
      </c>
      <c r="E236" s="10"/>
      <c r="F236" s="10">
        <v>2309</v>
      </c>
      <c r="G236" s="174" t="s">
        <v>73</v>
      </c>
      <c r="H236" s="174" t="s">
        <v>42</v>
      </c>
      <c r="I236" s="10">
        <v>436</v>
      </c>
      <c r="J236" s="10">
        <v>21</v>
      </c>
      <c r="K236" s="10">
        <v>82</v>
      </c>
      <c r="L236" s="10">
        <v>35</v>
      </c>
      <c r="M236" s="10">
        <v>3</v>
      </c>
      <c r="N236" s="10">
        <v>51</v>
      </c>
      <c r="O236" s="10">
        <v>8</v>
      </c>
      <c r="P236" s="10">
        <v>3</v>
      </c>
      <c r="Q236" s="10">
        <v>15</v>
      </c>
      <c r="R236" s="10">
        <v>1</v>
      </c>
      <c r="S236" s="10">
        <v>79</v>
      </c>
      <c r="T236" s="10">
        <v>1</v>
      </c>
      <c r="U236" s="10">
        <v>1</v>
      </c>
      <c r="V236" s="10">
        <v>2</v>
      </c>
      <c r="W236" s="10">
        <v>0</v>
      </c>
      <c r="X236" s="10">
        <v>3</v>
      </c>
      <c r="Y236" s="10">
        <v>305</v>
      </c>
    </row>
    <row r="237" spans="1:25" x14ac:dyDescent="0.3">
      <c r="A237" s="10">
        <v>236</v>
      </c>
      <c r="B237" s="10">
        <v>5</v>
      </c>
      <c r="C237" s="10">
        <v>539</v>
      </c>
      <c r="D237" s="10" t="s">
        <v>1653</v>
      </c>
      <c r="E237" s="10"/>
      <c r="F237" s="10">
        <v>2309</v>
      </c>
      <c r="G237" s="174" t="s">
        <v>73</v>
      </c>
      <c r="H237" s="174" t="s">
        <v>1569</v>
      </c>
      <c r="I237" s="10">
        <v>436</v>
      </c>
      <c r="J237" s="10">
        <v>9</v>
      </c>
      <c r="K237" s="10">
        <v>64</v>
      </c>
      <c r="L237" s="10">
        <v>33</v>
      </c>
      <c r="M237" s="10">
        <v>3</v>
      </c>
      <c r="N237" s="10">
        <v>56</v>
      </c>
      <c r="O237" s="10">
        <v>17</v>
      </c>
      <c r="P237" s="10">
        <v>6</v>
      </c>
      <c r="Q237" s="10">
        <v>22</v>
      </c>
      <c r="R237" s="10">
        <v>2</v>
      </c>
      <c r="S237" s="10">
        <v>69</v>
      </c>
      <c r="T237" s="10">
        <v>1</v>
      </c>
      <c r="U237" s="10">
        <v>0</v>
      </c>
      <c r="V237" s="10">
        <v>1</v>
      </c>
      <c r="W237" s="10">
        <v>1</v>
      </c>
      <c r="X237" s="10">
        <v>9</v>
      </c>
      <c r="Y237" s="10">
        <v>293</v>
      </c>
    </row>
    <row r="238" spans="1:25" x14ac:dyDescent="0.3">
      <c r="A238" s="10">
        <v>237</v>
      </c>
      <c r="B238" s="10">
        <v>5</v>
      </c>
      <c r="C238" s="10">
        <v>539</v>
      </c>
      <c r="D238" s="10" t="s">
        <v>1653</v>
      </c>
      <c r="E238" s="10"/>
      <c r="F238" s="10">
        <v>2310</v>
      </c>
      <c r="G238" s="174" t="s">
        <v>73</v>
      </c>
      <c r="H238" s="174" t="s">
        <v>42</v>
      </c>
      <c r="I238" s="10">
        <v>153</v>
      </c>
      <c r="J238" s="10">
        <v>0</v>
      </c>
      <c r="K238" s="10">
        <v>31</v>
      </c>
      <c r="L238" s="10">
        <v>2</v>
      </c>
      <c r="M238" s="10">
        <v>2</v>
      </c>
      <c r="N238" s="10">
        <v>31</v>
      </c>
      <c r="O238" s="10">
        <v>5</v>
      </c>
      <c r="P238" s="10">
        <v>8</v>
      </c>
      <c r="Q238" s="10">
        <v>5</v>
      </c>
      <c r="R238" s="10">
        <v>0</v>
      </c>
      <c r="S238" s="10">
        <v>22</v>
      </c>
      <c r="T238" s="10">
        <v>0</v>
      </c>
      <c r="U238" s="10">
        <v>0</v>
      </c>
      <c r="V238" s="10">
        <v>0</v>
      </c>
      <c r="W238" s="10">
        <v>0</v>
      </c>
      <c r="X238" s="10">
        <v>6</v>
      </c>
      <c r="Y238" s="10">
        <v>112</v>
      </c>
    </row>
    <row r="239" spans="1:25" x14ac:dyDescent="0.3">
      <c r="A239" s="10">
        <v>238</v>
      </c>
      <c r="B239" s="10">
        <v>5</v>
      </c>
      <c r="C239" s="10">
        <v>543</v>
      </c>
      <c r="D239" s="10" t="s">
        <v>1654</v>
      </c>
      <c r="E239" s="10"/>
      <c r="F239" s="10">
        <v>2321</v>
      </c>
      <c r="G239" s="174" t="s">
        <v>73</v>
      </c>
      <c r="H239" s="174" t="s">
        <v>42</v>
      </c>
      <c r="I239" s="10">
        <v>665</v>
      </c>
      <c r="J239" s="10">
        <v>7</v>
      </c>
      <c r="K239" s="10">
        <v>183</v>
      </c>
      <c r="L239" s="10">
        <v>127</v>
      </c>
      <c r="M239" s="10">
        <v>3</v>
      </c>
      <c r="N239" s="10">
        <v>11</v>
      </c>
      <c r="O239" s="10">
        <v>1</v>
      </c>
      <c r="P239" s="10">
        <v>6</v>
      </c>
      <c r="Q239" s="10">
        <v>5</v>
      </c>
      <c r="R239" s="10">
        <v>32</v>
      </c>
      <c r="S239" s="10">
        <v>89</v>
      </c>
      <c r="T239" s="10">
        <v>1</v>
      </c>
      <c r="U239" s="10">
        <v>5</v>
      </c>
      <c r="V239" s="10">
        <v>7</v>
      </c>
      <c r="W239" s="10">
        <v>0</v>
      </c>
      <c r="X239" s="10">
        <v>16</v>
      </c>
      <c r="Y239" s="10">
        <v>493</v>
      </c>
    </row>
    <row r="240" spans="1:25" x14ac:dyDescent="0.3">
      <c r="A240" s="10">
        <v>239</v>
      </c>
      <c r="B240" s="10">
        <v>5</v>
      </c>
      <c r="C240" s="10">
        <v>543</v>
      </c>
      <c r="D240" s="10" t="s">
        <v>1654</v>
      </c>
      <c r="E240" s="10"/>
      <c r="F240" s="10">
        <v>2322</v>
      </c>
      <c r="G240" s="174" t="s">
        <v>73</v>
      </c>
      <c r="H240" s="174" t="s">
        <v>42</v>
      </c>
      <c r="I240" s="10">
        <v>739</v>
      </c>
      <c r="J240" s="10">
        <v>15</v>
      </c>
      <c r="K240" s="10">
        <v>145</v>
      </c>
      <c r="L240" s="10">
        <v>166</v>
      </c>
      <c r="M240" s="10">
        <v>3</v>
      </c>
      <c r="N240" s="10">
        <v>4</v>
      </c>
      <c r="O240" s="10">
        <v>2</v>
      </c>
      <c r="P240" s="10">
        <v>5</v>
      </c>
      <c r="Q240" s="10">
        <v>4</v>
      </c>
      <c r="R240" s="10">
        <v>47</v>
      </c>
      <c r="S240" s="10">
        <v>115</v>
      </c>
      <c r="T240" s="10">
        <v>1</v>
      </c>
      <c r="U240" s="10">
        <v>9</v>
      </c>
      <c r="V240" s="10">
        <v>3</v>
      </c>
      <c r="W240" s="10">
        <v>0</v>
      </c>
      <c r="X240" s="10">
        <v>29</v>
      </c>
      <c r="Y240" s="10">
        <v>548</v>
      </c>
    </row>
    <row r="241" spans="1:30" x14ac:dyDescent="0.3">
      <c r="A241" s="10">
        <v>240</v>
      </c>
      <c r="B241" s="10">
        <v>5</v>
      </c>
      <c r="C241" s="10">
        <v>543</v>
      </c>
      <c r="D241" s="10" t="s">
        <v>1654</v>
      </c>
      <c r="E241" s="10"/>
      <c r="F241" s="10">
        <v>2323</v>
      </c>
      <c r="G241" s="174" t="s">
        <v>73</v>
      </c>
      <c r="H241" s="174" t="s">
        <v>42</v>
      </c>
      <c r="I241" s="10">
        <v>370</v>
      </c>
      <c r="J241" s="10">
        <v>2</v>
      </c>
      <c r="K241" s="10">
        <v>75</v>
      </c>
      <c r="L241" s="10">
        <v>84</v>
      </c>
      <c r="M241" s="10">
        <v>1</v>
      </c>
      <c r="N241" s="10">
        <v>7</v>
      </c>
      <c r="O241" s="10">
        <v>0</v>
      </c>
      <c r="P241" s="10">
        <v>1</v>
      </c>
      <c r="Q241" s="10">
        <v>3</v>
      </c>
      <c r="R241" s="10">
        <v>23</v>
      </c>
      <c r="S241" s="10">
        <v>47</v>
      </c>
      <c r="T241" s="10">
        <v>0</v>
      </c>
      <c r="U241" s="10">
        <v>3</v>
      </c>
      <c r="V241" s="10">
        <v>0</v>
      </c>
      <c r="W241" s="10">
        <v>0</v>
      </c>
      <c r="X241" s="10">
        <v>8</v>
      </c>
      <c r="Y241" s="10">
        <v>254</v>
      </c>
    </row>
    <row r="242" spans="1:30" x14ac:dyDescent="0.3">
      <c r="A242" s="10">
        <v>241</v>
      </c>
      <c r="B242" s="10">
        <v>5</v>
      </c>
      <c r="C242" s="10">
        <v>547</v>
      </c>
      <c r="D242" s="10" t="s">
        <v>1655</v>
      </c>
      <c r="E242" s="10"/>
      <c r="F242" s="10">
        <v>2335</v>
      </c>
      <c r="G242" s="174" t="s">
        <v>73</v>
      </c>
      <c r="H242" s="174" t="s">
        <v>42</v>
      </c>
      <c r="I242" s="10">
        <v>381</v>
      </c>
      <c r="J242" s="10">
        <v>3</v>
      </c>
      <c r="K242" s="10">
        <v>37</v>
      </c>
      <c r="L242" s="10">
        <v>45</v>
      </c>
      <c r="M242" s="10">
        <v>2</v>
      </c>
      <c r="N242" s="10">
        <v>12</v>
      </c>
      <c r="O242" s="10">
        <v>1</v>
      </c>
      <c r="P242" s="10">
        <v>5</v>
      </c>
      <c r="Q242" s="10">
        <v>3</v>
      </c>
      <c r="R242" s="10">
        <v>1</v>
      </c>
      <c r="S242" s="10">
        <v>60</v>
      </c>
      <c r="T242" s="10">
        <v>3</v>
      </c>
      <c r="U242" s="10">
        <v>1</v>
      </c>
      <c r="V242" s="10">
        <v>1</v>
      </c>
      <c r="W242" s="10">
        <v>1</v>
      </c>
      <c r="X242" s="10">
        <v>5</v>
      </c>
      <c r="Y242" s="10">
        <v>180</v>
      </c>
    </row>
    <row r="243" spans="1:30" x14ac:dyDescent="0.3">
      <c r="A243" s="10">
        <v>242</v>
      </c>
      <c r="B243" s="10">
        <v>5</v>
      </c>
      <c r="C243" s="10">
        <v>547</v>
      </c>
      <c r="D243" s="10" t="s">
        <v>1655</v>
      </c>
      <c r="E243" s="10"/>
      <c r="F243" s="10">
        <v>2335</v>
      </c>
      <c r="G243" s="174" t="s">
        <v>73</v>
      </c>
      <c r="H243" s="174" t="s">
        <v>1569</v>
      </c>
      <c r="I243" s="10">
        <v>381</v>
      </c>
      <c r="J243" s="10">
        <v>6</v>
      </c>
      <c r="K243" s="10">
        <v>32</v>
      </c>
      <c r="L243" s="10">
        <v>47</v>
      </c>
      <c r="M243" s="10">
        <v>0</v>
      </c>
      <c r="N243" s="10">
        <v>10</v>
      </c>
      <c r="O243" s="10">
        <v>1</v>
      </c>
      <c r="P243" s="10">
        <v>4</v>
      </c>
      <c r="Q243" s="10">
        <v>4</v>
      </c>
      <c r="R243" s="10">
        <v>0</v>
      </c>
      <c r="S243" s="10">
        <v>68</v>
      </c>
      <c r="T243" s="10">
        <v>1</v>
      </c>
      <c r="U243" s="10">
        <v>0</v>
      </c>
      <c r="V243" s="10">
        <v>0</v>
      </c>
      <c r="W243" s="10">
        <v>1</v>
      </c>
      <c r="X243" s="10">
        <v>10</v>
      </c>
      <c r="Y243" s="10">
        <v>184</v>
      </c>
    </row>
    <row r="244" spans="1:30" x14ac:dyDescent="0.3">
      <c r="A244" s="10">
        <v>243</v>
      </c>
      <c r="B244" s="10">
        <v>5</v>
      </c>
      <c r="C244" s="10">
        <v>548</v>
      </c>
      <c r="D244" s="10" t="s">
        <v>1656</v>
      </c>
      <c r="E244" s="10"/>
      <c r="F244" s="10">
        <v>2336</v>
      </c>
      <c r="G244" s="174" t="s">
        <v>73</v>
      </c>
      <c r="H244" s="174" t="s">
        <v>42</v>
      </c>
      <c r="I244" s="10">
        <v>725</v>
      </c>
      <c r="J244" s="10">
        <v>20</v>
      </c>
      <c r="K244" s="10">
        <v>103</v>
      </c>
      <c r="L244" s="10">
        <v>21</v>
      </c>
      <c r="M244" s="10">
        <v>13</v>
      </c>
      <c r="N244" s="10">
        <v>9</v>
      </c>
      <c r="O244" s="10">
        <v>1</v>
      </c>
      <c r="P244" s="10">
        <v>0</v>
      </c>
      <c r="Q244" s="10">
        <v>2</v>
      </c>
      <c r="R244" s="10">
        <v>3</v>
      </c>
      <c r="S244" s="10">
        <v>46</v>
      </c>
      <c r="T244" s="10">
        <v>0</v>
      </c>
      <c r="U244" s="10">
        <v>0</v>
      </c>
      <c r="V244" s="10">
        <v>2</v>
      </c>
      <c r="W244" s="10">
        <v>0</v>
      </c>
      <c r="X244" s="10">
        <v>9</v>
      </c>
      <c r="Y244" s="10">
        <v>229</v>
      </c>
    </row>
    <row r="245" spans="1:30" x14ac:dyDescent="0.3">
      <c r="A245" s="10">
        <v>244</v>
      </c>
      <c r="B245" s="10">
        <v>5</v>
      </c>
      <c r="C245" s="10">
        <v>548</v>
      </c>
      <c r="D245" s="10" t="s">
        <v>1656</v>
      </c>
      <c r="E245" s="10"/>
      <c r="F245" s="10">
        <v>2337</v>
      </c>
      <c r="G245" s="174" t="s">
        <v>73</v>
      </c>
      <c r="H245" s="174" t="s">
        <v>42</v>
      </c>
      <c r="I245" s="10">
        <v>207</v>
      </c>
      <c r="J245" s="10">
        <v>13</v>
      </c>
      <c r="K245" s="10">
        <v>35</v>
      </c>
      <c r="L245" s="10">
        <v>4</v>
      </c>
      <c r="M245" s="10">
        <v>3</v>
      </c>
      <c r="N245" s="10">
        <v>4</v>
      </c>
      <c r="O245" s="10">
        <v>0</v>
      </c>
      <c r="P245" s="10">
        <v>0</v>
      </c>
      <c r="Q245" s="10">
        <v>5</v>
      </c>
      <c r="R245" s="10">
        <v>2</v>
      </c>
      <c r="S245" s="10">
        <v>6</v>
      </c>
      <c r="T245" s="10">
        <v>0</v>
      </c>
      <c r="U245" s="10">
        <v>1</v>
      </c>
      <c r="V245" s="10">
        <v>3</v>
      </c>
      <c r="W245" s="10">
        <v>0</v>
      </c>
      <c r="X245" s="10">
        <v>4</v>
      </c>
      <c r="Y245" s="10">
        <v>80</v>
      </c>
    </row>
    <row r="246" spans="1:30" x14ac:dyDescent="0.3">
      <c r="A246" s="10">
        <v>245</v>
      </c>
      <c r="B246" s="10">
        <v>5</v>
      </c>
      <c r="C246" s="10">
        <v>548</v>
      </c>
      <c r="D246" s="10" t="s">
        <v>1656</v>
      </c>
      <c r="E246" s="10"/>
      <c r="F246" s="10">
        <v>2338</v>
      </c>
      <c r="G246" s="174" t="s">
        <v>73</v>
      </c>
      <c r="H246" s="174" t="s">
        <v>42</v>
      </c>
      <c r="I246" s="10">
        <v>210</v>
      </c>
      <c r="J246" s="10">
        <v>8</v>
      </c>
      <c r="K246" s="10">
        <v>25</v>
      </c>
      <c r="L246" s="10">
        <v>0</v>
      </c>
      <c r="M246" s="10">
        <v>0</v>
      </c>
      <c r="N246" s="10">
        <v>6</v>
      </c>
      <c r="O246" s="10">
        <v>1</v>
      </c>
      <c r="P246" s="10">
        <v>0</v>
      </c>
      <c r="Q246" s="10">
        <v>2</v>
      </c>
      <c r="R246" s="10">
        <v>0</v>
      </c>
      <c r="S246" s="10">
        <v>5</v>
      </c>
      <c r="T246" s="10">
        <v>1</v>
      </c>
      <c r="U246" s="10">
        <v>0</v>
      </c>
      <c r="V246" s="10">
        <v>0</v>
      </c>
      <c r="W246" s="10">
        <v>0</v>
      </c>
      <c r="X246" s="10">
        <v>2</v>
      </c>
      <c r="Y246" s="10">
        <v>50</v>
      </c>
    </row>
    <row r="247" spans="1:30" x14ac:dyDescent="0.3">
      <c r="A247" s="10">
        <v>246</v>
      </c>
      <c r="B247" s="10">
        <v>5</v>
      </c>
      <c r="C247" s="10">
        <v>551</v>
      </c>
      <c r="D247" s="10" t="s">
        <v>1657</v>
      </c>
      <c r="E247" s="10"/>
      <c r="F247" s="10">
        <v>2362</v>
      </c>
      <c r="G247" s="174" t="s">
        <v>73</v>
      </c>
      <c r="H247" s="174" t="s">
        <v>42</v>
      </c>
      <c r="I247" s="10">
        <v>318</v>
      </c>
      <c r="J247" s="10">
        <v>15</v>
      </c>
      <c r="K247" s="10">
        <v>75</v>
      </c>
      <c r="L247" s="10">
        <v>22</v>
      </c>
      <c r="M247" s="10">
        <v>7</v>
      </c>
      <c r="N247" s="10">
        <v>4</v>
      </c>
      <c r="O247" s="10">
        <v>2</v>
      </c>
      <c r="P247" s="10">
        <v>2</v>
      </c>
      <c r="Q247" s="10">
        <v>3</v>
      </c>
      <c r="R247" s="10">
        <v>0</v>
      </c>
      <c r="S247" s="10">
        <v>20</v>
      </c>
      <c r="T247" s="10">
        <v>0</v>
      </c>
      <c r="U247" s="10">
        <v>3</v>
      </c>
      <c r="V247" s="10">
        <v>0</v>
      </c>
      <c r="W247" s="10">
        <v>0</v>
      </c>
      <c r="X247" s="10">
        <v>5</v>
      </c>
      <c r="Y247" s="10">
        <v>158</v>
      </c>
    </row>
    <row r="248" spans="1:30" x14ac:dyDescent="0.3">
      <c r="A248" s="10">
        <v>247</v>
      </c>
      <c r="B248" s="10">
        <v>5</v>
      </c>
      <c r="C248" s="10">
        <v>556</v>
      </c>
      <c r="D248" s="10" t="s">
        <v>1658</v>
      </c>
      <c r="E248" s="10"/>
      <c r="F248" s="10">
        <v>2393</v>
      </c>
      <c r="G248" s="174" t="s">
        <v>73</v>
      </c>
      <c r="H248" s="174" t="s">
        <v>42</v>
      </c>
      <c r="I248" s="10">
        <v>213</v>
      </c>
      <c r="J248" s="10">
        <v>6</v>
      </c>
      <c r="K248" s="10">
        <v>36</v>
      </c>
      <c r="L248" s="10">
        <v>16</v>
      </c>
      <c r="M248" s="10">
        <v>6</v>
      </c>
      <c r="N248" s="10">
        <v>2</v>
      </c>
      <c r="O248" s="10">
        <v>1</v>
      </c>
      <c r="P248" s="10">
        <v>3</v>
      </c>
      <c r="Q248" s="10">
        <v>1</v>
      </c>
      <c r="R248" s="10">
        <v>1</v>
      </c>
      <c r="S248" s="10">
        <v>26</v>
      </c>
      <c r="T248" s="10">
        <v>0</v>
      </c>
      <c r="U248" s="10">
        <v>1</v>
      </c>
      <c r="V248" s="10">
        <v>1</v>
      </c>
      <c r="W248" s="10">
        <v>0</v>
      </c>
      <c r="X248" s="10">
        <v>5</v>
      </c>
      <c r="Y248" s="10">
        <v>105</v>
      </c>
    </row>
    <row r="249" spans="1:30" x14ac:dyDescent="0.3">
      <c r="A249" s="10">
        <v>248</v>
      </c>
      <c r="B249" s="10">
        <v>5</v>
      </c>
      <c r="C249" s="10">
        <v>565</v>
      </c>
      <c r="D249" s="10" t="s">
        <v>1659</v>
      </c>
      <c r="E249" s="10"/>
      <c r="F249" s="10">
        <v>2422</v>
      </c>
      <c r="G249" s="174" t="s">
        <v>73</v>
      </c>
      <c r="H249" s="174" t="s">
        <v>42</v>
      </c>
      <c r="I249" s="10">
        <v>419</v>
      </c>
      <c r="J249" s="10">
        <v>11</v>
      </c>
      <c r="K249" s="10">
        <v>143</v>
      </c>
      <c r="L249" s="10">
        <v>5</v>
      </c>
      <c r="M249" s="10">
        <v>4</v>
      </c>
      <c r="N249" s="10">
        <v>17</v>
      </c>
      <c r="O249" s="10">
        <v>2</v>
      </c>
      <c r="P249" s="10">
        <v>82</v>
      </c>
      <c r="Q249" s="10">
        <v>5</v>
      </c>
      <c r="R249" s="10">
        <v>1</v>
      </c>
      <c r="S249" s="10">
        <v>5</v>
      </c>
      <c r="T249" s="10">
        <v>1</v>
      </c>
      <c r="U249" s="10">
        <v>0</v>
      </c>
      <c r="V249" s="10">
        <v>2</v>
      </c>
      <c r="W249" s="10">
        <v>0</v>
      </c>
      <c r="X249" s="10">
        <v>18</v>
      </c>
      <c r="Y249" s="10">
        <v>296</v>
      </c>
    </row>
    <row r="250" spans="1:30" x14ac:dyDescent="0.3">
      <c r="A250" s="10">
        <v>249</v>
      </c>
      <c r="B250" s="10">
        <v>5</v>
      </c>
      <c r="C250" s="10">
        <v>565</v>
      </c>
      <c r="D250" s="10" t="s">
        <v>1659</v>
      </c>
      <c r="E250" s="10"/>
      <c r="F250" s="10">
        <v>2422</v>
      </c>
      <c r="G250" s="174" t="s">
        <v>73</v>
      </c>
      <c r="H250" s="174" t="s">
        <v>1569</v>
      </c>
      <c r="I250" s="10">
        <v>419</v>
      </c>
      <c r="J250" s="10">
        <v>7</v>
      </c>
      <c r="K250" s="10">
        <v>113</v>
      </c>
      <c r="L250" s="10">
        <v>8</v>
      </c>
      <c r="M250" s="10">
        <v>2</v>
      </c>
      <c r="N250" s="10">
        <v>15</v>
      </c>
      <c r="O250" s="10">
        <v>0</v>
      </c>
      <c r="P250" s="10">
        <v>104</v>
      </c>
      <c r="Q250" s="10">
        <v>2</v>
      </c>
      <c r="R250" s="10">
        <v>0</v>
      </c>
      <c r="S250" s="10">
        <v>15</v>
      </c>
      <c r="T250" s="10">
        <v>2</v>
      </c>
      <c r="U250" s="10">
        <v>0</v>
      </c>
      <c r="V250" s="10">
        <v>0</v>
      </c>
      <c r="W250" s="10">
        <v>0</v>
      </c>
      <c r="X250" s="10">
        <v>23</v>
      </c>
      <c r="Y250" s="10">
        <v>291</v>
      </c>
    </row>
    <row r="251" spans="1:30" x14ac:dyDescent="0.3">
      <c r="A251" s="10"/>
      <c r="B251" s="10"/>
      <c r="C251" s="237" t="s">
        <v>39</v>
      </c>
      <c r="D251" s="473" t="s">
        <v>40</v>
      </c>
      <c r="E251" s="474"/>
      <c r="F251" s="474"/>
      <c r="G251" s="474"/>
      <c r="H251" s="475"/>
      <c r="I251" s="4">
        <f>SUM(I2:I250)</f>
        <v>109639</v>
      </c>
      <c r="J251" s="4">
        <v>2844</v>
      </c>
      <c r="K251" s="4">
        <v>17161</v>
      </c>
      <c r="L251" s="4">
        <v>7928</v>
      </c>
      <c r="M251" s="4">
        <v>1417</v>
      </c>
      <c r="N251" s="4">
        <v>5847</v>
      </c>
      <c r="O251" s="4">
        <v>392</v>
      </c>
      <c r="P251" s="4">
        <v>4060</v>
      </c>
      <c r="Q251" s="4">
        <v>1051</v>
      </c>
      <c r="R251" s="4">
        <v>1858</v>
      </c>
      <c r="S251" s="4">
        <v>9561</v>
      </c>
      <c r="T251" s="4">
        <v>554</v>
      </c>
      <c r="U251" s="4">
        <v>281</v>
      </c>
      <c r="V251" s="4">
        <v>361</v>
      </c>
      <c r="W251" s="4">
        <v>35</v>
      </c>
      <c r="X251" s="4">
        <v>2295</v>
      </c>
      <c r="Y251" s="4">
        <f>SUM(J251:X251)</f>
        <v>55645</v>
      </c>
      <c r="AD251" s="155"/>
    </row>
    <row r="252" spans="1:30" x14ac:dyDescent="0.3">
      <c r="C252" s="11"/>
      <c r="D252" s="156"/>
      <c r="E252" s="156"/>
      <c r="F252" s="156"/>
      <c r="G252" s="156"/>
      <c r="H252" s="156"/>
      <c r="I252" s="155"/>
      <c r="J252" s="155"/>
      <c r="K252" s="155"/>
      <c r="L252" s="155"/>
      <c r="M252" s="155"/>
      <c r="N252" s="155"/>
      <c r="O252" s="155"/>
      <c r="P252" s="155"/>
      <c r="Q252" s="155"/>
      <c r="R252" s="155"/>
      <c r="S252" s="155"/>
      <c r="T252" s="155"/>
      <c r="U252" s="155"/>
      <c r="V252" s="155"/>
      <c r="W252" s="155"/>
      <c r="X252" s="155"/>
      <c r="Y252" s="155"/>
      <c r="Z252" s="155"/>
      <c r="AA252" s="155"/>
      <c r="AB252" s="155"/>
      <c r="AC252" s="155"/>
    </row>
    <row r="253" spans="1:30" x14ac:dyDescent="0.3">
      <c r="A253" s="498" t="s">
        <v>1351</v>
      </c>
      <c r="B253" s="498"/>
      <c r="C253" s="498"/>
      <c r="D253" s="498"/>
      <c r="E253" s="498"/>
      <c r="F253" s="498"/>
      <c r="G253" s="498"/>
      <c r="H253" s="498"/>
      <c r="I253" s="498"/>
      <c r="J253" s="498"/>
      <c r="K253" s="498"/>
      <c r="L253" s="498"/>
      <c r="M253" s="498"/>
      <c r="N253" s="498"/>
      <c r="O253" s="498"/>
      <c r="P253" s="498"/>
      <c r="Q253" s="498"/>
      <c r="R253" s="498"/>
      <c r="S253" s="498"/>
      <c r="T253" s="498"/>
      <c r="U253" s="498"/>
      <c r="V253" s="498"/>
      <c r="W253" s="498"/>
      <c r="X253" s="498"/>
      <c r="Y253" s="498"/>
      <c r="Z253" s="498"/>
      <c r="AA253" s="498"/>
      <c r="AB253" s="498"/>
      <c r="AC253" s="498"/>
    </row>
    <row r="254" spans="1:30" x14ac:dyDescent="0.3">
      <c r="F254" s="5"/>
    </row>
    <row r="255" spans="1:30" x14ac:dyDescent="0.3">
      <c r="F255" s="5"/>
    </row>
    <row r="256" spans="1:30" x14ac:dyDescent="0.3">
      <c r="C256" s="3" t="s">
        <v>42</v>
      </c>
      <c r="D256" s="440" t="s">
        <v>43</v>
      </c>
      <c r="E256" s="441"/>
      <c r="F256" s="441"/>
      <c r="G256" s="441"/>
      <c r="H256" s="442"/>
      <c r="I256" s="35" t="s">
        <v>44</v>
      </c>
      <c r="J256" s="26" t="s">
        <v>3</v>
      </c>
      <c r="K256" s="26" t="s">
        <v>4</v>
      </c>
      <c r="L256" s="26" t="s">
        <v>5</v>
      </c>
      <c r="M256" s="26" t="s">
        <v>6</v>
      </c>
      <c r="N256" s="26" t="s">
        <v>7</v>
      </c>
      <c r="O256" s="26" t="s">
        <v>45</v>
      </c>
      <c r="P256" s="26" t="s">
        <v>9</v>
      </c>
      <c r="Q256" s="26" t="s">
        <v>46</v>
      </c>
      <c r="R256" s="26" t="s">
        <v>11</v>
      </c>
      <c r="S256" s="26" t="s">
        <v>12</v>
      </c>
      <c r="T256" s="26" t="s">
        <v>13</v>
      </c>
      <c r="U256" s="26" t="s">
        <v>16</v>
      </c>
      <c r="V256" s="26" t="s">
        <v>47</v>
      </c>
      <c r="W256" s="26" t="s">
        <v>48</v>
      </c>
    </row>
    <row r="257" spans="1:26" x14ac:dyDescent="0.3">
      <c r="D257" s="443"/>
      <c r="E257" s="444"/>
      <c r="F257" s="444"/>
      <c r="G257" s="444"/>
      <c r="H257" s="445"/>
      <c r="I257" s="10">
        <f>I251</f>
        <v>109639</v>
      </c>
      <c r="J257" s="10">
        <f>J251+140</f>
        <v>2984</v>
      </c>
      <c r="K257" s="10">
        <f>K251+181</f>
        <v>17342</v>
      </c>
      <c r="L257" s="10">
        <f>L251+141</f>
        <v>8069</v>
      </c>
      <c r="M257" s="10">
        <f>M251+180</f>
        <v>1597</v>
      </c>
      <c r="N257" s="10">
        <f>N251</f>
        <v>5847</v>
      </c>
      <c r="O257" s="10">
        <f t="shared" ref="O257:S257" si="0">O251</f>
        <v>392</v>
      </c>
      <c r="P257" s="10">
        <f t="shared" si="0"/>
        <v>4060</v>
      </c>
      <c r="Q257" s="10">
        <f t="shared" si="0"/>
        <v>1051</v>
      </c>
      <c r="R257" s="10">
        <f t="shared" si="0"/>
        <v>1858</v>
      </c>
      <c r="S257" s="10">
        <f t="shared" si="0"/>
        <v>9561</v>
      </c>
      <c r="T257" s="10">
        <f>T251</f>
        <v>554</v>
      </c>
      <c r="U257" s="10">
        <v>35</v>
      </c>
      <c r="V257" s="10">
        <v>2295</v>
      </c>
      <c r="W257" s="10">
        <f>SUM(J257:V257)</f>
        <v>55645</v>
      </c>
    </row>
    <row r="258" spans="1:26" x14ac:dyDescent="0.3">
      <c r="F258" s="5"/>
    </row>
    <row r="259" spans="1:26" ht="31.5" customHeight="1" x14ac:dyDescent="0.3">
      <c r="C259" s="3" t="s">
        <v>49</v>
      </c>
      <c r="D259" s="440" t="s">
        <v>50</v>
      </c>
      <c r="E259" s="441"/>
      <c r="F259" s="441"/>
      <c r="G259" s="441"/>
      <c r="H259" s="442"/>
      <c r="I259" s="35" t="s">
        <v>44</v>
      </c>
      <c r="J259" s="499" t="s">
        <v>51</v>
      </c>
      <c r="K259" s="500"/>
      <c r="L259" s="479" t="s">
        <v>52</v>
      </c>
      <c r="M259" s="479"/>
      <c r="N259" s="26" t="s">
        <v>7</v>
      </c>
      <c r="O259" s="26" t="s">
        <v>45</v>
      </c>
      <c r="P259" s="26" t="s">
        <v>9</v>
      </c>
      <c r="Q259" s="26" t="s">
        <v>46</v>
      </c>
      <c r="R259" s="26" t="s">
        <v>11</v>
      </c>
      <c r="S259" s="26" t="s">
        <v>12</v>
      </c>
      <c r="T259" s="26" t="s">
        <v>13</v>
      </c>
      <c r="U259" s="26" t="s">
        <v>16</v>
      </c>
      <c r="V259" s="26" t="s">
        <v>47</v>
      </c>
      <c r="W259" s="26" t="s">
        <v>48</v>
      </c>
    </row>
    <row r="260" spans="1:26" x14ac:dyDescent="0.3">
      <c r="D260" s="443"/>
      <c r="E260" s="444"/>
      <c r="F260" s="444"/>
      <c r="G260" s="444"/>
      <c r="H260" s="445"/>
      <c r="I260" s="10">
        <f>I251</f>
        <v>109639</v>
      </c>
      <c r="J260" s="481">
        <f>J257+L257</f>
        <v>11053</v>
      </c>
      <c r="K260" s="482"/>
      <c r="L260" s="481">
        <f>K257+M257</f>
        <v>18939</v>
      </c>
      <c r="M260" s="482"/>
      <c r="N260" s="10">
        <f t="shared" ref="N260:S260" si="1">N257</f>
        <v>5847</v>
      </c>
      <c r="O260" s="10">
        <f t="shared" si="1"/>
        <v>392</v>
      </c>
      <c r="P260" s="10">
        <f t="shared" si="1"/>
        <v>4060</v>
      </c>
      <c r="Q260" s="10">
        <f t="shared" si="1"/>
        <v>1051</v>
      </c>
      <c r="R260" s="10">
        <f t="shared" si="1"/>
        <v>1858</v>
      </c>
      <c r="S260" s="10">
        <f t="shared" si="1"/>
        <v>9561</v>
      </c>
      <c r="T260" s="10">
        <f>T257</f>
        <v>554</v>
      </c>
      <c r="U260" s="10">
        <f>U257</f>
        <v>35</v>
      </c>
      <c r="V260" s="10">
        <f>V257</f>
        <v>2295</v>
      </c>
      <c r="W260" s="10">
        <f>SUM(J260:V260)</f>
        <v>55645</v>
      </c>
    </row>
    <row r="261" spans="1:26" x14ac:dyDescent="0.3">
      <c r="F261" s="5"/>
    </row>
    <row r="262" spans="1:26" x14ac:dyDescent="0.3">
      <c r="D262" s="439" t="s">
        <v>53</v>
      </c>
      <c r="E262" s="439"/>
      <c r="F262" s="439"/>
      <c r="G262" s="439"/>
      <c r="H262" s="439"/>
      <c r="I262" s="439"/>
    </row>
    <row r="263" spans="1:26" x14ac:dyDescent="0.3">
      <c r="C263" s="11"/>
      <c r="J263" s="26" t="s">
        <v>3</v>
      </c>
      <c r="K263" s="26" t="s">
        <v>4</v>
      </c>
      <c r="L263" s="26" t="s">
        <v>5</v>
      </c>
      <c r="M263" s="26" t="s">
        <v>6</v>
      </c>
      <c r="N263" s="26" t="s">
        <v>7</v>
      </c>
      <c r="O263" s="26" t="s">
        <v>45</v>
      </c>
      <c r="P263" s="26" t="s">
        <v>9</v>
      </c>
      <c r="Q263" s="26" t="s">
        <v>46</v>
      </c>
      <c r="R263" s="26" t="s">
        <v>11</v>
      </c>
      <c r="S263" s="26" t="s">
        <v>12</v>
      </c>
      <c r="T263" s="26" t="s">
        <v>68</v>
      </c>
      <c r="U263" s="26" t="s">
        <v>13</v>
      </c>
      <c r="V263" s="26" t="s">
        <v>16</v>
      </c>
      <c r="W263" s="26" t="s">
        <v>47</v>
      </c>
      <c r="X263" s="26" t="s">
        <v>48</v>
      </c>
      <c r="Y263" s="36"/>
      <c r="Z263" s="37"/>
    </row>
    <row r="264" spans="1:26" x14ac:dyDescent="0.3">
      <c r="A264" s="19"/>
      <c r="B264" s="20"/>
      <c r="C264" s="21"/>
      <c r="D264" s="157" t="s">
        <v>1352</v>
      </c>
      <c r="E264" s="8"/>
      <c r="F264" s="15">
        <v>57</v>
      </c>
      <c r="G264" s="15" t="s">
        <v>193</v>
      </c>
      <c r="H264" s="265" t="s">
        <v>1572</v>
      </c>
      <c r="I264" s="32"/>
      <c r="J264" s="10">
        <v>26</v>
      </c>
      <c r="K264" s="10">
        <v>51</v>
      </c>
      <c r="L264" s="10">
        <v>32</v>
      </c>
      <c r="M264" s="10">
        <v>8</v>
      </c>
      <c r="N264" s="10">
        <v>33</v>
      </c>
      <c r="O264" s="10">
        <v>6</v>
      </c>
      <c r="P264" s="10">
        <v>9</v>
      </c>
      <c r="Q264" s="10">
        <v>4</v>
      </c>
      <c r="R264" s="10">
        <v>16</v>
      </c>
      <c r="S264" s="10">
        <v>114</v>
      </c>
      <c r="T264" s="10">
        <v>0</v>
      </c>
      <c r="U264" s="10">
        <v>4</v>
      </c>
      <c r="V264" s="10">
        <v>0</v>
      </c>
      <c r="W264" s="10">
        <v>9</v>
      </c>
      <c r="X264" s="10">
        <f>SUM(J264:W264)</f>
        <v>312</v>
      </c>
      <c r="Y264" s="17"/>
      <c r="Z264" s="18"/>
    </row>
    <row r="265" spans="1:26" x14ac:dyDescent="0.3">
      <c r="A265" s="19"/>
      <c r="B265" s="20"/>
      <c r="C265" s="21"/>
      <c r="D265" s="8" t="s">
        <v>1352</v>
      </c>
      <c r="E265" s="8"/>
      <c r="F265" s="15">
        <v>60</v>
      </c>
      <c r="G265" s="15" t="s">
        <v>193</v>
      </c>
      <c r="H265" s="15" t="s">
        <v>1572</v>
      </c>
      <c r="I265" s="32"/>
      <c r="J265" s="10">
        <v>5</v>
      </c>
      <c r="K265" s="10">
        <v>16</v>
      </c>
      <c r="L265" s="10">
        <v>2</v>
      </c>
      <c r="M265" s="10">
        <v>8</v>
      </c>
      <c r="N265" s="10">
        <v>4</v>
      </c>
      <c r="O265" s="10">
        <v>0</v>
      </c>
      <c r="P265" s="10">
        <v>0</v>
      </c>
      <c r="Q265" s="10">
        <v>3</v>
      </c>
      <c r="R265" s="10">
        <v>2</v>
      </c>
      <c r="S265" s="10">
        <v>6</v>
      </c>
      <c r="T265" s="10">
        <v>0</v>
      </c>
      <c r="U265" s="10">
        <v>0</v>
      </c>
      <c r="V265" s="10">
        <v>0</v>
      </c>
      <c r="W265" s="10">
        <v>3</v>
      </c>
      <c r="X265" s="10">
        <f>SUM(J265:W265)</f>
        <v>49</v>
      </c>
      <c r="Y265" s="17"/>
      <c r="Z265" s="18"/>
    </row>
    <row r="266" spans="1:26" x14ac:dyDescent="0.3">
      <c r="C266" s="3" t="s">
        <v>56</v>
      </c>
      <c r="D266" s="439" t="s">
        <v>57</v>
      </c>
      <c r="E266" s="439"/>
      <c r="F266" s="439"/>
      <c r="G266" s="439"/>
      <c r="H266" s="439"/>
      <c r="I266" s="439"/>
      <c r="J266" s="4">
        <f>SUM(J264:J265)</f>
        <v>31</v>
      </c>
      <c r="K266" s="4">
        <f t="shared" ref="K266:X266" si="2">SUM(K264:K265)</f>
        <v>67</v>
      </c>
      <c r="L266" s="4">
        <f t="shared" si="2"/>
        <v>34</v>
      </c>
      <c r="M266" s="4">
        <f t="shared" si="2"/>
        <v>16</v>
      </c>
      <c r="N266" s="4">
        <f t="shared" si="2"/>
        <v>37</v>
      </c>
      <c r="O266" s="4">
        <f t="shared" si="2"/>
        <v>6</v>
      </c>
      <c r="P266" s="4">
        <f t="shared" si="2"/>
        <v>9</v>
      </c>
      <c r="Q266" s="4">
        <f t="shared" si="2"/>
        <v>7</v>
      </c>
      <c r="R266" s="4">
        <f t="shared" si="2"/>
        <v>18</v>
      </c>
      <c r="S266" s="4">
        <f t="shared" si="2"/>
        <v>120</v>
      </c>
      <c r="T266" s="4">
        <f t="shared" si="2"/>
        <v>0</v>
      </c>
      <c r="U266" s="4">
        <f t="shared" si="2"/>
        <v>4</v>
      </c>
      <c r="V266" s="4">
        <f t="shared" si="2"/>
        <v>0</v>
      </c>
      <c r="W266" s="4">
        <f t="shared" si="2"/>
        <v>12</v>
      </c>
      <c r="X266" s="4">
        <f t="shared" si="2"/>
        <v>361</v>
      </c>
      <c r="Y266" s="17"/>
      <c r="Z266" s="18"/>
    </row>
    <row r="267" spans="1:26" x14ac:dyDescent="0.3">
      <c r="F267" s="5"/>
    </row>
    <row r="268" spans="1:26" x14ac:dyDescent="0.3">
      <c r="F268" s="5"/>
    </row>
    <row r="269" spans="1:26" x14ac:dyDescent="0.3">
      <c r="C269" s="3" t="s">
        <v>58</v>
      </c>
      <c r="D269" s="440" t="s">
        <v>59</v>
      </c>
      <c r="E269" s="441"/>
      <c r="F269" s="441"/>
      <c r="G269" s="441"/>
      <c r="H269" s="441"/>
      <c r="I269" s="442"/>
      <c r="J269" s="26" t="s">
        <v>3</v>
      </c>
      <c r="K269" s="26" t="s">
        <v>4</v>
      </c>
      <c r="L269" s="26" t="s">
        <v>5</v>
      </c>
      <c r="M269" s="26" t="s">
        <v>6</v>
      </c>
      <c r="N269" s="26" t="s">
        <v>7</v>
      </c>
      <c r="O269" s="26" t="s">
        <v>45</v>
      </c>
      <c r="P269" s="26" t="s">
        <v>9</v>
      </c>
      <c r="Q269" s="26" t="s">
        <v>46</v>
      </c>
      <c r="R269" s="26" t="s">
        <v>11</v>
      </c>
      <c r="S269" s="26" t="s">
        <v>12</v>
      </c>
      <c r="T269" s="26" t="s">
        <v>13</v>
      </c>
      <c r="U269" s="26" t="s">
        <v>16</v>
      </c>
      <c r="V269" s="26" t="s">
        <v>47</v>
      </c>
      <c r="W269" s="26" t="s">
        <v>48</v>
      </c>
    </row>
    <row r="270" spans="1:26" x14ac:dyDescent="0.3">
      <c r="D270" s="443"/>
      <c r="E270" s="444"/>
      <c r="F270" s="444"/>
      <c r="G270" s="444"/>
      <c r="H270" s="444"/>
      <c r="I270" s="445"/>
      <c r="J270" s="10">
        <f>J257+J266</f>
        <v>3015</v>
      </c>
      <c r="K270" s="10">
        <f>K257+K266</f>
        <v>17409</v>
      </c>
      <c r="L270" s="10">
        <f>L257+L266</f>
        <v>8103</v>
      </c>
      <c r="M270" s="10">
        <f t="shared" ref="M270:S270" si="3">M257+M266</f>
        <v>1613</v>
      </c>
      <c r="N270" s="10">
        <f t="shared" si="3"/>
        <v>5884</v>
      </c>
      <c r="O270" s="10">
        <f t="shared" si="3"/>
        <v>398</v>
      </c>
      <c r="P270" s="10">
        <f t="shared" si="3"/>
        <v>4069</v>
      </c>
      <c r="Q270" s="10">
        <f t="shared" si="3"/>
        <v>1058</v>
      </c>
      <c r="R270" s="10">
        <f t="shared" si="3"/>
        <v>1876</v>
      </c>
      <c r="S270" s="10">
        <f t="shared" si="3"/>
        <v>9681</v>
      </c>
      <c r="T270" s="10">
        <f>T257+U266</f>
        <v>558</v>
      </c>
      <c r="U270" s="10">
        <v>38</v>
      </c>
      <c r="V270" s="10">
        <f>W266+V257</f>
        <v>2307</v>
      </c>
      <c r="W270" s="10">
        <v>56006</v>
      </c>
    </row>
    <row r="271" spans="1:26" x14ac:dyDescent="0.3">
      <c r="F271" s="5"/>
    </row>
    <row r="272" spans="1:26" x14ac:dyDescent="0.3">
      <c r="A272" s="1" t="s">
        <v>1353</v>
      </c>
      <c r="F272" s="5"/>
    </row>
  </sheetData>
  <mergeCells count="11">
    <mergeCell ref="D251:H251"/>
    <mergeCell ref="J259:K259"/>
    <mergeCell ref="L259:M259"/>
    <mergeCell ref="J260:K260"/>
    <mergeCell ref="L260:M260"/>
    <mergeCell ref="D266:I266"/>
    <mergeCell ref="D269:I270"/>
    <mergeCell ref="D256:H257"/>
    <mergeCell ref="D259:H260"/>
    <mergeCell ref="A253:AC253"/>
    <mergeCell ref="D262:I262"/>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69"/>
  <sheetViews>
    <sheetView workbookViewId="0">
      <pane ySplit="1" topLeftCell="A247" activePane="bottomLeft" state="frozen"/>
      <selection activeCell="N31" sqref="N31"/>
      <selection pane="bottomLeft" activeCell="J268" sqref="J268:W269"/>
    </sheetView>
  </sheetViews>
  <sheetFormatPr baseColWidth="10" defaultColWidth="11.42578125" defaultRowHeight="16.5" x14ac:dyDescent="0.3"/>
  <cols>
    <col min="1" max="1" width="4" style="1" bestFit="1" customWidth="1"/>
    <col min="2" max="2" width="5" style="1" bestFit="1" customWidth="1"/>
    <col min="3" max="3" width="6" style="1" customWidth="1"/>
    <col min="4" max="5" width="38.140625" style="1" bestFit="1" customWidth="1"/>
    <col min="6" max="6" width="9" style="5" bestFit="1" customWidth="1"/>
    <col min="7" max="7" width="10" style="5" bestFit="1" customWidth="1"/>
    <col min="8" max="8" width="7.85546875" style="211" bestFit="1" customWidth="1"/>
    <col min="9" max="9" width="10.140625" style="1" bestFit="1" customWidth="1"/>
    <col min="10" max="11" width="9.28515625" style="1" customWidth="1"/>
    <col min="12" max="15" width="5.42578125" style="1" bestFit="1" customWidth="1"/>
    <col min="16" max="16" width="4.28515625" style="1" bestFit="1" customWidth="1"/>
    <col min="17" max="17" width="5.42578125" style="1" bestFit="1" customWidth="1"/>
    <col min="18" max="18" width="4.42578125" style="1" bestFit="1" customWidth="1"/>
    <col min="19" max="19" width="7.85546875" style="1" bestFit="1" customWidth="1"/>
    <col min="20" max="20" width="4.140625" style="1" customWidth="1"/>
    <col min="21" max="21" width="4.42578125" style="1" bestFit="1" customWidth="1"/>
    <col min="22" max="22" width="9" style="1" customWidth="1"/>
    <col min="23" max="23" width="9.28515625" style="1" customWidth="1"/>
    <col min="24" max="24" width="9.5703125" style="1" customWidth="1"/>
    <col min="25" max="25" width="6.5703125" style="1" bestFit="1" customWidth="1"/>
    <col min="26" max="26" width="6.7109375" style="1" bestFit="1" customWidth="1"/>
    <col min="27" max="27" width="9.85546875" style="1" bestFit="1" customWidth="1"/>
    <col min="28" max="16384" width="11.42578125" style="1"/>
  </cols>
  <sheetData>
    <row r="1" spans="1:25" s="29" customFormat="1" ht="15.75" customHeight="1" x14ac:dyDescent="0.25">
      <c r="A1" s="22" t="s">
        <v>0</v>
      </c>
      <c r="B1" s="23" t="s">
        <v>61</v>
      </c>
      <c r="C1" s="24" t="s">
        <v>62</v>
      </c>
      <c r="D1" s="22" t="s">
        <v>63</v>
      </c>
      <c r="E1" s="22" t="s">
        <v>64</v>
      </c>
      <c r="F1" s="25" t="s">
        <v>65</v>
      </c>
      <c r="G1" s="25" t="s">
        <v>66</v>
      </c>
      <c r="H1" s="25" t="s">
        <v>521</v>
      </c>
      <c r="I1" s="25" t="s">
        <v>44</v>
      </c>
      <c r="J1" s="26" t="s">
        <v>3</v>
      </c>
      <c r="K1" s="26" t="s">
        <v>4</v>
      </c>
      <c r="L1" s="26" t="s">
        <v>5</v>
      </c>
      <c r="M1" s="26" t="s">
        <v>6</v>
      </c>
      <c r="N1" s="26" t="s">
        <v>7</v>
      </c>
      <c r="O1" s="26" t="s">
        <v>45</v>
      </c>
      <c r="P1" s="26" t="s">
        <v>9</v>
      </c>
      <c r="Q1" s="26" t="s">
        <v>46</v>
      </c>
      <c r="R1" s="26" t="s">
        <v>11</v>
      </c>
      <c r="S1" s="26" t="s">
        <v>12</v>
      </c>
      <c r="T1" s="26" t="s">
        <v>13</v>
      </c>
      <c r="U1" s="28" t="s">
        <v>14</v>
      </c>
      <c r="V1" s="28" t="s">
        <v>15</v>
      </c>
      <c r="W1" s="26" t="s">
        <v>16</v>
      </c>
      <c r="X1" s="26" t="s">
        <v>47</v>
      </c>
      <c r="Y1" s="26" t="s">
        <v>48</v>
      </c>
    </row>
    <row r="2" spans="1:25" x14ac:dyDescent="0.3">
      <c r="A2" s="14">
        <v>1</v>
      </c>
      <c r="B2" s="15">
        <v>6</v>
      </c>
      <c r="C2" s="7">
        <v>5</v>
      </c>
      <c r="D2" s="8" t="s">
        <v>1225</v>
      </c>
      <c r="E2" s="8" t="s">
        <v>1226</v>
      </c>
      <c r="F2" s="32">
        <v>42</v>
      </c>
      <c r="G2" s="15" t="s">
        <v>73</v>
      </c>
      <c r="H2" s="265" t="s">
        <v>42</v>
      </c>
      <c r="I2" s="32">
        <v>431</v>
      </c>
      <c r="J2" s="10">
        <v>131</v>
      </c>
      <c r="K2" s="10">
        <v>139</v>
      </c>
      <c r="L2" s="10">
        <v>6</v>
      </c>
      <c r="M2" s="10">
        <v>1</v>
      </c>
      <c r="N2" s="10">
        <v>2</v>
      </c>
      <c r="O2" s="10">
        <v>1</v>
      </c>
      <c r="P2" s="10">
        <v>1</v>
      </c>
      <c r="Q2" s="10">
        <v>1</v>
      </c>
      <c r="R2" s="10">
        <v>1</v>
      </c>
      <c r="S2" s="10">
        <v>32</v>
      </c>
      <c r="T2" s="10">
        <v>0</v>
      </c>
      <c r="U2" s="33">
        <v>1</v>
      </c>
      <c r="V2" s="33">
        <v>0</v>
      </c>
      <c r="W2" s="10">
        <v>0</v>
      </c>
      <c r="X2" s="10">
        <v>6</v>
      </c>
      <c r="Y2" s="10">
        <f t="shared" ref="Y2:Y65" si="0">SUM(J2:X2)</f>
        <v>322</v>
      </c>
    </row>
    <row r="3" spans="1:25" x14ac:dyDescent="0.3">
      <c r="A3" s="14">
        <v>2</v>
      </c>
      <c r="B3" s="15">
        <v>6</v>
      </c>
      <c r="C3" s="7">
        <v>5</v>
      </c>
      <c r="D3" s="8" t="s">
        <v>1225</v>
      </c>
      <c r="E3" s="8" t="s">
        <v>1226</v>
      </c>
      <c r="F3" s="32">
        <v>42</v>
      </c>
      <c r="G3" s="15" t="s">
        <v>73</v>
      </c>
      <c r="H3" s="265" t="s">
        <v>1569</v>
      </c>
      <c r="I3" s="32">
        <v>430</v>
      </c>
      <c r="J3" s="10">
        <v>94</v>
      </c>
      <c r="K3" s="10">
        <v>83</v>
      </c>
      <c r="L3" s="10">
        <v>26</v>
      </c>
      <c r="M3" s="10">
        <v>1</v>
      </c>
      <c r="N3" s="10">
        <v>5</v>
      </c>
      <c r="O3" s="10">
        <v>0</v>
      </c>
      <c r="P3" s="10">
        <v>1</v>
      </c>
      <c r="Q3" s="10">
        <v>0</v>
      </c>
      <c r="R3" s="10">
        <v>0</v>
      </c>
      <c r="S3" s="10">
        <v>6</v>
      </c>
      <c r="T3" s="10">
        <v>0</v>
      </c>
      <c r="U3" s="33">
        <v>3</v>
      </c>
      <c r="V3" s="33">
        <v>3</v>
      </c>
      <c r="W3" s="10">
        <v>0</v>
      </c>
      <c r="X3" s="10">
        <v>9</v>
      </c>
      <c r="Y3" s="10">
        <f t="shared" si="0"/>
        <v>231</v>
      </c>
    </row>
    <row r="4" spans="1:25" x14ac:dyDescent="0.3">
      <c r="A4" s="14">
        <v>3</v>
      </c>
      <c r="B4" s="15">
        <v>6</v>
      </c>
      <c r="C4" s="7">
        <v>13</v>
      </c>
      <c r="D4" s="8" t="s">
        <v>1227</v>
      </c>
      <c r="E4" s="8" t="s">
        <v>1228</v>
      </c>
      <c r="F4" s="32">
        <v>87</v>
      </c>
      <c r="G4" s="15" t="s">
        <v>73</v>
      </c>
      <c r="H4" s="265" t="s">
        <v>42</v>
      </c>
      <c r="I4" s="32">
        <v>485</v>
      </c>
      <c r="J4" s="10">
        <v>3</v>
      </c>
      <c r="K4" s="10">
        <v>85</v>
      </c>
      <c r="L4" s="10">
        <v>39</v>
      </c>
      <c r="M4" s="10">
        <v>1</v>
      </c>
      <c r="N4" s="10">
        <v>0</v>
      </c>
      <c r="O4" s="10">
        <v>2</v>
      </c>
      <c r="P4" s="10">
        <v>0</v>
      </c>
      <c r="Q4" s="10">
        <v>2</v>
      </c>
      <c r="R4" s="10">
        <v>4</v>
      </c>
      <c r="S4" s="10">
        <v>88</v>
      </c>
      <c r="T4" s="10">
        <v>0</v>
      </c>
      <c r="U4" s="33">
        <v>1</v>
      </c>
      <c r="V4" s="33">
        <v>0</v>
      </c>
      <c r="W4" s="10">
        <v>0</v>
      </c>
      <c r="X4" s="10">
        <v>4</v>
      </c>
      <c r="Y4" s="10">
        <f t="shared" si="0"/>
        <v>229</v>
      </c>
    </row>
    <row r="5" spans="1:25" x14ac:dyDescent="0.3">
      <c r="A5" s="14">
        <v>4</v>
      </c>
      <c r="B5" s="15">
        <v>6</v>
      </c>
      <c r="C5" s="7">
        <v>13</v>
      </c>
      <c r="D5" s="8" t="s">
        <v>1227</v>
      </c>
      <c r="E5" s="8" t="s">
        <v>1229</v>
      </c>
      <c r="F5" s="32">
        <v>88</v>
      </c>
      <c r="G5" s="15" t="s">
        <v>73</v>
      </c>
      <c r="H5" s="265" t="s">
        <v>42</v>
      </c>
      <c r="I5" s="32">
        <v>108</v>
      </c>
      <c r="J5" s="10">
        <v>2</v>
      </c>
      <c r="K5" s="10">
        <v>5</v>
      </c>
      <c r="L5" s="10">
        <v>23</v>
      </c>
      <c r="M5" s="10">
        <v>1</v>
      </c>
      <c r="N5" s="10">
        <v>2</v>
      </c>
      <c r="O5" s="10">
        <v>2</v>
      </c>
      <c r="P5" s="10">
        <v>1</v>
      </c>
      <c r="Q5" s="10">
        <v>4</v>
      </c>
      <c r="R5" s="10">
        <v>0</v>
      </c>
      <c r="S5" s="10">
        <v>6</v>
      </c>
      <c r="T5" s="10">
        <v>0</v>
      </c>
      <c r="U5" s="33">
        <v>1</v>
      </c>
      <c r="V5" s="33">
        <v>0</v>
      </c>
      <c r="W5" s="10">
        <v>0</v>
      </c>
      <c r="X5" s="10">
        <v>1</v>
      </c>
      <c r="Y5" s="10">
        <f t="shared" si="0"/>
        <v>48</v>
      </c>
    </row>
    <row r="6" spans="1:25" x14ac:dyDescent="0.3">
      <c r="A6" s="14">
        <v>5</v>
      </c>
      <c r="B6" s="15">
        <v>6</v>
      </c>
      <c r="C6" s="7">
        <v>13</v>
      </c>
      <c r="D6" s="8" t="s">
        <v>1227</v>
      </c>
      <c r="E6" s="8" t="s">
        <v>1230</v>
      </c>
      <c r="F6" s="32">
        <v>89</v>
      </c>
      <c r="G6" s="15" t="s">
        <v>73</v>
      </c>
      <c r="H6" s="265" t="s">
        <v>42</v>
      </c>
      <c r="I6" s="32">
        <v>307</v>
      </c>
      <c r="J6" s="10">
        <v>3</v>
      </c>
      <c r="K6" s="10">
        <v>23</v>
      </c>
      <c r="L6" s="10">
        <v>16</v>
      </c>
      <c r="M6" s="10">
        <v>3</v>
      </c>
      <c r="N6" s="10">
        <v>2</v>
      </c>
      <c r="O6" s="10">
        <v>2</v>
      </c>
      <c r="P6" s="10">
        <v>2</v>
      </c>
      <c r="Q6" s="10">
        <v>3</v>
      </c>
      <c r="R6" s="10">
        <v>2</v>
      </c>
      <c r="S6" s="10">
        <v>22</v>
      </c>
      <c r="T6" s="10">
        <v>0</v>
      </c>
      <c r="U6" s="33">
        <v>0</v>
      </c>
      <c r="V6" s="33">
        <v>0</v>
      </c>
      <c r="W6" s="10">
        <v>0</v>
      </c>
      <c r="X6" s="10">
        <v>2</v>
      </c>
      <c r="Y6" s="10">
        <f t="shared" si="0"/>
        <v>80</v>
      </c>
    </row>
    <row r="7" spans="1:25" x14ac:dyDescent="0.3">
      <c r="A7" s="14">
        <v>6</v>
      </c>
      <c r="B7" s="15">
        <v>6</v>
      </c>
      <c r="C7" s="7">
        <v>25</v>
      </c>
      <c r="D7" s="8" t="s">
        <v>1231</v>
      </c>
      <c r="E7" s="8" t="s">
        <v>1231</v>
      </c>
      <c r="F7" s="32">
        <v>144</v>
      </c>
      <c r="G7" s="15" t="s">
        <v>73</v>
      </c>
      <c r="H7" s="265" t="s">
        <v>42</v>
      </c>
      <c r="I7" s="32">
        <v>361</v>
      </c>
      <c r="J7" s="10">
        <v>9</v>
      </c>
      <c r="K7" s="10">
        <v>94</v>
      </c>
      <c r="L7" s="10">
        <v>30</v>
      </c>
      <c r="M7" s="10">
        <v>4</v>
      </c>
      <c r="N7" s="10">
        <v>5</v>
      </c>
      <c r="O7" s="10">
        <v>1</v>
      </c>
      <c r="P7" s="10">
        <v>1</v>
      </c>
      <c r="Q7" s="10">
        <v>17</v>
      </c>
      <c r="R7" s="10">
        <v>2</v>
      </c>
      <c r="S7" s="10">
        <v>62</v>
      </c>
      <c r="T7" s="10">
        <v>0</v>
      </c>
      <c r="U7" s="33">
        <v>0</v>
      </c>
      <c r="V7" s="33">
        <v>0</v>
      </c>
      <c r="W7" s="10">
        <v>0</v>
      </c>
      <c r="X7" s="10">
        <v>8</v>
      </c>
      <c r="Y7" s="10">
        <f t="shared" si="0"/>
        <v>233</v>
      </c>
    </row>
    <row r="8" spans="1:25" x14ac:dyDescent="0.3">
      <c r="A8" s="14">
        <v>7</v>
      </c>
      <c r="B8" s="15">
        <v>6</v>
      </c>
      <c r="C8" s="7">
        <v>25</v>
      </c>
      <c r="D8" s="8" t="s">
        <v>1231</v>
      </c>
      <c r="E8" s="8" t="s">
        <v>1232</v>
      </c>
      <c r="F8" s="32">
        <v>145</v>
      </c>
      <c r="G8" s="15" t="s">
        <v>73</v>
      </c>
      <c r="H8" s="265" t="s">
        <v>42</v>
      </c>
      <c r="I8" s="32">
        <v>223</v>
      </c>
      <c r="J8" s="10">
        <v>3</v>
      </c>
      <c r="K8" s="10">
        <v>21</v>
      </c>
      <c r="L8" s="10">
        <v>23</v>
      </c>
      <c r="M8" s="10">
        <v>5</v>
      </c>
      <c r="N8" s="10">
        <v>3</v>
      </c>
      <c r="O8" s="10">
        <v>2</v>
      </c>
      <c r="P8" s="10">
        <v>2</v>
      </c>
      <c r="Q8" s="10">
        <v>3</v>
      </c>
      <c r="R8" s="10">
        <v>2</v>
      </c>
      <c r="S8" s="10">
        <v>28</v>
      </c>
      <c r="T8" s="10">
        <v>0</v>
      </c>
      <c r="U8" s="33">
        <v>0</v>
      </c>
      <c r="V8" s="33">
        <v>0</v>
      </c>
      <c r="W8" s="10">
        <v>0</v>
      </c>
      <c r="X8" s="10">
        <v>4</v>
      </c>
      <c r="Y8" s="10">
        <f t="shared" si="0"/>
        <v>96</v>
      </c>
    </row>
    <row r="9" spans="1:25" x14ac:dyDescent="0.3">
      <c r="A9" s="14">
        <v>8</v>
      </c>
      <c r="B9" s="15">
        <v>6</v>
      </c>
      <c r="C9" s="7">
        <v>25</v>
      </c>
      <c r="D9" s="8" t="s">
        <v>1231</v>
      </c>
      <c r="E9" s="8" t="s">
        <v>1233</v>
      </c>
      <c r="F9" s="32">
        <v>146</v>
      </c>
      <c r="G9" s="15" t="s">
        <v>73</v>
      </c>
      <c r="H9" s="265" t="s">
        <v>42</v>
      </c>
      <c r="I9" s="32">
        <v>94</v>
      </c>
      <c r="J9" s="10">
        <v>5</v>
      </c>
      <c r="K9" s="10">
        <v>21</v>
      </c>
      <c r="L9" s="10">
        <v>5</v>
      </c>
      <c r="M9" s="10">
        <v>1</v>
      </c>
      <c r="N9" s="10">
        <v>3</v>
      </c>
      <c r="O9" s="10">
        <v>0</v>
      </c>
      <c r="P9" s="10">
        <v>0</v>
      </c>
      <c r="Q9" s="10">
        <v>0</v>
      </c>
      <c r="R9" s="10">
        <v>0</v>
      </c>
      <c r="S9" s="10">
        <v>18</v>
      </c>
      <c r="T9" s="10">
        <v>0</v>
      </c>
      <c r="U9" s="33">
        <v>3</v>
      </c>
      <c r="V9" s="33">
        <v>0</v>
      </c>
      <c r="W9" s="10">
        <v>2</v>
      </c>
      <c r="X9" s="10">
        <v>0</v>
      </c>
      <c r="Y9" s="10">
        <f t="shared" si="0"/>
        <v>58</v>
      </c>
    </row>
    <row r="10" spans="1:25" x14ac:dyDescent="0.3">
      <c r="A10" s="14">
        <v>9</v>
      </c>
      <c r="B10" s="15">
        <v>6</v>
      </c>
      <c r="C10" s="7">
        <v>31</v>
      </c>
      <c r="D10" s="8" t="s">
        <v>1234</v>
      </c>
      <c r="E10" s="8" t="s">
        <v>1234</v>
      </c>
      <c r="F10" s="32">
        <v>187</v>
      </c>
      <c r="G10" s="15" t="s">
        <v>73</v>
      </c>
      <c r="H10" s="265" t="s">
        <v>42</v>
      </c>
      <c r="I10" s="32">
        <v>391</v>
      </c>
      <c r="J10" s="10">
        <v>1</v>
      </c>
      <c r="K10" s="10">
        <v>152</v>
      </c>
      <c r="L10" s="10">
        <v>10</v>
      </c>
      <c r="M10" s="10">
        <v>1</v>
      </c>
      <c r="N10" s="10">
        <v>9</v>
      </c>
      <c r="O10" s="10">
        <v>1</v>
      </c>
      <c r="P10" s="10">
        <v>0</v>
      </c>
      <c r="Q10" s="10">
        <v>1</v>
      </c>
      <c r="R10" s="10">
        <v>0</v>
      </c>
      <c r="S10" s="10">
        <v>101</v>
      </c>
      <c r="T10" s="10">
        <v>0</v>
      </c>
      <c r="U10" s="33">
        <v>0</v>
      </c>
      <c r="V10" s="33">
        <v>2</v>
      </c>
      <c r="W10" s="10">
        <v>0</v>
      </c>
      <c r="X10" s="10">
        <v>12</v>
      </c>
      <c r="Y10" s="10">
        <f t="shared" si="0"/>
        <v>290</v>
      </c>
    </row>
    <row r="11" spans="1:25" x14ac:dyDescent="0.3">
      <c r="A11" s="14">
        <v>10</v>
      </c>
      <c r="B11" s="15">
        <v>6</v>
      </c>
      <c r="C11" s="7">
        <v>31</v>
      </c>
      <c r="D11" s="8" t="s">
        <v>1234</v>
      </c>
      <c r="E11" s="8" t="s">
        <v>1235</v>
      </c>
      <c r="F11" s="32">
        <v>188</v>
      </c>
      <c r="G11" s="15" t="s">
        <v>73</v>
      </c>
      <c r="H11" s="265" t="s">
        <v>42</v>
      </c>
      <c r="I11" s="32">
        <v>407</v>
      </c>
      <c r="J11" s="10">
        <v>5</v>
      </c>
      <c r="K11" s="10">
        <v>41</v>
      </c>
      <c r="L11" s="10">
        <v>133</v>
      </c>
      <c r="M11" s="10">
        <v>2</v>
      </c>
      <c r="N11" s="10">
        <v>1</v>
      </c>
      <c r="O11" s="10">
        <v>1</v>
      </c>
      <c r="P11" s="10">
        <v>0</v>
      </c>
      <c r="Q11" s="10">
        <v>1</v>
      </c>
      <c r="R11" s="10">
        <v>10</v>
      </c>
      <c r="S11" s="10">
        <v>30</v>
      </c>
      <c r="T11" s="10">
        <v>0</v>
      </c>
      <c r="U11" s="33">
        <v>7</v>
      </c>
      <c r="V11" s="33">
        <v>1</v>
      </c>
      <c r="W11" s="10">
        <v>0</v>
      </c>
      <c r="X11" s="10">
        <v>2</v>
      </c>
      <c r="Y11" s="10">
        <f t="shared" si="0"/>
        <v>234</v>
      </c>
    </row>
    <row r="12" spans="1:25" x14ac:dyDescent="0.3">
      <c r="A12" s="14">
        <v>11</v>
      </c>
      <c r="B12" s="15">
        <v>6</v>
      </c>
      <c r="C12" s="7">
        <v>32</v>
      </c>
      <c r="D12" s="8" t="s">
        <v>1236</v>
      </c>
      <c r="E12" s="8" t="s">
        <v>1236</v>
      </c>
      <c r="F12" s="32">
        <v>189</v>
      </c>
      <c r="G12" s="15" t="s">
        <v>73</v>
      </c>
      <c r="H12" s="265" t="s">
        <v>42</v>
      </c>
      <c r="I12" s="32">
        <v>461</v>
      </c>
      <c r="J12" s="10">
        <v>5</v>
      </c>
      <c r="K12" s="10">
        <v>95</v>
      </c>
      <c r="L12" s="10">
        <v>36</v>
      </c>
      <c r="M12" s="10">
        <v>1</v>
      </c>
      <c r="N12" s="10">
        <v>104</v>
      </c>
      <c r="O12" s="10">
        <v>1</v>
      </c>
      <c r="P12" s="10">
        <v>0</v>
      </c>
      <c r="Q12" s="10">
        <v>19</v>
      </c>
      <c r="R12" s="10">
        <v>0</v>
      </c>
      <c r="S12" s="10">
        <v>17</v>
      </c>
      <c r="T12" s="10">
        <v>1</v>
      </c>
      <c r="U12" s="33">
        <v>0</v>
      </c>
      <c r="V12" s="33">
        <v>0</v>
      </c>
      <c r="W12" s="10">
        <v>0</v>
      </c>
      <c r="X12" s="10">
        <v>7</v>
      </c>
      <c r="Y12" s="10">
        <f t="shared" si="0"/>
        <v>286</v>
      </c>
    </row>
    <row r="13" spans="1:25" x14ac:dyDescent="0.3">
      <c r="A13" s="14">
        <v>12</v>
      </c>
      <c r="B13" s="15">
        <v>6</v>
      </c>
      <c r="C13" s="7">
        <v>32</v>
      </c>
      <c r="D13" s="8" t="s">
        <v>1236</v>
      </c>
      <c r="E13" s="8" t="s">
        <v>1236</v>
      </c>
      <c r="F13" s="32">
        <v>190</v>
      </c>
      <c r="G13" s="15" t="s">
        <v>73</v>
      </c>
      <c r="H13" s="265" t="s">
        <v>42</v>
      </c>
      <c r="I13" s="32">
        <v>309</v>
      </c>
      <c r="J13" s="10">
        <v>5</v>
      </c>
      <c r="K13" s="10">
        <v>55</v>
      </c>
      <c r="L13" s="10">
        <v>21</v>
      </c>
      <c r="M13" s="10">
        <v>0</v>
      </c>
      <c r="N13" s="10">
        <v>78</v>
      </c>
      <c r="O13" s="10">
        <v>1</v>
      </c>
      <c r="P13" s="10">
        <v>0</v>
      </c>
      <c r="Q13" s="10">
        <v>3</v>
      </c>
      <c r="R13" s="10">
        <v>0</v>
      </c>
      <c r="S13" s="10">
        <v>13</v>
      </c>
      <c r="T13" s="10">
        <v>0</v>
      </c>
      <c r="U13" s="33">
        <v>0</v>
      </c>
      <c r="V13" s="33">
        <v>1</v>
      </c>
      <c r="W13" s="10">
        <v>0</v>
      </c>
      <c r="X13" s="10">
        <v>6</v>
      </c>
      <c r="Y13" s="10">
        <f t="shared" si="0"/>
        <v>183</v>
      </c>
    </row>
    <row r="14" spans="1:25" x14ac:dyDescent="0.3">
      <c r="A14" s="14">
        <v>13</v>
      </c>
      <c r="B14" s="15">
        <v>6</v>
      </c>
      <c r="C14" s="7">
        <v>32</v>
      </c>
      <c r="D14" s="8" t="s">
        <v>1236</v>
      </c>
      <c r="E14" s="8" t="s">
        <v>1237</v>
      </c>
      <c r="F14" s="32">
        <v>191</v>
      </c>
      <c r="G14" s="15" t="s">
        <v>73</v>
      </c>
      <c r="H14" s="265" t="s">
        <v>42</v>
      </c>
      <c r="I14" s="32">
        <v>386</v>
      </c>
      <c r="J14" s="10">
        <v>4</v>
      </c>
      <c r="K14" s="10">
        <v>88</v>
      </c>
      <c r="L14" s="10">
        <v>23</v>
      </c>
      <c r="M14" s="10">
        <v>1</v>
      </c>
      <c r="N14" s="10">
        <v>61</v>
      </c>
      <c r="O14" s="10">
        <v>0</v>
      </c>
      <c r="P14" s="10">
        <v>0</v>
      </c>
      <c r="Q14" s="10">
        <v>8</v>
      </c>
      <c r="R14" s="10">
        <v>0</v>
      </c>
      <c r="S14" s="10">
        <v>116</v>
      </c>
      <c r="T14" s="10">
        <v>1</v>
      </c>
      <c r="U14" s="33">
        <v>0</v>
      </c>
      <c r="V14" s="33">
        <v>0</v>
      </c>
      <c r="W14" s="10">
        <v>0</v>
      </c>
      <c r="X14" s="10">
        <v>4</v>
      </c>
      <c r="Y14" s="10">
        <f t="shared" si="0"/>
        <v>306</v>
      </c>
    </row>
    <row r="15" spans="1:25" x14ac:dyDescent="0.3">
      <c r="A15" s="14">
        <v>14</v>
      </c>
      <c r="B15" s="15">
        <v>6</v>
      </c>
      <c r="C15" s="7">
        <v>37</v>
      </c>
      <c r="D15" s="8" t="s">
        <v>1238</v>
      </c>
      <c r="E15" s="8" t="s">
        <v>1238</v>
      </c>
      <c r="F15" s="32">
        <v>201</v>
      </c>
      <c r="G15" s="15" t="s">
        <v>73</v>
      </c>
      <c r="H15" s="265" t="s">
        <v>42</v>
      </c>
      <c r="I15" s="32">
        <v>632</v>
      </c>
      <c r="J15" s="10">
        <v>35</v>
      </c>
      <c r="K15" s="10">
        <v>85</v>
      </c>
      <c r="L15" s="10">
        <v>30</v>
      </c>
      <c r="M15" s="10">
        <v>9</v>
      </c>
      <c r="N15" s="10">
        <v>6</v>
      </c>
      <c r="O15" s="10">
        <v>13</v>
      </c>
      <c r="P15" s="10">
        <v>1</v>
      </c>
      <c r="Q15" s="10">
        <v>8</v>
      </c>
      <c r="R15" s="10">
        <v>3</v>
      </c>
      <c r="S15" s="10">
        <v>98</v>
      </c>
      <c r="T15" s="10">
        <v>5</v>
      </c>
      <c r="U15" s="33">
        <v>1</v>
      </c>
      <c r="V15" s="33">
        <v>1</v>
      </c>
      <c r="W15" s="10">
        <v>0</v>
      </c>
      <c r="X15" s="10">
        <v>10</v>
      </c>
      <c r="Y15" s="10">
        <f t="shared" si="0"/>
        <v>305</v>
      </c>
    </row>
    <row r="16" spans="1:25" x14ac:dyDescent="0.3">
      <c r="A16" s="14">
        <v>15</v>
      </c>
      <c r="B16" s="15">
        <v>6</v>
      </c>
      <c r="C16" s="7">
        <v>37</v>
      </c>
      <c r="D16" s="8" t="s">
        <v>1238</v>
      </c>
      <c r="E16" s="8" t="s">
        <v>1238</v>
      </c>
      <c r="F16" s="32">
        <v>201</v>
      </c>
      <c r="G16" s="15" t="s">
        <v>73</v>
      </c>
      <c r="H16" s="265" t="s">
        <v>1569</v>
      </c>
      <c r="I16" s="32">
        <v>632</v>
      </c>
      <c r="J16" s="10">
        <v>32</v>
      </c>
      <c r="K16" s="10">
        <v>88</v>
      </c>
      <c r="L16" s="10">
        <v>17</v>
      </c>
      <c r="M16" s="10">
        <v>4</v>
      </c>
      <c r="N16" s="10">
        <v>3</v>
      </c>
      <c r="O16" s="10">
        <v>18</v>
      </c>
      <c r="P16" s="10">
        <v>1</v>
      </c>
      <c r="Q16" s="10">
        <v>8</v>
      </c>
      <c r="R16" s="10">
        <v>4</v>
      </c>
      <c r="S16" s="10">
        <v>95</v>
      </c>
      <c r="T16" s="10">
        <v>2</v>
      </c>
      <c r="U16" s="33">
        <v>1</v>
      </c>
      <c r="V16" s="33">
        <v>3</v>
      </c>
      <c r="W16" s="10">
        <v>0</v>
      </c>
      <c r="X16" s="10">
        <v>11</v>
      </c>
      <c r="Y16" s="10">
        <f t="shared" si="0"/>
        <v>287</v>
      </c>
    </row>
    <row r="17" spans="1:25" x14ac:dyDescent="0.3">
      <c r="A17" s="14">
        <v>16</v>
      </c>
      <c r="B17" s="15">
        <v>6</v>
      </c>
      <c r="C17" s="7">
        <v>37</v>
      </c>
      <c r="D17" s="8" t="s">
        <v>1238</v>
      </c>
      <c r="E17" s="8" t="s">
        <v>1238</v>
      </c>
      <c r="F17" s="32">
        <v>201</v>
      </c>
      <c r="G17" s="15" t="s">
        <v>73</v>
      </c>
      <c r="H17" s="265" t="s">
        <v>1571</v>
      </c>
      <c r="I17" s="32">
        <v>632</v>
      </c>
      <c r="J17" s="10">
        <v>38</v>
      </c>
      <c r="K17" s="10">
        <v>63</v>
      </c>
      <c r="L17" s="10">
        <v>19</v>
      </c>
      <c r="M17" s="10">
        <v>5</v>
      </c>
      <c r="N17" s="10">
        <v>3</v>
      </c>
      <c r="O17" s="10">
        <v>10</v>
      </c>
      <c r="P17" s="10">
        <v>2</v>
      </c>
      <c r="Q17" s="10">
        <v>7</v>
      </c>
      <c r="R17" s="10">
        <v>2</v>
      </c>
      <c r="S17" s="10">
        <v>114</v>
      </c>
      <c r="T17" s="10">
        <v>5</v>
      </c>
      <c r="U17" s="33">
        <v>1</v>
      </c>
      <c r="V17" s="33">
        <v>5</v>
      </c>
      <c r="W17" s="10">
        <v>0</v>
      </c>
      <c r="X17" s="10">
        <v>5</v>
      </c>
      <c r="Y17" s="10">
        <f t="shared" si="0"/>
        <v>279</v>
      </c>
    </row>
    <row r="18" spans="1:25" x14ac:dyDescent="0.3">
      <c r="A18" s="14">
        <v>17</v>
      </c>
      <c r="B18" s="15">
        <v>6</v>
      </c>
      <c r="C18" s="7">
        <v>37</v>
      </c>
      <c r="D18" s="8" t="s">
        <v>1238</v>
      </c>
      <c r="E18" s="8" t="s">
        <v>1238</v>
      </c>
      <c r="F18" s="32">
        <v>201</v>
      </c>
      <c r="G18" s="15" t="s">
        <v>73</v>
      </c>
      <c r="H18" s="265" t="s">
        <v>1578</v>
      </c>
      <c r="I18" s="32">
        <v>631</v>
      </c>
      <c r="J18" s="10">
        <v>42</v>
      </c>
      <c r="K18" s="10">
        <v>55</v>
      </c>
      <c r="L18" s="10">
        <v>17</v>
      </c>
      <c r="M18" s="10">
        <v>3</v>
      </c>
      <c r="N18" s="10">
        <v>6</v>
      </c>
      <c r="O18" s="10">
        <v>18</v>
      </c>
      <c r="P18" s="10">
        <v>3</v>
      </c>
      <c r="Q18" s="10">
        <v>8</v>
      </c>
      <c r="R18" s="10">
        <v>2</v>
      </c>
      <c r="S18" s="10">
        <v>122</v>
      </c>
      <c r="T18" s="10">
        <v>0</v>
      </c>
      <c r="U18" s="33">
        <v>3</v>
      </c>
      <c r="V18" s="33">
        <v>2</v>
      </c>
      <c r="W18" s="10">
        <v>0</v>
      </c>
      <c r="X18" s="10">
        <v>10</v>
      </c>
      <c r="Y18" s="10">
        <f t="shared" si="0"/>
        <v>291</v>
      </c>
    </row>
    <row r="19" spans="1:25" x14ac:dyDescent="0.3">
      <c r="A19" s="14">
        <v>18</v>
      </c>
      <c r="B19" s="15">
        <v>6</v>
      </c>
      <c r="C19" s="7">
        <v>37</v>
      </c>
      <c r="D19" s="8" t="s">
        <v>1238</v>
      </c>
      <c r="E19" s="8" t="s">
        <v>1238</v>
      </c>
      <c r="F19" s="32">
        <v>201</v>
      </c>
      <c r="G19" s="15" t="s">
        <v>73</v>
      </c>
      <c r="H19" s="265" t="s">
        <v>1582</v>
      </c>
      <c r="I19" s="32">
        <v>631</v>
      </c>
      <c r="J19" s="10">
        <v>37</v>
      </c>
      <c r="K19" s="10">
        <v>86</v>
      </c>
      <c r="L19" s="10">
        <v>14</v>
      </c>
      <c r="M19" s="10">
        <v>3</v>
      </c>
      <c r="N19" s="10">
        <v>5</v>
      </c>
      <c r="O19" s="10">
        <v>18</v>
      </c>
      <c r="P19" s="10">
        <v>3</v>
      </c>
      <c r="Q19" s="10">
        <v>7</v>
      </c>
      <c r="R19" s="10">
        <v>0</v>
      </c>
      <c r="S19" s="10">
        <v>133</v>
      </c>
      <c r="T19" s="10">
        <v>2</v>
      </c>
      <c r="U19" s="33">
        <v>1</v>
      </c>
      <c r="V19" s="33">
        <v>3</v>
      </c>
      <c r="W19" s="10">
        <v>0</v>
      </c>
      <c r="X19" s="10">
        <v>6</v>
      </c>
      <c r="Y19" s="10">
        <f t="shared" si="0"/>
        <v>318</v>
      </c>
    </row>
    <row r="20" spans="1:25" x14ac:dyDescent="0.3">
      <c r="A20" s="14">
        <v>19</v>
      </c>
      <c r="B20" s="15">
        <v>6</v>
      </c>
      <c r="C20" s="7">
        <v>37</v>
      </c>
      <c r="D20" s="8" t="s">
        <v>1238</v>
      </c>
      <c r="E20" s="8" t="s">
        <v>1238</v>
      </c>
      <c r="F20" s="32">
        <v>202</v>
      </c>
      <c r="G20" s="15" t="s">
        <v>73</v>
      </c>
      <c r="H20" s="265" t="s">
        <v>42</v>
      </c>
      <c r="I20" s="32">
        <v>641</v>
      </c>
      <c r="J20" s="10">
        <v>24</v>
      </c>
      <c r="K20" s="10">
        <v>60</v>
      </c>
      <c r="L20" s="10">
        <v>21</v>
      </c>
      <c r="M20" s="10">
        <v>4</v>
      </c>
      <c r="N20" s="10">
        <v>10</v>
      </c>
      <c r="O20" s="10">
        <v>14</v>
      </c>
      <c r="P20" s="10">
        <v>1</v>
      </c>
      <c r="Q20" s="10">
        <v>12</v>
      </c>
      <c r="R20" s="10">
        <v>4</v>
      </c>
      <c r="S20" s="10">
        <v>106</v>
      </c>
      <c r="T20" s="10">
        <v>6</v>
      </c>
      <c r="U20" s="33">
        <v>0</v>
      </c>
      <c r="V20" s="33">
        <v>0</v>
      </c>
      <c r="W20" s="10">
        <v>1</v>
      </c>
      <c r="X20" s="10">
        <v>11</v>
      </c>
      <c r="Y20" s="10">
        <f t="shared" si="0"/>
        <v>274</v>
      </c>
    </row>
    <row r="21" spans="1:25" x14ac:dyDescent="0.3">
      <c r="A21" s="14">
        <v>20</v>
      </c>
      <c r="B21" s="15">
        <v>6</v>
      </c>
      <c r="C21" s="7">
        <v>37</v>
      </c>
      <c r="D21" s="8" t="s">
        <v>1238</v>
      </c>
      <c r="E21" s="8" t="s">
        <v>1238</v>
      </c>
      <c r="F21" s="32">
        <v>202</v>
      </c>
      <c r="G21" s="15" t="s">
        <v>73</v>
      </c>
      <c r="H21" s="265" t="s">
        <v>1569</v>
      </c>
      <c r="I21" s="32">
        <v>641</v>
      </c>
      <c r="J21" s="10">
        <v>41</v>
      </c>
      <c r="K21" s="10">
        <v>47</v>
      </c>
      <c r="L21" s="10">
        <v>23</v>
      </c>
      <c r="M21" s="10">
        <v>3</v>
      </c>
      <c r="N21" s="10">
        <v>8</v>
      </c>
      <c r="O21" s="10">
        <v>12</v>
      </c>
      <c r="P21" s="10">
        <v>2</v>
      </c>
      <c r="Q21" s="10">
        <v>12</v>
      </c>
      <c r="R21" s="10">
        <v>7</v>
      </c>
      <c r="S21" s="10">
        <v>105</v>
      </c>
      <c r="T21" s="10">
        <v>1</v>
      </c>
      <c r="U21" s="33">
        <v>1</v>
      </c>
      <c r="V21" s="33">
        <v>1</v>
      </c>
      <c r="W21" s="10">
        <v>2</v>
      </c>
      <c r="X21" s="10">
        <v>11</v>
      </c>
      <c r="Y21" s="10">
        <f t="shared" si="0"/>
        <v>276</v>
      </c>
    </row>
    <row r="22" spans="1:25" x14ac:dyDescent="0.3">
      <c r="A22" s="14">
        <v>21</v>
      </c>
      <c r="B22" s="15">
        <v>6</v>
      </c>
      <c r="C22" s="7">
        <v>37</v>
      </c>
      <c r="D22" s="8" t="s">
        <v>1238</v>
      </c>
      <c r="E22" s="8" t="s">
        <v>1238</v>
      </c>
      <c r="F22" s="32">
        <v>202</v>
      </c>
      <c r="G22" s="15" t="s">
        <v>73</v>
      </c>
      <c r="H22" s="265" t="s">
        <v>1571</v>
      </c>
      <c r="I22" s="32">
        <v>641</v>
      </c>
      <c r="J22" s="10">
        <v>30</v>
      </c>
      <c r="K22" s="10">
        <v>47</v>
      </c>
      <c r="L22" s="10">
        <v>17</v>
      </c>
      <c r="M22" s="10">
        <v>3</v>
      </c>
      <c r="N22" s="10">
        <v>5</v>
      </c>
      <c r="O22" s="10">
        <v>17</v>
      </c>
      <c r="P22" s="10">
        <v>1</v>
      </c>
      <c r="Q22" s="10">
        <v>3</v>
      </c>
      <c r="R22" s="10">
        <v>3</v>
      </c>
      <c r="S22" s="10">
        <v>100</v>
      </c>
      <c r="T22" s="10">
        <v>2</v>
      </c>
      <c r="U22" s="33">
        <v>2</v>
      </c>
      <c r="V22" s="33">
        <v>5</v>
      </c>
      <c r="W22" s="10">
        <v>0</v>
      </c>
      <c r="X22" s="10">
        <v>6</v>
      </c>
      <c r="Y22" s="10">
        <f t="shared" si="0"/>
        <v>241</v>
      </c>
    </row>
    <row r="23" spans="1:25" x14ac:dyDescent="0.3">
      <c r="A23" s="14">
        <v>22</v>
      </c>
      <c r="B23" s="15">
        <v>6</v>
      </c>
      <c r="C23" s="7">
        <v>37</v>
      </c>
      <c r="D23" s="8" t="s">
        <v>1238</v>
      </c>
      <c r="E23" s="8" t="s">
        <v>1238</v>
      </c>
      <c r="F23" s="32">
        <v>202</v>
      </c>
      <c r="G23" s="15" t="s">
        <v>73</v>
      </c>
      <c r="H23" s="265" t="s">
        <v>1578</v>
      </c>
      <c r="I23" s="32">
        <v>641</v>
      </c>
      <c r="J23" s="10">
        <v>38</v>
      </c>
      <c r="K23" s="10">
        <v>50</v>
      </c>
      <c r="L23" s="10">
        <v>20</v>
      </c>
      <c r="M23" s="10">
        <v>8</v>
      </c>
      <c r="N23" s="10">
        <v>17</v>
      </c>
      <c r="O23" s="10">
        <v>18</v>
      </c>
      <c r="P23" s="10">
        <v>2</v>
      </c>
      <c r="Q23" s="10">
        <v>1</v>
      </c>
      <c r="R23" s="10">
        <v>1</v>
      </c>
      <c r="S23" s="10">
        <v>96</v>
      </c>
      <c r="T23" s="10">
        <v>1</v>
      </c>
      <c r="U23" s="33">
        <v>1</v>
      </c>
      <c r="V23" s="33">
        <v>0</v>
      </c>
      <c r="W23" s="10">
        <v>0</v>
      </c>
      <c r="X23" s="10">
        <v>9</v>
      </c>
      <c r="Y23" s="10">
        <f t="shared" si="0"/>
        <v>262</v>
      </c>
    </row>
    <row r="24" spans="1:25" x14ac:dyDescent="0.3">
      <c r="A24" s="14">
        <v>23</v>
      </c>
      <c r="B24" s="15">
        <v>6</v>
      </c>
      <c r="C24" s="7">
        <v>37</v>
      </c>
      <c r="D24" s="8" t="s">
        <v>1238</v>
      </c>
      <c r="E24" s="8" t="s">
        <v>1238</v>
      </c>
      <c r="F24" s="32">
        <v>203</v>
      </c>
      <c r="G24" s="15" t="s">
        <v>73</v>
      </c>
      <c r="H24" s="265" t="s">
        <v>42</v>
      </c>
      <c r="I24" s="32">
        <v>678</v>
      </c>
      <c r="J24" s="10">
        <v>55</v>
      </c>
      <c r="K24" s="10">
        <v>56</v>
      </c>
      <c r="L24" s="10">
        <v>35</v>
      </c>
      <c r="M24" s="10">
        <v>1</v>
      </c>
      <c r="N24" s="10">
        <v>5</v>
      </c>
      <c r="O24" s="10">
        <v>8</v>
      </c>
      <c r="P24" s="10">
        <v>2</v>
      </c>
      <c r="Q24" s="10">
        <v>12</v>
      </c>
      <c r="R24" s="10">
        <v>5</v>
      </c>
      <c r="S24" s="10">
        <v>160</v>
      </c>
      <c r="T24" s="10">
        <v>2</v>
      </c>
      <c r="U24" s="33">
        <v>5</v>
      </c>
      <c r="V24" s="33">
        <v>0</v>
      </c>
      <c r="W24" s="10">
        <v>0</v>
      </c>
      <c r="X24" s="10">
        <v>6</v>
      </c>
      <c r="Y24" s="10">
        <f t="shared" si="0"/>
        <v>352</v>
      </c>
    </row>
    <row r="25" spans="1:25" x14ac:dyDescent="0.3">
      <c r="A25" s="14">
        <v>24</v>
      </c>
      <c r="B25" s="15">
        <v>6</v>
      </c>
      <c r="C25" s="7">
        <v>37</v>
      </c>
      <c r="D25" s="8" t="s">
        <v>1238</v>
      </c>
      <c r="E25" s="8" t="s">
        <v>1238</v>
      </c>
      <c r="F25" s="32">
        <v>203</v>
      </c>
      <c r="G25" s="15" t="s">
        <v>73</v>
      </c>
      <c r="H25" s="265" t="s">
        <v>1569</v>
      </c>
      <c r="I25" s="32">
        <v>677</v>
      </c>
      <c r="J25" s="10">
        <v>39</v>
      </c>
      <c r="K25" s="10">
        <v>53</v>
      </c>
      <c r="L25" s="10">
        <v>30</v>
      </c>
      <c r="M25" s="10">
        <v>2</v>
      </c>
      <c r="N25" s="10">
        <v>13</v>
      </c>
      <c r="O25" s="10">
        <v>5</v>
      </c>
      <c r="P25" s="10">
        <v>2</v>
      </c>
      <c r="Q25" s="10">
        <v>7</v>
      </c>
      <c r="R25" s="10">
        <v>2</v>
      </c>
      <c r="S25" s="10">
        <v>158</v>
      </c>
      <c r="T25" s="10">
        <v>2</v>
      </c>
      <c r="U25" s="33">
        <v>2</v>
      </c>
      <c r="V25" s="33">
        <v>2</v>
      </c>
      <c r="W25" s="10">
        <v>0</v>
      </c>
      <c r="X25" s="10">
        <v>11</v>
      </c>
      <c r="Y25" s="10">
        <f t="shared" si="0"/>
        <v>328</v>
      </c>
    </row>
    <row r="26" spans="1:25" x14ac:dyDescent="0.3">
      <c r="A26" s="14">
        <v>25</v>
      </c>
      <c r="B26" s="15">
        <v>6</v>
      </c>
      <c r="C26" s="7">
        <v>37</v>
      </c>
      <c r="D26" s="8" t="s">
        <v>1238</v>
      </c>
      <c r="E26" s="8" t="s">
        <v>1238</v>
      </c>
      <c r="F26" s="32">
        <v>203</v>
      </c>
      <c r="G26" s="15" t="s">
        <v>73</v>
      </c>
      <c r="H26" s="265" t="s">
        <v>1571</v>
      </c>
      <c r="I26" s="32">
        <v>677</v>
      </c>
      <c r="J26" s="10">
        <v>51</v>
      </c>
      <c r="K26" s="10">
        <v>66</v>
      </c>
      <c r="L26" s="10">
        <v>29</v>
      </c>
      <c r="M26" s="10">
        <v>2</v>
      </c>
      <c r="N26" s="10">
        <v>8</v>
      </c>
      <c r="O26" s="10">
        <v>8</v>
      </c>
      <c r="P26" s="10">
        <v>3</v>
      </c>
      <c r="Q26" s="10">
        <v>10</v>
      </c>
      <c r="R26" s="10">
        <v>0</v>
      </c>
      <c r="S26" s="10">
        <v>158</v>
      </c>
      <c r="T26" s="10">
        <v>5</v>
      </c>
      <c r="U26" s="33">
        <v>2</v>
      </c>
      <c r="V26" s="33">
        <v>0</v>
      </c>
      <c r="W26" s="10">
        <v>0</v>
      </c>
      <c r="X26" s="10">
        <v>6</v>
      </c>
      <c r="Y26" s="10">
        <f t="shared" si="0"/>
        <v>348</v>
      </c>
    </row>
    <row r="27" spans="1:25" x14ac:dyDescent="0.3">
      <c r="A27" s="14">
        <v>26</v>
      </c>
      <c r="B27" s="15">
        <v>6</v>
      </c>
      <c r="C27" s="7">
        <v>37</v>
      </c>
      <c r="D27" s="8" t="s">
        <v>1238</v>
      </c>
      <c r="E27" s="8" t="s">
        <v>1238</v>
      </c>
      <c r="F27" s="32">
        <v>203</v>
      </c>
      <c r="G27" s="15" t="s">
        <v>73</v>
      </c>
      <c r="H27" s="265" t="s">
        <v>1578</v>
      </c>
      <c r="I27" s="32">
        <v>677</v>
      </c>
      <c r="J27" s="10">
        <v>50</v>
      </c>
      <c r="K27" s="10">
        <v>46</v>
      </c>
      <c r="L27" s="10">
        <v>19</v>
      </c>
      <c r="M27" s="10">
        <v>2</v>
      </c>
      <c r="N27" s="10">
        <v>13</v>
      </c>
      <c r="O27" s="10">
        <v>13</v>
      </c>
      <c r="P27" s="10">
        <v>2</v>
      </c>
      <c r="Q27" s="10">
        <v>6</v>
      </c>
      <c r="R27" s="10">
        <v>1</v>
      </c>
      <c r="S27" s="10">
        <v>172</v>
      </c>
      <c r="T27" s="10">
        <v>5</v>
      </c>
      <c r="U27" s="33">
        <v>0</v>
      </c>
      <c r="V27" s="33">
        <v>3</v>
      </c>
      <c r="W27" s="10">
        <v>1</v>
      </c>
      <c r="X27" s="10">
        <v>3</v>
      </c>
      <c r="Y27" s="10">
        <f t="shared" si="0"/>
        <v>336</v>
      </c>
    </row>
    <row r="28" spans="1:25" x14ac:dyDescent="0.3">
      <c r="A28" s="14">
        <v>27</v>
      </c>
      <c r="B28" s="15">
        <v>6</v>
      </c>
      <c r="C28" s="7">
        <v>37</v>
      </c>
      <c r="D28" s="8" t="s">
        <v>1238</v>
      </c>
      <c r="E28" s="8" t="s">
        <v>1238</v>
      </c>
      <c r="F28" s="32">
        <v>204</v>
      </c>
      <c r="G28" s="15" t="s">
        <v>73</v>
      </c>
      <c r="H28" s="265" t="s">
        <v>42</v>
      </c>
      <c r="I28" s="32">
        <v>564</v>
      </c>
      <c r="J28" s="10">
        <v>51</v>
      </c>
      <c r="K28" s="10">
        <v>66</v>
      </c>
      <c r="L28" s="10">
        <v>29</v>
      </c>
      <c r="M28" s="10">
        <v>2</v>
      </c>
      <c r="N28" s="10">
        <v>8</v>
      </c>
      <c r="O28" s="10">
        <v>8</v>
      </c>
      <c r="P28" s="10">
        <v>3</v>
      </c>
      <c r="Q28" s="10">
        <v>10</v>
      </c>
      <c r="R28" s="10">
        <v>0</v>
      </c>
      <c r="S28" s="10">
        <v>158</v>
      </c>
      <c r="T28" s="10">
        <v>5</v>
      </c>
      <c r="U28" s="33">
        <v>2</v>
      </c>
      <c r="V28" s="33">
        <v>0</v>
      </c>
      <c r="W28" s="10">
        <v>0</v>
      </c>
      <c r="X28" s="10">
        <v>6</v>
      </c>
      <c r="Y28" s="10">
        <f t="shared" si="0"/>
        <v>348</v>
      </c>
    </row>
    <row r="29" spans="1:25" x14ac:dyDescent="0.3">
      <c r="A29" s="14">
        <v>28</v>
      </c>
      <c r="B29" s="15">
        <v>6</v>
      </c>
      <c r="C29" s="7">
        <v>37</v>
      </c>
      <c r="D29" s="8" t="s">
        <v>1238</v>
      </c>
      <c r="E29" s="8" t="s">
        <v>1238</v>
      </c>
      <c r="F29" s="32">
        <v>204</v>
      </c>
      <c r="G29" s="15" t="s">
        <v>73</v>
      </c>
      <c r="H29" s="265" t="s">
        <v>1569</v>
      </c>
      <c r="I29" s="32">
        <v>563</v>
      </c>
      <c r="J29" s="10">
        <v>19</v>
      </c>
      <c r="K29" s="10">
        <v>63</v>
      </c>
      <c r="L29" s="10">
        <v>22</v>
      </c>
      <c r="M29" s="10">
        <v>0</v>
      </c>
      <c r="N29" s="10">
        <v>7</v>
      </c>
      <c r="O29" s="10">
        <v>12</v>
      </c>
      <c r="P29" s="10">
        <v>2</v>
      </c>
      <c r="Q29" s="10">
        <v>6</v>
      </c>
      <c r="R29" s="10">
        <v>4</v>
      </c>
      <c r="S29" s="10">
        <v>95</v>
      </c>
      <c r="T29" s="10">
        <v>0</v>
      </c>
      <c r="U29" s="33">
        <v>0</v>
      </c>
      <c r="V29" s="33">
        <v>0</v>
      </c>
      <c r="W29" s="10">
        <v>2</v>
      </c>
      <c r="X29" s="10">
        <v>10</v>
      </c>
      <c r="Y29" s="10">
        <f t="shared" si="0"/>
        <v>242</v>
      </c>
    </row>
    <row r="30" spans="1:25" x14ac:dyDescent="0.3">
      <c r="A30" s="14">
        <v>29</v>
      </c>
      <c r="B30" s="15">
        <v>6</v>
      </c>
      <c r="C30" s="7">
        <v>37</v>
      </c>
      <c r="D30" s="8" t="s">
        <v>1238</v>
      </c>
      <c r="E30" s="8" t="s">
        <v>1238</v>
      </c>
      <c r="F30" s="32">
        <v>204</v>
      </c>
      <c r="G30" s="15" t="s">
        <v>73</v>
      </c>
      <c r="H30" s="265" t="s">
        <v>1571</v>
      </c>
      <c r="I30" s="32">
        <v>563</v>
      </c>
      <c r="J30" s="10">
        <v>30</v>
      </c>
      <c r="K30" s="10">
        <v>91</v>
      </c>
      <c r="L30" s="10">
        <v>9</v>
      </c>
      <c r="M30" s="10">
        <v>2</v>
      </c>
      <c r="N30" s="10">
        <v>3</v>
      </c>
      <c r="O30" s="10">
        <v>6</v>
      </c>
      <c r="P30" s="10">
        <v>0</v>
      </c>
      <c r="Q30" s="10">
        <v>16</v>
      </c>
      <c r="R30" s="10">
        <v>4</v>
      </c>
      <c r="S30" s="10">
        <v>111</v>
      </c>
      <c r="T30" s="10">
        <v>0</v>
      </c>
      <c r="U30" s="33">
        <v>0</v>
      </c>
      <c r="V30" s="33">
        <v>0</v>
      </c>
      <c r="W30" s="10">
        <v>1</v>
      </c>
      <c r="X30" s="10">
        <v>10</v>
      </c>
      <c r="Y30" s="10">
        <f t="shared" si="0"/>
        <v>283</v>
      </c>
    </row>
    <row r="31" spans="1:25" x14ac:dyDescent="0.3">
      <c r="A31" s="14">
        <v>30</v>
      </c>
      <c r="B31" s="15">
        <v>6</v>
      </c>
      <c r="C31" s="7">
        <v>37</v>
      </c>
      <c r="D31" s="8" t="s">
        <v>1238</v>
      </c>
      <c r="E31" s="8" t="s">
        <v>1238</v>
      </c>
      <c r="F31" s="32">
        <v>204</v>
      </c>
      <c r="G31" s="15" t="s">
        <v>73</v>
      </c>
      <c r="H31" s="265" t="s">
        <v>1578</v>
      </c>
      <c r="I31" s="32">
        <v>563</v>
      </c>
      <c r="J31" s="10">
        <v>36</v>
      </c>
      <c r="K31" s="10">
        <v>44</v>
      </c>
      <c r="L31" s="10">
        <v>13</v>
      </c>
      <c r="M31" s="10">
        <v>1</v>
      </c>
      <c r="N31" s="10">
        <v>8</v>
      </c>
      <c r="O31" s="10">
        <v>8</v>
      </c>
      <c r="P31" s="10">
        <v>2</v>
      </c>
      <c r="Q31" s="10">
        <v>12</v>
      </c>
      <c r="R31" s="10">
        <v>0</v>
      </c>
      <c r="S31" s="10">
        <v>136</v>
      </c>
      <c r="T31" s="10">
        <v>3</v>
      </c>
      <c r="U31" s="33">
        <v>0</v>
      </c>
      <c r="V31" s="33">
        <v>1</v>
      </c>
      <c r="W31" s="10">
        <v>0</v>
      </c>
      <c r="X31" s="10">
        <v>9</v>
      </c>
      <c r="Y31" s="10">
        <f t="shared" si="0"/>
        <v>273</v>
      </c>
    </row>
    <row r="32" spans="1:25" x14ac:dyDescent="0.3">
      <c r="A32" s="14">
        <v>31</v>
      </c>
      <c r="B32" s="15">
        <v>6</v>
      </c>
      <c r="C32" s="7">
        <v>37</v>
      </c>
      <c r="D32" s="8" t="s">
        <v>1238</v>
      </c>
      <c r="E32" s="8" t="s">
        <v>1238</v>
      </c>
      <c r="F32" s="32">
        <v>205</v>
      </c>
      <c r="G32" s="15" t="s">
        <v>73</v>
      </c>
      <c r="H32" s="265" t="s">
        <v>42</v>
      </c>
      <c r="I32" s="32">
        <v>576</v>
      </c>
      <c r="J32" s="10">
        <v>35</v>
      </c>
      <c r="K32" s="10">
        <v>57</v>
      </c>
      <c r="L32" s="10">
        <v>15</v>
      </c>
      <c r="M32" s="10">
        <v>2</v>
      </c>
      <c r="N32" s="10">
        <v>12</v>
      </c>
      <c r="O32" s="10">
        <v>12</v>
      </c>
      <c r="P32" s="10">
        <v>2</v>
      </c>
      <c r="Q32" s="10">
        <v>9</v>
      </c>
      <c r="R32" s="10">
        <v>0</v>
      </c>
      <c r="S32" s="10">
        <v>167</v>
      </c>
      <c r="T32" s="10">
        <v>5</v>
      </c>
      <c r="U32" s="33">
        <v>1</v>
      </c>
      <c r="V32" s="33">
        <v>1</v>
      </c>
      <c r="W32" s="10">
        <v>0</v>
      </c>
      <c r="X32" s="10">
        <v>8</v>
      </c>
      <c r="Y32" s="10">
        <f t="shared" si="0"/>
        <v>326</v>
      </c>
    </row>
    <row r="33" spans="1:25" x14ac:dyDescent="0.3">
      <c r="A33" s="14">
        <v>32</v>
      </c>
      <c r="B33" s="15">
        <v>6</v>
      </c>
      <c r="C33" s="7">
        <v>37</v>
      </c>
      <c r="D33" s="8" t="s">
        <v>1238</v>
      </c>
      <c r="E33" s="8" t="s">
        <v>1238</v>
      </c>
      <c r="F33" s="32">
        <v>205</v>
      </c>
      <c r="G33" s="15" t="s">
        <v>73</v>
      </c>
      <c r="H33" s="265" t="s">
        <v>1569</v>
      </c>
      <c r="I33" s="32">
        <v>576</v>
      </c>
      <c r="J33" s="10">
        <v>36</v>
      </c>
      <c r="K33" s="10">
        <v>59</v>
      </c>
      <c r="L33" s="10">
        <v>15</v>
      </c>
      <c r="M33" s="10">
        <v>3</v>
      </c>
      <c r="N33" s="10">
        <v>8</v>
      </c>
      <c r="O33" s="10">
        <v>9</v>
      </c>
      <c r="P33" s="10">
        <v>1</v>
      </c>
      <c r="Q33" s="10">
        <v>4</v>
      </c>
      <c r="R33" s="10">
        <v>1</v>
      </c>
      <c r="S33" s="10">
        <v>140</v>
      </c>
      <c r="T33" s="10">
        <v>1</v>
      </c>
      <c r="U33" s="33">
        <v>0</v>
      </c>
      <c r="V33" s="33">
        <v>0</v>
      </c>
      <c r="W33" s="10">
        <v>2</v>
      </c>
      <c r="X33" s="10">
        <v>6</v>
      </c>
      <c r="Y33" s="10">
        <f t="shared" si="0"/>
        <v>285</v>
      </c>
    </row>
    <row r="34" spans="1:25" x14ac:dyDescent="0.3">
      <c r="A34" s="14">
        <v>33</v>
      </c>
      <c r="B34" s="15">
        <v>6</v>
      </c>
      <c r="C34" s="7">
        <v>37</v>
      </c>
      <c r="D34" s="8" t="s">
        <v>1238</v>
      </c>
      <c r="E34" s="8" t="s">
        <v>1238</v>
      </c>
      <c r="F34" s="32">
        <v>205</v>
      </c>
      <c r="G34" s="15" t="s">
        <v>73</v>
      </c>
      <c r="H34" s="265" t="s">
        <v>1571</v>
      </c>
      <c r="I34" s="32">
        <v>575</v>
      </c>
      <c r="J34" s="10">
        <v>33</v>
      </c>
      <c r="K34" s="10">
        <v>41</v>
      </c>
      <c r="L34" s="10">
        <v>13</v>
      </c>
      <c r="M34" s="10">
        <v>2</v>
      </c>
      <c r="N34" s="10">
        <v>3</v>
      </c>
      <c r="O34" s="10">
        <v>16</v>
      </c>
      <c r="P34" s="10">
        <v>3</v>
      </c>
      <c r="Q34" s="10">
        <v>7</v>
      </c>
      <c r="R34" s="10">
        <v>1</v>
      </c>
      <c r="S34" s="10">
        <v>142</v>
      </c>
      <c r="T34" s="10">
        <v>1</v>
      </c>
      <c r="U34" s="33">
        <v>4</v>
      </c>
      <c r="V34" s="33">
        <v>0</v>
      </c>
      <c r="W34" s="10">
        <v>0</v>
      </c>
      <c r="X34" s="10">
        <v>12</v>
      </c>
      <c r="Y34" s="10">
        <f t="shared" si="0"/>
        <v>278</v>
      </c>
    </row>
    <row r="35" spans="1:25" x14ac:dyDescent="0.3">
      <c r="A35" s="14">
        <v>34</v>
      </c>
      <c r="B35" s="15">
        <v>6</v>
      </c>
      <c r="C35" s="7">
        <v>37</v>
      </c>
      <c r="D35" s="8" t="s">
        <v>1238</v>
      </c>
      <c r="E35" s="8" t="s">
        <v>1238</v>
      </c>
      <c r="F35" s="32">
        <v>206</v>
      </c>
      <c r="G35" s="15" t="s">
        <v>73</v>
      </c>
      <c r="H35" s="265" t="s">
        <v>42</v>
      </c>
      <c r="I35" s="32">
        <v>572</v>
      </c>
      <c r="J35" s="10">
        <v>32</v>
      </c>
      <c r="K35" s="10">
        <v>59</v>
      </c>
      <c r="L35" s="10">
        <v>15</v>
      </c>
      <c r="M35" s="10">
        <v>1</v>
      </c>
      <c r="N35" s="10">
        <v>2</v>
      </c>
      <c r="O35" s="10">
        <v>9</v>
      </c>
      <c r="P35" s="10">
        <v>2</v>
      </c>
      <c r="Q35" s="10">
        <v>12</v>
      </c>
      <c r="R35" s="10">
        <v>2</v>
      </c>
      <c r="S35" s="10">
        <v>124</v>
      </c>
      <c r="T35" s="10">
        <v>1</v>
      </c>
      <c r="U35" s="33">
        <v>0</v>
      </c>
      <c r="V35" s="33">
        <v>3</v>
      </c>
      <c r="W35" s="10">
        <v>0</v>
      </c>
      <c r="X35" s="10">
        <v>14</v>
      </c>
      <c r="Y35" s="10">
        <f t="shared" si="0"/>
        <v>276</v>
      </c>
    </row>
    <row r="36" spans="1:25" x14ac:dyDescent="0.3">
      <c r="A36" s="14">
        <v>35</v>
      </c>
      <c r="B36" s="15">
        <v>6</v>
      </c>
      <c r="C36" s="7">
        <v>37</v>
      </c>
      <c r="D36" s="8" t="s">
        <v>1238</v>
      </c>
      <c r="E36" s="8" t="s">
        <v>1238</v>
      </c>
      <c r="F36" s="32">
        <v>206</v>
      </c>
      <c r="G36" s="15" t="s">
        <v>73</v>
      </c>
      <c r="H36" s="265" t="s">
        <v>1569</v>
      </c>
      <c r="I36" s="32">
        <v>572</v>
      </c>
      <c r="J36" s="10">
        <v>40</v>
      </c>
      <c r="K36" s="10">
        <v>48</v>
      </c>
      <c r="L36" s="10">
        <v>6</v>
      </c>
      <c r="M36" s="10">
        <v>2</v>
      </c>
      <c r="N36" s="10">
        <v>4</v>
      </c>
      <c r="O36" s="10">
        <v>11</v>
      </c>
      <c r="P36" s="10">
        <v>1</v>
      </c>
      <c r="Q36" s="10">
        <v>10</v>
      </c>
      <c r="R36" s="10">
        <v>1</v>
      </c>
      <c r="S36" s="10">
        <v>120</v>
      </c>
      <c r="T36" s="10">
        <v>1</v>
      </c>
      <c r="U36" s="33">
        <v>0</v>
      </c>
      <c r="V36" s="33">
        <v>0</v>
      </c>
      <c r="W36" s="10">
        <v>0</v>
      </c>
      <c r="X36" s="10">
        <v>6</v>
      </c>
      <c r="Y36" s="10">
        <f t="shared" si="0"/>
        <v>250</v>
      </c>
    </row>
    <row r="37" spans="1:25" x14ac:dyDescent="0.3">
      <c r="A37" s="14">
        <v>36</v>
      </c>
      <c r="B37" s="15">
        <v>6</v>
      </c>
      <c r="C37" s="7">
        <v>37</v>
      </c>
      <c r="D37" s="8" t="s">
        <v>1238</v>
      </c>
      <c r="E37" s="8" t="s">
        <v>1238</v>
      </c>
      <c r="F37" s="32">
        <v>206</v>
      </c>
      <c r="G37" s="15" t="s">
        <v>73</v>
      </c>
      <c r="H37" s="265" t="s">
        <v>1571</v>
      </c>
      <c r="I37" s="32">
        <v>572</v>
      </c>
      <c r="J37" s="10">
        <v>36</v>
      </c>
      <c r="K37" s="10">
        <v>40</v>
      </c>
      <c r="L37" s="10">
        <v>18</v>
      </c>
      <c r="M37" s="10">
        <v>3</v>
      </c>
      <c r="N37" s="10">
        <v>4</v>
      </c>
      <c r="O37" s="10">
        <v>9</v>
      </c>
      <c r="P37" s="10">
        <v>1</v>
      </c>
      <c r="Q37" s="10">
        <v>13</v>
      </c>
      <c r="R37" s="10">
        <v>3</v>
      </c>
      <c r="S37" s="10">
        <v>114</v>
      </c>
      <c r="T37" s="10">
        <v>0</v>
      </c>
      <c r="U37" s="33">
        <v>1</v>
      </c>
      <c r="V37" s="33">
        <v>0</v>
      </c>
      <c r="W37" s="10">
        <v>1</v>
      </c>
      <c r="X37" s="10">
        <v>9</v>
      </c>
      <c r="Y37" s="10">
        <f t="shared" si="0"/>
        <v>252</v>
      </c>
    </row>
    <row r="38" spans="1:25" x14ac:dyDescent="0.3">
      <c r="A38" s="14">
        <v>37</v>
      </c>
      <c r="B38" s="15">
        <v>6</v>
      </c>
      <c r="C38" s="7">
        <v>37</v>
      </c>
      <c r="D38" s="8" t="s">
        <v>1238</v>
      </c>
      <c r="E38" s="8" t="s">
        <v>1238</v>
      </c>
      <c r="F38" s="32">
        <v>206</v>
      </c>
      <c r="G38" s="15" t="s">
        <v>73</v>
      </c>
      <c r="H38" s="265" t="s">
        <v>1578</v>
      </c>
      <c r="I38" s="32">
        <v>572</v>
      </c>
      <c r="J38" s="10">
        <v>39</v>
      </c>
      <c r="K38" s="10">
        <v>62</v>
      </c>
      <c r="L38" s="10">
        <v>12</v>
      </c>
      <c r="M38" s="10">
        <v>2</v>
      </c>
      <c r="N38" s="10">
        <v>2</v>
      </c>
      <c r="O38" s="10">
        <v>10</v>
      </c>
      <c r="P38" s="10">
        <v>4</v>
      </c>
      <c r="Q38" s="10">
        <v>6</v>
      </c>
      <c r="R38" s="10">
        <v>3</v>
      </c>
      <c r="S38" s="10">
        <v>105</v>
      </c>
      <c r="T38" s="10">
        <v>3</v>
      </c>
      <c r="U38" s="33">
        <v>0</v>
      </c>
      <c r="V38" s="33">
        <v>2</v>
      </c>
      <c r="W38" s="10">
        <v>0</v>
      </c>
      <c r="X38" s="10">
        <v>9</v>
      </c>
      <c r="Y38" s="10">
        <f t="shared" si="0"/>
        <v>259</v>
      </c>
    </row>
    <row r="39" spans="1:25" x14ac:dyDescent="0.3">
      <c r="A39" s="14">
        <v>38</v>
      </c>
      <c r="B39" s="15">
        <v>6</v>
      </c>
      <c r="C39" s="7">
        <v>37</v>
      </c>
      <c r="D39" s="8" t="s">
        <v>1238</v>
      </c>
      <c r="E39" s="8" t="s">
        <v>1238</v>
      </c>
      <c r="F39" s="32">
        <v>207</v>
      </c>
      <c r="G39" s="15" t="s">
        <v>73</v>
      </c>
      <c r="H39" s="265" t="s">
        <v>42</v>
      </c>
      <c r="I39" s="32">
        <v>591</v>
      </c>
      <c r="J39" s="10">
        <v>51</v>
      </c>
      <c r="K39" s="10">
        <v>62</v>
      </c>
      <c r="L39" s="10">
        <v>18</v>
      </c>
      <c r="M39" s="10">
        <v>1</v>
      </c>
      <c r="N39" s="10">
        <v>6</v>
      </c>
      <c r="O39" s="10">
        <v>8</v>
      </c>
      <c r="P39" s="10">
        <v>2</v>
      </c>
      <c r="Q39" s="10">
        <v>3</v>
      </c>
      <c r="R39" s="10">
        <v>3</v>
      </c>
      <c r="S39" s="10">
        <v>110</v>
      </c>
      <c r="T39" s="10">
        <v>1</v>
      </c>
      <c r="U39" s="33">
        <v>3</v>
      </c>
      <c r="V39" s="33">
        <v>2</v>
      </c>
      <c r="W39" s="10">
        <v>1</v>
      </c>
      <c r="X39" s="10">
        <v>8</v>
      </c>
      <c r="Y39" s="10">
        <f t="shared" si="0"/>
        <v>279</v>
      </c>
    </row>
    <row r="40" spans="1:25" x14ac:dyDescent="0.3">
      <c r="A40" s="14">
        <v>39</v>
      </c>
      <c r="B40" s="15">
        <v>6</v>
      </c>
      <c r="C40" s="7">
        <v>37</v>
      </c>
      <c r="D40" s="8" t="s">
        <v>1238</v>
      </c>
      <c r="E40" s="8" t="s">
        <v>1238</v>
      </c>
      <c r="F40" s="32">
        <v>207</v>
      </c>
      <c r="G40" s="15" t="s">
        <v>73</v>
      </c>
      <c r="H40" s="265" t="s">
        <v>1569</v>
      </c>
      <c r="I40" s="32">
        <v>591</v>
      </c>
      <c r="J40" s="10">
        <v>45</v>
      </c>
      <c r="K40" s="10">
        <v>75</v>
      </c>
      <c r="L40" s="10">
        <v>13</v>
      </c>
      <c r="M40" s="10">
        <v>5</v>
      </c>
      <c r="N40" s="10">
        <v>6</v>
      </c>
      <c r="O40" s="10">
        <v>7</v>
      </c>
      <c r="P40" s="10">
        <v>1</v>
      </c>
      <c r="Q40" s="10">
        <v>11</v>
      </c>
      <c r="R40" s="10">
        <v>1</v>
      </c>
      <c r="S40" s="10">
        <v>81</v>
      </c>
      <c r="T40" s="10">
        <v>2</v>
      </c>
      <c r="U40" s="33">
        <v>0</v>
      </c>
      <c r="V40" s="33">
        <v>3</v>
      </c>
      <c r="W40" s="10">
        <v>1</v>
      </c>
      <c r="X40" s="10">
        <v>8</v>
      </c>
      <c r="Y40" s="10">
        <f t="shared" si="0"/>
        <v>259</v>
      </c>
    </row>
    <row r="41" spans="1:25" x14ac:dyDescent="0.3">
      <c r="A41" s="14">
        <v>40</v>
      </c>
      <c r="B41" s="15">
        <v>6</v>
      </c>
      <c r="C41" s="7">
        <v>37</v>
      </c>
      <c r="D41" s="8" t="s">
        <v>1238</v>
      </c>
      <c r="E41" s="8" t="s">
        <v>1238</v>
      </c>
      <c r="F41" s="32">
        <v>207</v>
      </c>
      <c r="G41" s="15" t="s">
        <v>73</v>
      </c>
      <c r="H41" s="265" t="s">
        <v>1571</v>
      </c>
      <c r="I41" s="32">
        <v>591</v>
      </c>
      <c r="J41" s="10">
        <v>35</v>
      </c>
      <c r="K41" s="10">
        <v>71</v>
      </c>
      <c r="L41" s="10">
        <v>17</v>
      </c>
      <c r="M41" s="10">
        <v>5</v>
      </c>
      <c r="N41" s="10">
        <v>5</v>
      </c>
      <c r="O41" s="10">
        <v>5</v>
      </c>
      <c r="P41" s="10">
        <v>3</v>
      </c>
      <c r="Q41" s="10">
        <v>7</v>
      </c>
      <c r="R41" s="10">
        <v>0</v>
      </c>
      <c r="S41" s="10">
        <v>83</v>
      </c>
      <c r="T41" s="10">
        <v>3</v>
      </c>
      <c r="U41" s="33">
        <v>4</v>
      </c>
      <c r="V41" s="33">
        <v>1</v>
      </c>
      <c r="W41" s="10">
        <v>0</v>
      </c>
      <c r="X41" s="10">
        <v>5</v>
      </c>
      <c r="Y41" s="10">
        <f t="shared" si="0"/>
        <v>244</v>
      </c>
    </row>
    <row r="42" spans="1:25" x14ac:dyDescent="0.3">
      <c r="A42" s="14">
        <v>41</v>
      </c>
      <c r="B42" s="15">
        <v>6</v>
      </c>
      <c r="C42" s="7">
        <v>37</v>
      </c>
      <c r="D42" s="8" t="s">
        <v>1238</v>
      </c>
      <c r="E42" s="8" t="s">
        <v>1238</v>
      </c>
      <c r="F42" s="32">
        <v>207</v>
      </c>
      <c r="G42" s="15" t="s">
        <v>73</v>
      </c>
      <c r="H42" s="265" t="s">
        <v>1578</v>
      </c>
      <c r="I42" s="32">
        <v>591</v>
      </c>
      <c r="J42" s="10">
        <v>56</v>
      </c>
      <c r="K42" s="10">
        <v>77</v>
      </c>
      <c r="L42" s="10">
        <v>11</v>
      </c>
      <c r="M42" s="10">
        <v>2</v>
      </c>
      <c r="N42" s="10">
        <v>9</v>
      </c>
      <c r="O42" s="10">
        <v>10</v>
      </c>
      <c r="P42" s="10">
        <v>6</v>
      </c>
      <c r="Q42" s="10">
        <v>3</v>
      </c>
      <c r="R42" s="10">
        <v>1</v>
      </c>
      <c r="S42" s="10">
        <v>70</v>
      </c>
      <c r="T42" s="10">
        <v>2</v>
      </c>
      <c r="U42" s="33">
        <v>2</v>
      </c>
      <c r="V42" s="33">
        <v>1</v>
      </c>
      <c r="W42" s="10">
        <v>0</v>
      </c>
      <c r="X42" s="10">
        <v>6</v>
      </c>
      <c r="Y42" s="10">
        <f t="shared" si="0"/>
        <v>256</v>
      </c>
    </row>
    <row r="43" spans="1:25" x14ac:dyDescent="0.3">
      <c r="A43" s="14">
        <v>42</v>
      </c>
      <c r="B43" s="15">
        <v>6</v>
      </c>
      <c r="C43" s="7">
        <v>37</v>
      </c>
      <c r="D43" s="8" t="s">
        <v>1238</v>
      </c>
      <c r="E43" s="8" t="s">
        <v>1238</v>
      </c>
      <c r="F43" s="32">
        <v>208</v>
      </c>
      <c r="G43" s="15" t="s">
        <v>73</v>
      </c>
      <c r="H43" s="265" t="s">
        <v>42</v>
      </c>
      <c r="I43" s="32">
        <v>651</v>
      </c>
      <c r="J43" s="10">
        <v>33</v>
      </c>
      <c r="K43" s="10">
        <v>62</v>
      </c>
      <c r="L43" s="10">
        <v>29</v>
      </c>
      <c r="M43" s="10">
        <v>3</v>
      </c>
      <c r="N43" s="10">
        <v>11</v>
      </c>
      <c r="O43" s="10">
        <v>10</v>
      </c>
      <c r="P43" s="10">
        <v>12</v>
      </c>
      <c r="Q43" s="10">
        <v>5</v>
      </c>
      <c r="R43" s="10">
        <v>0</v>
      </c>
      <c r="S43" s="10">
        <v>84</v>
      </c>
      <c r="T43" s="10">
        <v>1</v>
      </c>
      <c r="U43" s="33">
        <v>4</v>
      </c>
      <c r="V43" s="33">
        <v>2</v>
      </c>
      <c r="W43" s="10">
        <v>0</v>
      </c>
      <c r="X43" s="10">
        <v>9</v>
      </c>
      <c r="Y43" s="10">
        <f t="shared" si="0"/>
        <v>265</v>
      </c>
    </row>
    <row r="44" spans="1:25" x14ac:dyDescent="0.3">
      <c r="A44" s="14">
        <v>43</v>
      </c>
      <c r="B44" s="15">
        <v>6</v>
      </c>
      <c r="C44" s="7">
        <v>37</v>
      </c>
      <c r="D44" s="8" t="s">
        <v>1238</v>
      </c>
      <c r="E44" s="8" t="s">
        <v>1238</v>
      </c>
      <c r="F44" s="32">
        <v>208</v>
      </c>
      <c r="G44" s="15" t="s">
        <v>73</v>
      </c>
      <c r="H44" s="265" t="s">
        <v>1569</v>
      </c>
      <c r="I44" s="32">
        <v>651</v>
      </c>
      <c r="J44" s="10">
        <v>30</v>
      </c>
      <c r="K44" s="10">
        <v>51</v>
      </c>
      <c r="L44" s="10">
        <v>25</v>
      </c>
      <c r="M44" s="10">
        <v>2</v>
      </c>
      <c r="N44" s="10">
        <v>11</v>
      </c>
      <c r="O44" s="10">
        <v>15</v>
      </c>
      <c r="P44" s="10">
        <v>15</v>
      </c>
      <c r="Q44" s="10">
        <v>7</v>
      </c>
      <c r="R44" s="10">
        <v>4</v>
      </c>
      <c r="S44" s="10">
        <v>121</v>
      </c>
      <c r="T44" s="10">
        <v>1</v>
      </c>
      <c r="U44" s="33">
        <v>2</v>
      </c>
      <c r="V44" s="33">
        <v>2</v>
      </c>
      <c r="W44" s="10">
        <v>0</v>
      </c>
      <c r="X44" s="10">
        <v>15</v>
      </c>
      <c r="Y44" s="10">
        <f t="shared" si="0"/>
        <v>301</v>
      </c>
    </row>
    <row r="45" spans="1:25" x14ac:dyDescent="0.3">
      <c r="A45" s="14">
        <v>44</v>
      </c>
      <c r="B45" s="15">
        <v>6</v>
      </c>
      <c r="C45" s="7">
        <v>37</v>
      </c>
      <c r="D45" s="8" t="s">
        <v>1238</v>
      </c>
      <c r="E45" s="8" t="s">
        <v>1238</v>
      </c>
      <c r="F45" s="32">
        <v>208</v>
      </c>
      <c r="G45" s="15" t="s">
        <v>73</v>
      </c>
      <c r="H45" s="265" t="s">
        <v>1571</v>
      </c>
      <c r="I45" s="32">
        <v>651</v>
      </c>
      <c r="J45" s="10">
        <v>31</v>
      </c>
      <c r="K45" s="10">
        <v>55</v>
      </c>
      <c r="L45" s="10">
        <v>36</v>
      </c>
      <c r="M45" s="10">
        <v>1</v>
      </c>
      <c r="N45" s="10">
        <v>12</v>
      </c>
      <c r="O45" s="10">
        <v>18</v>
      </c>
      <c r="P45" s="10">
        <v>13</v>
      </c>
      <c r="Q45" s="10">
        <v>5</v>
      </c>
      <c r="R45" s="10">
        <v>5</v>
      </c>
      <c r="S45" s="10">
        <v>98</v>
      </c>
      <c r="T45" s="10">
        <v>2</v>
      </c>
      <c r="U45" s="33">
        <v>2</v>
      </c>
      <c r="V45" s="33">
        <v>0</v>
      </c>
      <c r="W45" s="10">
        <v>0</v>
      </c>
      <c r="X45" s="10">
        <v>8</v>
      </c>
      <c r="Y45" s="10">
        <f t="shared" si="0"/>
        <v>286</v>
      </c>
    </row>
    <row r="46" spans="1:25" x14ac:dyDescent="0.3">
      <c r="A46" s="14">
        <v>45</v>
      </c>
      <c r="B46" s="15">
        <v>6</v>
      </c>
      <c r="C46" s="7">
        <v>37</v>
      </c>
      <c r="D46" s="8" t="s">
        <v>1238</v>
      </c>
      <c r="E46" s="8" t="s">
        <v>1238</v>
      </c>
      <c r="F46" s="32">
        <v>208</v>
      </c>
      <c r="G46" s="15" t="s">
        <v>73</v>
      </c>
      <c r="H46" s="265" t="s">
        <v>1578</v>
      </c>
      <c r="I46" s="32">
        <v>650</v>
      </c>
      <c r="J46" s="10">
        <v>36</v>
      </c>
      <c r="K46" s="10">
        <v>47</v>
      </c>
      <c r="L46" s="10">
        <v>31</v>
      </c>
      <c r="M46" s="10">
        <v>4</v>
      </c>
      <c r="N46" s="10">
        <v>15</v>
      </c>
      <c r="O46" s="10">
        <v>10</v>
      </c>
      <c r="P46" s="10">
        <v>7</v>
      </c>
      <c r="Q46" s="10">
        <v>3</v>
      </c>
      <c r="R46" s="10">
        <v>1</v>
      </c>
      <c r="S46" s="10">
        <v>99</v>
      </c>
      <c r="T46" s="10">
        <v>5</v>
      </c>
      <c r="U46" s="33">
        <v>5</v>
      </c>
      <c r="V46" s="33">
        <v>0</v>
      </c>
      <c r="W46" s="10">
        <v>0</v>
      </c>
      <c r="X46" s="10">
        <v>7</v>
      </c>
      <c r="Y46" s="10">
        <f t="shared" si="0"/>
        <v>270</v>
      </c>
    </row>
    <row r="47" spans="1:25" x14ac:dyDescent="0.3">
      <c r="A47" s="14">
        <v>46</v>
      </c>
      <c r="B47" s="15">
        <v>6</v>
      </c>
      <c r="C47" s="7">
        <v>37</v>
      </c>
      <c r="D47" s="8" t="s">
        <v>1238</v>
      </c>
      <c r="E47" s="8" t="s">
        <v>1238</v>
      </c>
      <c r="F47" s="32">
        <v>209</v>
      </c>
      <c r="G47" s="15" t="s">
        <v>73</v>
      </c>
      <c r="H47" s="265" t="s">
        <v>42</v>
      </c>
      <c r="I47" s="32">
        <v>513</v>
      </c>
      <c r="J47" s="10">
        <v>49</v>
      </c>
      <c r="K47" s="10">
        <v>50</v>
      </c>
      <c r="L47" s="10">
        <v>11</v>
      </c>
      <c r="M47" s="10">
        <v>0</v>
      </c>
      <c r="N47" s="10">
        <v>1</v>
      </c>
      <c r="O47" s="10">
        <v>3</v>
      </c>
      <c r="P47" s="10">
        <v>5</v>
      </c>
      <c r="Q47" s="10">
        <v>6</v>
      </c>
      <c r="R47" s="10">
        <v>1</v>
      </c>
      <c r="S47" s="10">
        <v>81</v>
      </c>
      <c r="T47" s="10">
        <v>5</v>
      </c>
      <c r="U47" s="33">
        <v>2</v>
      </c>
      <c r="V47" s="33">
        <v>0</v>
      </c>
      <c r="W47" s="10">
        <v>1</v>
      </c>
      <c r="X47" s="10">
        <v>10</v>
      </c>
      <c r="Y47" s="10">
        <f t="shared" si="0"/>
        <v>225</v>
      </c>
    </row>
    <row r="48" spans="1:25" x14ac:dyDescent="0.3">
      <c r="A48" s="14">
        <v>47</v>
      </c>
      <c r="B48" s="15">
        <v>6</v>
      </c>
      <c r="C48" s="7">
        <v>37</v>
      </c>
      <c r="D48" s="8" t="s">
        <v>1238</v>
      </c>
      <c r="E48" s="8" t="s">
        <v>1238</v>
      </c>
      <c r="F48" s="32">
        <v>209</v>
      </c>
      <c r="G48" s="15" t="s">
        <v>73</v>
      </c>
      <c r="H48" s="265" t="s">
        <v>1569</v>
      </c>
      <c r="I48" s="32">
        <v>513</v>
      </c>
      <c r="J48" s="10">
        <v>51</v>
      </c>
      <c r="K48" s="10">
        <v>51</v>
      </c>
      <c r="L48" s="10">
        <v>15</v>
      </c>
      <c r="M48" s="10">
        <v>2</v>
      </c>
      <c r="N48" s="10">
        <v>3</v>
      </c>
      <c r="O48" s="10">
        <v>4</v>
      </c>
      <c r="P48" s="10">
        <v>2</v>
      </c>
      <c r="Q48" s="10">
        <v>9</v>
      </c>
      <c r="R48" s="10">
        <v>1</v>
      </c>
      <c r="S48" s="10">
        <v>97</v>
      </c>
      <c r="T48" s="10">
        <v>4</v>
      </c>
      <c r="U48" s="33">
        <v>4</v>
      </c>
      <c r="V48" s="33">
        <v>1</v>
      </c>
      <c r="W48" s="10">
        <v>0</v>
      </c>
      <c r="X48" s="10">
        <v>6</v>
      </c>
      <c r="Y48" s="10">
        <f t="shared" si="0"/>
        <v>250</v>
      </c>
    </row>
    <row r="49" spans="1:25" x14ac:dyDescent="0.3">
      <c r="A49" s="14">
        <v>48</v>
      </c>
      <c r="B49" s="15">
        <v>6</v>
      </c>
      <c r="C49" s="7">
        <v>37</v>
      </c>
      <c r="D49" s="8" t="s">
        <v>1238</v>
      </c>
      <c r="E49" s="8" t="s">
        <v>1238</v>
      </c>
      <c r="F49" s="32">
        <v>209</v>
      </c>
      <c r="G49" s="15" t="s">
        <v>73</v>
      </c>
      <c r="H49" s="265" t="s">
        <v>1571</v>
      </c>
      <c r="I49" s="32">
        <v>512</v>
      </c>
      <c r="J49" s="10">
        <v>44</v>
      </c>
      <c r="K49" s="10">
        <v>53</v>
      </c>
      <c r="L49" s="10">
        <v>12</v>
      </c>
      <c r="M49" s="10">
        <v>2</v>
      </c>
      <c r="N49" s="10">
        <v>7</v>
      </c>
      <c r="O49" s="10">
        <v>3</v>
      </c>
      <c r="P49" s="10">
        <v>2</v>
      </c>
      <c r="Q49" s="10">
        <v>6</v>
      </c>
      <c r="R49" s="10">
        <v>4</v>
      </c>
      <c r="S49" s="10">
        <v>86</v>
      </c>
      <c r="T49" s="10">
        <v>1</v>
      </c>
      <c r="U49" s="33">
        <v>2</v>
      </c>
      <c r="V49" s="33">
        <v>1</v>
      </c>
      <c r="W49" s="10">
        <v>1</v>
      </c>
      <c r="X49" s="10">
        <v>8</v>
      </c>
      <c r="Y49" s="10">
        <f t="shared" si="0"/>
        <v>232</v>
      </c>
    </row>
    <row r="50" spans="1:25" x14ac:dyDescent="0.3">
      <c r="A50" s="14">
        <v>49</v>
      </c>
      <c r="B50" s="15">
        <v>6</v>
      </c>
      <c r="C50" s="7">
        <v>37</v>
      </c>
      <c r="D50" s="8" t="s">
        <v>1238</v>
      </c>
      <c r="E50" s="8" t="s">
        <v>1238</v>
      </c>
      <c r="F50" s="32">
        <v>210</v>
      </c>
      <c r="G50" s="15" t="s">
        <v>73</v>
      </c>
      <c r="H50" s="265" t="s">
        <v>42</v>
      </c>
      <c r="I50" s="32">
        <v>561</v>
      </c>
      <c r="J50" s="10">
        <v>42</v>
      </c>
      <c r="K50" s="10">
        <v>71</v>
      </c>
      <c r="L50" s="10">
        <v>21</v>
      </c>
      <c r="M50" s="10">
        <v>9</v>
      </c>
      <c r="N50" s="10">
        <v>13</v>
      </c>
      <c r="O50" s="10">
        <v>12</v>
      </c>
      <c r="P50" s="10">
        <v>1</v>
      </c>
      <c r="Q50" s="10">
        <v>4</v>
      </c>
      <c r="R50" s="10">
        <v>3</v>
      </c>
      <c r="S50" s="10">
        <v>78</v>
      </c>
      <c r="T50" s="10">
        <v>2</v>
      </c>
      <c r="U50" s="33">
        <v>0</v>
      </c>
      <c r="V50" s="33">
        <v>2</v>
      </c>
      <c r="W50" s="10">
        <v>1</v>
      </c>
      <c r="X50" s="10">
        <v>5</v>
      </c>
      <c r="Y50" s="10">
        <f t="shared" si="0"/>
        <v>264</v>
      </c>
    </row>
    <row r="51" spans="1:25" x14ac:dyDescent="0.3">
      <c r="A51" s="14">
        <v>50</v>
      </c>
      <c r="B51" s="15">
        <v>6</v>
      </c>
      <c r="C51" s="7">
        <v>37</v>
      </c>
      <c r="D51" s="8" t="s">
        <v>1238</v>
      </c>
      <c r="E51" s="8" t="s">
        <v>1238</v>
      </c>
      <c r="F51" s="32">
        <v>210</v>
      </c>
      <c r="G51" s="15" t="s">
        <v>73</v>
      </c>
      <c r="H51" s="265" t="s">
        <v>1569</v>
      </c>
      <c r="I51" s="32">
        <v>561</v>
      </c>
      <c r="J51" s="10">
        <v>45</v>
      </c>
      <c r="K51" s="10">
        <v>82</v>
      </c>
      <c r="L51" s="10">
        <v>9</v>
      </c>
      <c r="M51" s="10">
        <v>1</v>
      </c>
      <c r="N51" s="10">
        <v>5</v>
      </c>
      <c r="O51" s="10">
        <v>6</v>
      </c>
      <c r="P51" s="10">
        <v>0</v>
      </c>
      <c r="Q51" s="10">
        <v>5</v>
      </c>
      <c r="R51" s="10">
        <v>1</v>
      </c>
      <c r="S51" s="10">
        <v>112</v>
      </c>
      <c r="T51" s="10">
        <v>1</v>
      </c>
      <c r="U51" s="33">
        <v>1</v>
      </c>
      <c r="V51" s="33">
        <v>3</v>
      </c>
      <c r="W51" s="10">
        <v>0</v>
      </c>
      <c r="X51" s="10">
        <v>15</v>
      </c>
      <c r="Y51" s="10">
        <f t="shared" si="0"/>
        <v>286</v>
      </c>
    </row>
    <row r="52" spans="1:25" x14ac:dyDescent="0.3">
      <c r="A52" s="14">
        <v>51</v>
      </c>
      <c r="B52" s="15">
        <v>6</v>
      </c>
      <c r="C52" s="7">
        <v>37</v>
      </c>
      <c r="D52" s="8" t="s">
        <v>1238</v>
      </c>
      <c r="E52" s="8" t="s">
        <v>1238</v>
      </c>
      <c r="F52" s="32">
        <v>211</v>
      </c>
      <c r="G52" s="15" t="s">
        <v>73</v>
      </c>
      <c r="H52" s="265" t="s">
        <v>42</v>
      </c>
      <c r="I52" s="32">
        <v>650</v>
      </c>
      <c r="J52" s="10">
        <v>70</v>
      </c>
      <c r="K52" s="10">
        <v>76</v>
      </c>
      <c r="L52" s="10">
        <v>20</v>
      </c>
      <c r="M52" s="10">
        <v>3</v>
      </c>
      <c r="N52" s="10">
        <v>13</v>
      </c>
      <c r="O52" s="10">
        <v>12</v>
      </c>
      <c r="P52" s="10">
        <v>4</v>
      </c>
      <c r="Q52" s="10">
        <v>4</v>
      </c>
      <c r="R52" s="10">
        <v>7</v>
      </c>
      <c r="S52" s="10">
        <v>98</v>
      </c>
      <c r="T52" s="10">
        <v>3</v>
      </c>
      <c r="U52" s="33">
        <v>3</v>
      </c>
      <c r="V52" s="33">
        <v>0</v>
      </c>
      <c r="W52" s="10">
        <v>0</v>
      </c>
      <c r="X52" s="10">
        <v>14</v>
      </c>
      <c r="Y52" s="10">
        <f t="shared" si="0"/>
        <v>327</v>
      </c>
    </row>
    <row r="53" spans="1:25" x14ac:dyDescent="0.3">
      <c r="A53" s="14">
        <v>52</v>
      </c>
      <c r="B53" s="15">
        <v>6</v>
      </c>
      <c r="C53" s="7">
        <v>37</v>
      </c>
      <c r="D53" s="8" t="s">
        <v>1238</v>
      </c>
      <c r="E53" s="8" t="s">
        <v>1238</v>
      </c>
      <c r="F53" s="32">
        <v>212</v>
      </c>
      <c r="G53" s="15" t="s">
        <v>73</v>
      </c>
      <c r="H53" s="265" t="s">
        <v>42</v>
      </c>
      <c r="I53" s="32">
        <v>581</v>
      </c>
      <c r="J53" s="10">
        <v>50</v>
      </c>
      <c r="K53" s="10">
        <v>64</v>
      </c>
      <c r="L53" s="10">
        <v>16</v>
      </c>
      <c r="M53" s="10">
        <v>4</v>
      </c>
      <c r="N53" s="10">
        <v>27</v>
      </c>
      <c r="O53" s="10">
        <v>8</v>
      </c>
      <c r="P53" s="10">
        <v>6</v>
      </c>
      <c r="Q53" s="10">
        <v>4</v>
      </c>
      <c r="R53" s="10">
        <v>2</v>
      </c>
      <c r="S53" s="10">
        <v>111</v>
      </c>
      <c r="T53" s="10">
        <v>3</v>
      </c>
      <c r="U53" s="33">
        <v>1</v>
      </c>
      <c r="V53" s="33">
        <v>1</v>
      </c>
      <c r="W53" s="10">
        <v>0</v>
      </c>
      <c r="X53" s="10">
        <v>11</v>
      </c>
      <c r="Y53" s="10">
        <f t="shared" si="0"/>
        <v>308</v>
      </c>
    </row>
    <row r="54" spans="1:25" x14ac:dyDescent="0.3">
      <c r="A54" s="14">
        <v>53</v>
      </c>
      <c r="B54" s="15">
        <v>6</v>
      </c>
      <c r="C54" s="7">
        <v>37</v>
      </c>
      <c r="D54" s="8" t="s">
        <v>1238</v>
      </c>
      <c r="E54" s="8" t="s">
        <v>1238</v>
      </c>
      <c r="F54" s="32">
        <v>212</v>
      </c>
      <c r="G54" s="15" t="s">
        <v>73</v>
      </c>
      <c r="H54" s="265" t="s">
        <v>1569</v>
      </c>
      <c r="I54" s="32">
        <v>580</v>
      </c>
      <c r="J54" s="10">
        <v>48</v>
      </c>
      <c r="K54" s="10">
        <v>55</v>
      </c>
      <c r="L54" s="10">
        <v>21</v>
      </c>
      <c r="M54" s="10">
        <v>4</v>
      </c>
      <c r="N54" s="10">
        <v>14</v>
      </c>
      <c r="O54" s="10">
        <v>11</v>
      </c>
      <c r="P54" s="10">
        <v>1</v>
      </c>
      <c r="Q54" s="10">
        <v>3</v>
      </c>
      <c r="R54" s="10">
        <v>0</v>
      </c>
      <c r="S54" s="10">
        <v>101</v>
      </c>
      <c r="T54" s="10">
        <v>5</v>
      </c>
      <c r="U54" s="33">
        <v>0</v>
      </c>
      <c r="V54" s="33">
        <v>0</v>
      </c>
      <c r="W54" s="10">
        <v>0</v>
      </c>
      <c r="X54" s="10">
        <v>9</v>
      </c>
      <c r="Y54" s="10">
        <f t="shared" si="0"/>
        <v>272</v>
      </c>
    </row>
    <row r="55" spans="1:25" x14ac:dyDescent="0.3">
      <c r="A55" s="14">
        <v>54</v>
      </c>
      <c r="B55" s="15">
        <v>6</v>
      </c>
      <c r="C55" s="7">
        <v>37</v>
      </c>
      <c r="D55" s="8" t="s">
        <v>1238</v>
      </c>
      <c r="E55" s="8" t="s">
        <v>1238</v>
      </c>
      <c r="F55" s="32">
        <v>212</v>
      </c>
      <c r="G55" s="15" t="s">
        <v>73</v>
      </c>
      <c r="H55" s="265" t="s">
        <v>1572</v>
      </c>
      <c r="I55" s="32"/>
      <c r="J55" s="10">
        <v>16</v>
      </c>
      <c r="K55" s="10">
        <v>29</v>
      </c>
      <c r="L55" s="10">
        <v>18</v>
      </c>
      <c r="M55" s="10">
        <v>0</v>
      </c>
      <c r="N55" s="10">
        <v>4</v>
      </c>
      <c r="O55" s="10">
        <v>6</v>
      </c>
      <c r="P55" s="10">
        <v>1</v>
      </c>
      <c r="Q55" s="10">
        <v>4</v>
      </c>
      <c r="R55" s="10">
        <v>0</v>
      </c>
      <c r="S55" s="10">
        <v>56</v>
      </c>
      <c r="T55" s="10">
        <v>0</v>
      </c>
      <c r="U55" s="33">
        <v>0</v>
      </c>
      <c r="V55" s="33">
        <v>2</v>
      </c>
      <c r="W55" s="10">
        <v>0</v>
      </c>
      <c r="X55" s="10">
        <v>6</v>
      </c>
      <c r="Y55" s="10">
        <f t="shared" si="0"/>
        <v>142</v>
      </c>
    </row>
    <row r="56" spans="1:25" x14ac:dyDescent="0.3">
      <c r="A56" s="14">
        <v>55</v>
      </c>
      <c r="B56" s="15">
        <v>6</v>
      </c>
      <c r="C56" s="7">
        <v>37</v>
      </c>
      <c r="D56" s="8" t="s">
        <v>1238</v>
      </c>
      <c r="E56" s="8" t="s">
        <v>1238</v>
      </c>
      <c r="F56" s="32">
        <v>213</v>
      </c>
      <c r="G56" s="15" t="s">
        <v>73</v>
      </c>
      <c r="H56" s="265" t="s">
        <v>42</v>
      </c>
      <c r="I56" s="32">
        <v>511</v>
      </c>
      <c r="J56" s="10">
        <v>47</v>
      </c>
      <c r="K56" s="10">
        <v>84</v>
      </c>
      <c r="L56" s="10">
        <v>14</v>
      </c>
      <c r="M56" s="10">
        <v>8</v>
      </c>
      <c r="N56" s="10">
        <v>8</v>
      </c>
      <c r="O56" s="10">
        <v>6</v>
      </c>
      <c r="P56" s="10">
        <v>0</v>
      </c>
      <c r="Q56" s="10">
        <v>8</v>
      </c>
      <c r="R56" s="10">
        <v>0</v>
      </c>
      <c r="S56" s="10">
        <v>84</v>
      </c>
      <c r="T56" s="10">
        <v>1</v>
      </c>
      <c r="U56" s="33">
        <v>2</v>
      </c>
      <c r="V56" s="33">
        <v>1</v>
      </c>
      <c r="W56" s="10">
        <v>0</v>
      </c>
      <c r="X56" s="10">
        <v>8</v>
      </c>
      <c r="Y56" s="10">
        <f t="shared" si="0"/>
        <v>271</v>
      </c>
    </row>
    <row r="57" spans="1:25" x14ac:dyDescent="0.3">
      <c r="A57" s="14">
        <v>56</v>
      </c>
      <c r="B57" s="15">
        <v>6</v>
      </c>
      <c r="C57" s="7">
        <v>37</v>
      </c>
      <c r="D57" s="8" t="s">
        <v>1238</v>
      </c>
      <c r="E57" s="8" t="s">
        <v>1238</v>
      </c>
      <c r="F57" s="32">
        <v>213</v>
      </c>
      <c r="G57" s="15" t="s">
        <v>73</v>
      </c>
      <c r="H57" s="265" t="s">
        <v>1569</v>
      </c>
      <c r="I57" s="32">
        <v>511</v>
      </c>
      <c r="J57" s="10">
        <v>67</v>
      </c>
      <c r="K57" s="10">
        <v>87</v>
      </c>
      <c r="L57" s="10">
        <v>13</v>
      </c>
      <c r="M57" s="10">
        <v>3</v>
      </c>
      <c r="N57" s="10">
        <v>7</v>
      </c>
      <c r="O57" s="10">
        <v>8</v>
      </c>
      <c r="P57" s="10">
        <v>1</v>
      </c>
      <c r="Q57" s="10">
        <v>7</v>
      </c>
      <c r="R57" s="10">
        <v>4</v>
      </c>
      <c r="S57" s="10">
        <v>91</v>
      </c>
      <c r="T57" s="10">
        <v>1</v>
      </c>
      <c r="U57" s="33">
        <v>1</v>
      </c>
      <c r="V57" s="33">
        <v>1</v>
      </c>
      <c r="W57" s="10">
        <v>1</v>
      </c>
      <c r="X57" s="10">
        <v>12</v>
      </c>
      <c r="Y57" s="10">
        <f t="shared" si="0"/>
        <v>304</v>
      </c>
    </row>
    <row r="58" spans="1:25" x14ac:dyDescent="0.3">
      <c r="A58" s="14">
        <v>57</v>
      </c>
      <c r="B58" s="15">
        <v>6</v>
      </c>
      <c r="C58" s="7">
        <v>37</v>
      </c>
      <c r="D58" s="8" t="s">
        <v>1238</v>
      </c>
      <c r="E58" s="8" t="s">
        <v>1238</v>
      </c>
      <c r="F58" s="32">
        <v>214</v>
      </c>
      <c r="G58" s="15" t="s">
        <v>73</v>
      </c>
      <c r="H58" s="265" t="s">
        <v>42</v>
      </c>
      <c r="I58" s="32">
        <v>727</v>
      </c>
      <c r="J58" s="10">
        <v>53</v>
      </c>
      <c r="K58" s="10">
        <v>87</v>
      </c>
      <c r="L58" s="10">
        <v>33</v>
      </c>
      <c r="M58" s="10">
        <v>5</v>
      </c>
      <c r="N58" s="10">
        <v>16</v>
      </c>
      <c r="O58" s="10">
        <v>11</v>
      </c>
      <c r="P58" s="10">
        <v>5</v>
      </c>
      <c r="Q58" s="10">
        <v>4</v>
      </c>
      <c r="R58" s="10">
        <v>3</v>
      </c>
      <c r="S58" s="10">
        <v>99</v>
      </c>
      <c r="T58" s="10">
        <v>6</v>
      </c>
      <c r="U58" s="33">
        <v>5</v>
      </c>
      <c r="V58" s="33">
        <v>0</v>
      </c>
      <c r="W58" s="10">
        <v>0</v>
      </c>
      <c r="X58" s="10">
        <v>12</v>
      </c>
      <c r="Y58" s="10">
        <f t="shared" si="0"/>
        <v>339</v>
      </c>
    </row>
    <row r="59" spans="1:25" x14ac:dyDescent="0.3">
      <c r="A59" s="14">
        <v>58</v>
      </c>
      <c r="B59" s="15">
        <v>6</v>
      </c>
      <c r="C59" s="7">
        <v>37</v>
      </c>
      <c r="D59" s="8" t="s">
        <v>1238</v>
      </c>
      <c r="E59" s="8" t="s">
        <v>1238</v>
      </c>
      <c r="F59" s="32">
        <v>214</v>
      </c>
      <c r="G59" s="15" t="s">
        <v>73</v>
      </c>
      <c r="H59" s="265" t="s">
        <v>1569</v>
      </c>
      <c r="I59" s="32">
        <v>726</v>
      </c>
      <c r="J59" s="10">
        <v>43</v>
      </c>
      <c r="K59" s="10">
        <v>71</v>
      </c>
      <c r="L59" s="10">
        <v>35</v>
      </c>
      <c r="M59" s="10">
        <v>5</v>
      </c>
      <c r="N59" s="10">
        <v>8</v>
      </c>
      <c r="O59" s="10">
        <v>16</v>
      </c>
      <c r="P59" s="10">
        <v>4</v>
      </c>
      <c r="Q59" s="10">
        <v>5</v>
      </c>
      <c r="R59" s="10">
        <v>4</v>
      </c>
      <c r="S59" s="10">
        <v>78</v>
      </c>
      <c r="T59" s="10">
        <v>2</v>
      </c>
      <c r="U59" s="33">
        <v>1</v>
      </c>
      <c r="V59" s="33">
        <v>3</v>
      </c>
      <c r="W59" s="10">
        <v>0</v>
      </c>
      <c r="X59" s="10">
        <v>6</v>
      </c>
      <c r="Y59" s="10">
        <f t="shared" si="0"/>
        <v>281</v>
      </c>
    </row>
    <row r="60" spans="1:25" x14ac:dyDescent="0.3">
      <c r="A60" s="14">
        <v>59</v>
      </c>
      <c r="B60" s="15">
        <v>6</v>
      </c>
      <c r="C60" s="7">
        <v>37</v>
      </c>
      <c r="D60" s="8" t="s">
        <v>1238</v>
      </c>
      <c r="E60" s="8" t="s">
        <v>1238</v>
      </c>
      <c r="F60" s="32">
        <v>214</v>
      </c>
      <c r="G60" s="15" t="s">
        <v>73</v>
      </c>
      <c r="H60" s="265" t="s">
        <v>1571</v>
      </c>
      <c r="I60" s="32">
        <v>726</v>
      </c>
      <c r="J60" s="10">
        <v>53</v>
      </c>
      <c r="K60" s="10">
        <v>76</v>
      </c>
      <c r="L60" s="10">
        <v>36</v>
      </c>
      <c r="M60" s="10">
        <v>1</v>
      </c>
      <c r="N60" s="10">
        <v>12</v>
      </c>
      <c r="O60" s="10">
        <v>8</v>
      </c>
      <c r="P60" s="10">
        <v>10</v>
      </c>
      <c r="Q60" s="10">
        <v>7</v>
      </c>
      <c r="R60" s="10">
        <v>0</v>
      </c>
      <c r="S60" s="10">
        <v>89</v>
      </c>
      <c r="T60" s="10">
        <v>0</v>
      </c>
      <c r="U60" s="33">
        <v>4</v>
      </c>
      <c r="V60" s="33">
        <v>1</v>
      </c>
      <c r="W60" s="10">
        <v>1</v>
      </c>
      <c r="X60" s="10">
        <v>20</v>
      </c>
      <c r="Y60" s="10">
        <f t="shared" si="0"/>
        <v>318</v>
      </c>
    </row>
    <row r="61" spans="1:25" x14ac:dyDescent="0.3">
      <c r="A61" s="14">
        <v>60</v>
      </c>
      <c r="B61" s="15">
        <v>6</v>
      </c>
      <c r="C61" s="7">
        <v>37</v>
      </c>
      <c r="D61" s="8" t="s">
        <v>1238</v>
      </c>
      <c r="E61" s="8" t="s">
        <v>1238</v>
      </c>
      <c r="F61" s="32">
        <v>215</v>
      </c>
      <c r="G61" s="15" t="s">
        <v>73</v>
      </c>
      <c r="H61" s="265" t="s">
        <v>42</v>
      </c>
      <c r="I61" s="32">
        <v>393</v>
      </c>
      <c r="J61" s="10">
        <v>46</v>
      </c>
      <c r="K61" s="10">
        <v>45</v>
      </c>
      <c r="L61" s="10">
        <v>8</v>
      </c>
      <c r="M61" s="10">
        <v>4</v>
      </c>
      <c r="N61" s="10">
        <v>10</v>
      </c>
      <c r="O61" s="10">
        <v>14</v>
      </c>
      <c r="P61" s="10">
        <v>4</v>
      </c>
      <c r="Q61" s="10">
        <v>0</v>
      </c>
      <c r="R61" s="10">
        <v>0</v>
      </c>
      <c r="S61" s="10">
        <v>62</v>
      </c>
      <c r="T61" s="10">
        <v>2</v>
      </c>
      <c r="U61" s="33">
        <v>0</v>
      </c>
      <c r="V61" s="33">
        <v>1</v>
      </c>
      <c r="W61" s="10">
        <v>0</v>
      </c>
      <c r="X61" s="10">
        <v>16</v>
      </c>
      <c r="Y61" s="10">
        <f t="shared" si="0"/>
        <v>212</v>
      </c>
    </row>
    <row r="62" spans="1:25" x14ac:dyDescent="0.3">
      <c r="A62" s="14">
        <v>61</v>
      </c>
      <c r="B62" s="15">
        <v>6</v>
      </c>
      <c r="C62" s="7">
        <v>37</v>
      </c>
      <c r="D62" s="8" t="s">
        <v>1238</v>
      </c>
      <c r="E62" s="8" t="s">
        <v>1238</v>
      </c>
      <c r="F62" s="32">
        <v>215</v>
      </c>
      <c r="G62" s="15" t="s">
        <v>73</v>
      </c>
      <c r="H62" s="265" t="s">
        <v>1569</v>
      </c>
      <c r="I62" s="32">
        <v>393</v>
      </c>
      <c r="J62" s="10">
        <v>33</v>
      </c>
      <c r="K62" s="10">
        <v>68</v>
      </c>
      <c r="L62" s="10">
        <v>11</v>
      </c>
      <c r="M62" s="10">
        <v>1</v>
      </c>
      <c r="N62" s="10">
        <v>3</v>
      </c>
      <c r="O62" s="10">
        <v>5</v>
      </c>
      <c r="P62" s="10">
        <v>0</v>
      </c>
      <c r="Q62" s="10">
        <v>2</v>
      </c>
      <c r="R62" s="10">
        <v>2</v>
      </c>
      <c r="S62" s="10">
        <v>55</v>
      </c>
      <c r="T62" s="10">
        <v>3</v>
      </c>
      <c r="U62" s="33">
        <v>2</v>
      </c>
      <c r="V62" s="33">
        <v>0</v>
      </c>
      <c r="W62" s="10">
        <v>0</v>
      </c>
      <c r="X62" s="10">
        <v>11</v>
      </c>
      <c r="Y62" s="10">
        <f t="shared" si="0"/>
        <v>196</v>
      </c>
    </row>
    <row r="63" spans="1:25" x14ac:dyDescent="0.3">
      <c r="A63" s="14">
        <v>62</v>
      </c>
      <c r="B63" s="15">
        <v>6</v>
      </c>
      <c r="C63" s="7">
        <v>37</v>
      </c>
      <c r="D63" s="8" t="s">
        <v>1238</v>
      </c>
      <c r="E63" s="8" t="s">
        <v>1238</v>
      </c>
      <c r="F63" s="32">
        <v>216</v>
      </c>
      <c r="G63" s="15" t="s">
        <v>73</v>
      </c>
      <c r="H63" s="265" t="s">
        <v>42</v>
      </c>
      <c r="I63" s="32">
        <v>587</v>
      </c>
      <c r="J63" s="10">
        <v>40</v>
      </c>
      <c r="K63" s="10">
        <v>63</v>
      </c>
      <c r="L63" s="10">
        <v>18</v>
      </c>
      <c r="M63" s="10">
        <v>2</v>
      </c>
      <c r="N63" s="10">
        <v>7</v>
      </c>
      <c r="O63" s="10">
        <v>5</v>
      </c>
      <c r="P63" s="10">
        <v>1</v>
      </c>
      <c r="Q63" s="10">
        <v>4</v>
      </c>
      <c r="R63" s="10">
        <v>2</v>
      </c>
      <c r="S63" s="10">
        <v>78</v>
      </c>
      <c r="T63" s="10">
        <v>2</v>
      </c>
      <c r="U63" s="33">
        <v>0</v>
      </c>
      <c r="V63" s="33">
        <v>0</v>
      </c>
      <c r="W63" s="10">
        <v>0</v>
      </c>
      <c r="X63" s="10">
        <v>3</v>
      </c>
      <c r="Y63" s="10">
        <f t="shared" si="0"/>
        <v>225</v>
      </c>
    </row>
    <row r="64" spans="1:25" x14ac:dyDescent="0.3">
      <c r="A64" s="14">
        <v>63</v>
      </c>
      <c r="B64" s="15">
        <v>6</v>
      </c>
      <c r="C64" s="7">
        <v>37</v>
      </c>
      <c r="D64" s="8" t="s">
        <v>1238</v>
      </c>
      <c r="E64" s="8" t="s">
        <v>1238</v>
      </c>
      <c r="F64" s="32">
        <v>216</v>
      </c>
      <c r="G64" s="15" t="s">
        <v>73</v>
      </c>
      <c r="H64" s="265" t="s">
        <v>1569</v>
      </c>
      <c r="I64" s="32">
        <v>587</v>
      </c>
      <c r="J64" s="10">
        <v>40</v>
      </c>
      <c r="K64" s="10">
        <v>52</v>
      </c>
      <c r="L64" s="10">
        <v>19</v>
      </c>
      <c r="M64" s="10">
        <v>6</v>
      </c>
      <c r="N64" s="10">
        <v>6</v>
      </c>
      <c r="O64" s="10">
        <v>15</v>
      </c>
      <c r="P64" s="10">
        <v>6</v>
      </c>
      <c r="Q64" s="10">
        <v>3</v>
      </c>
      <c r="R64" s="10">
        <v>2</v>
      </c>
      <c r="S64" s="10">
        <v>80</v>
      </c>
      <c r="T64" s="10">
        <v>4</v>
      </c>
      <c r="U64" s="33">
        <v>2</v>
      </c>
      <c r="V64" s="33">
        <v>0</v>
      </c>
      <c r="W64" s="10">
        <v>0</v>
      </c>
      <c r="X64" s="10">
        <v>10</v>
      </c>
      <c r="Y64" s="10">
        <f t="shared" si="0"/>
        <v>245</v>
      </c>
    </row>
    <row r="65" spans="1:25" x14ac:dyDescent="0.3">
      <c r="A65" s="14">
        <v>64</v>
      </c>
      <c r="B65" s="15">
        <v>6</v>
      </c>
      <c r="C65" s="7">
        <v>37</v>
      </c>
      <c r="D65" s="8" t="s">
        <v>1238</v>
      </c>
      <c r="E65" s="8" t="s">
        <v>1238</v>
      </c>
      <c r="F65" s="32">
        <v>216</v>
      </c>
      <c r="G65" s="15" t="s">
        <v>73</v>
      </c>
      <c r="H65" s="265" t="s">
        <v>1571</v>
      </c>
      <c r="I65" s="32">
        <v>586</v>
      </c>
      <c r="J65" s="10">
        <v>34</v>
      </c>
      <c r="K65" s="10">
        <v>60</v>
      </c>
      <c r="L65" s="10">
        <v>14</v>
      </c>
      <c r="M65" s="10">
        <v>3</v>
      </c>
      <c r="N65" s="10">
        <v>6</v>
      </c>
      <c r="O65" s="10">
        <v>16</v>
      </c>
      <c r="P65" s="10">
        <v>2</v>
      </c>
      <c r="Q65" s="10">
        <v>5</v>
      </c>
      <c r="R65" s="10">
        <v>1</v>
      </c>
      <c r="S65" s="10">
        <v>84</v>
      </c>
      <c r="T65" s="10">
        <v>1</v>
      </c>
      <c r="U65" s="33">
        <v>1</v>
      </c>
      <c r="V65" s="33">
        <v>0</v>
      </c>
      <c r="W65" s="10">
        <v>0</v>
      </c>
      <c r="X65" s="10">
        <v>10</v>
      </c>
      <c r="Y65" s="10">
        <f t="shared" si="0"/>
        <v>237</v>
      </c>
    </row>
    <row r="66" spans="1:25" x14ac:dyDescent="0.3">
      <c r="A66" s="14">
        <v>65</v>
      </c>
      <c r="B66" s="15">
        <v>6</v>
      </c>
      <c r="C66" s="7">
        <v>37</v>
      </c>
      <c r="D66" s="8" t="s">
        <v>1238</v>
      </c>
      <c r="E66" s="8" t="s">
        <v>1238</v>
      </c>
      <c r="F66" s="32">
        <v>216</v>
      </c>
      <c r="G66" s="15" t="s">
        <v>73</v>
      </c>
      <c r="H66" s="265" t="s">
        <v>1578</v>
      </c>
      <c r="I66" s="32">
        <v>586</v>
      </c>
      <c r="J66" s="10">
        <v>46</v>
      </c>
      <c r="K66" s="10">
        <v>88</v>
      </c>
      <c r="L66" s="10">
        <v>15</v>
      </c>
      <c r="M66" s="10">
        <v>4</v>
      </c>
      <c r="N66" s="10">
        <v>11</v>
      </c>
      <c r="O66" s="10">
        <v>8</v>
      </c>
      <c r="P66" s="10">
        <v>2</v>
      </c>
      <c r="Q66" s="10">
        <v>4</v>
      </c>
      <c r="R66" s="10">
        <v>2</v>
      </c>
      <c r="S66" s="10">
        <v>105</v>
      </c>
      <c r="T66" s="10">
        <v>4</v>
      </c>
      <c r="U66" s="33">
        <v>2</v>
      </c>
      <c r="V66" s="33">
        <v>2</v>
      </c>
      <c r="W66" s="10">
        <v>0</v>
      </c>
      <c r="X66" s="10">
        <v>8</v>
      </c>
      <c r="Y66" s="10">
        <f t="shared" ref="Y66:Y129" si="1">SUM(J66:X66)</f>
        <v>301</v>
      </c>
    </row>
    <row r="67" spans="1:25" x14ac:dyDescent="0.3">
      <c r="A67" s="14">
        <v>66</v>
      </c>
      <c r="B67" s="15">
        <v>6</v>
      </c>
      <c r="C67" s="7">
        <v>37</v>
      </c>
      <c r="D67" s="8" t="s">
        <v>1238</v>
      </c>
      <c r="E67" s="8" t="s">
        <v>1238</v>
      </c>
      <c r="F67" s="32">
        <v>217</v>
      </c>
      <c r="G67" s="15" t="s">
        <v>73</v>
      </c>
      <c r="H67" s="265" t="s">
        <v>42</v>
      </c>
      <c r="I67" s="32">
        <v>643</v>
      </c>
      <c r="J67" s="10">
        <v>45</v>
      </c>
      <c r="K67" s="10">
        <v>82</v>
      </c>
      <c r="L67" s="10">
        <v>19</v>
      </c>
      <c r="M67" s="10">
        <v>7</v>
      </c>
      <c r="N67" s="10">
        <v>6</v>
      </c>
      <c r="O67" s="10">
        <v>13</v>
      </c>
      <c r="P67" s="10">
        <v>5</v>
      </c>
      <c r="Q67" s="10">
        <v>7</v>
      </c>
      <c r="R67" s="10">
        <v>3</v>
      </c>
      <c r="S67" s="10">
        <v>76</v>
      </c>
      <c r="T67" s="10">
        <v>2</v>
      </c>
      <c r="U67" s="33">
        <v>4</v>
      </c>
      <c r="V67" s="33">
        <v>1</v>
      </c>
      <c r="W67" s="10">
        <v>1</v>
      </c>
      <c r="X67" s="10">
        <v>11</v>
      </c>
      <c r="Y67" s="10">
        <f t="shared" si="1"/>
        <v>282</v>
      </c>
    </row>
    <row r="68" spans="1:25" x14ac:dyDescent="0.3">
      <c r="A68" s="14">
        <v>67</v>
      </c>
      <c r="B68" s="15">
        <v>6</v>
      </c>
      <c r="C68" s="7">
        <v>37</v>
      </c>
      <c r="D68" s="8" t="s">
        <v>1238</v>
      </c>
      <c r="E68" s="8" t="s">
        <v>1238</v>
      </c>
      <c r="F68" s="32">
        <v>217</v>
      </c>
      <c r="G68" s="15" t="s">
        <v>73</v>
      </c>
      <c r="H68" s="265" t="s">
        <v>1569</v>
      </c>
      <c r="I68" s="32">
        <v>643</v>
      </c>
      <c r="J68" s="10">
        <v>17</v>
      </c>
      <c r="K68" s="10">
        <v>62</v>
      </c>
      <c r="L68" s="10">
        <v>20</v>
      </c>
      <c r="M68" s="10">
        <v>2</v>
      </c>
      <c r="N68" s="10">
        <v>11</v>
      </c>
      <c r="O68" s="10">
        <v>9</v>
      </c>
      <c r="P68" s="10">
        <v>3</v>
      </c>
      <c r="Q68" s="10">
        <v>6</v>
      </c>
      <c r="R68" s="10">
        <v>3</v>
      </c>
      <c r="S68" s="10">
        <v>77</v>
      </c>
      <c r="T68" s="10">
        <v>4</v>
      </c>
      <c r="U68" s="33">
        <v>2</v>
      </c>
      <c r="V68" s="33">
        <v>0</v>
      </c>
      <c r="W68" s="10">
        <v>0</v>
      </c>
      <c r="X68" s="10">
        <v>6</v>
      </c>
      <c r="Y68" s="10">
        <f t="shared" si="1"/>
        <v>222</v>
      </c>
    </row>
    <row r="69" spans="1:25" x14ac:dyDescent="0.3">
      <c r="A69" s="14">
        <v>68</v>
      </c>
      <c r="B69" s="15">
        <v>6</v>
      </c>
      <c r="C69" s="7">
        <v>37</v>
      </c>
      <c r="D69" s="8" t="s">
        <v>1238</v>
      </c>
      <c r="E69" s="8" t="s">
        <v>1238</v>
      </c>
      <c r="F69" s="32">
        <v>217</v>
      </c>
      <c r="G69" s="15" t="s">
        <v>73</v>
      </c>
      <c r="H69" s="265" t="s">
        <v>1571</v>
      </c>
      <c r="I69" s="32">
        <v>643</v>
      </c>
      <c r="J69" s="10">
        <v>38</v>
      </c>
      <c r="K69" s="10">
        <v>44</v>
      </c>
      <c r="L69" s="10">
        <v>13</v>
      </c>
      <c r="M69" s="10">
        <v>6</v>
      </c>
      <c r="N69" s="10">
        <v>8</v>
      </c>
      <c r="O69" s="10">
        <v>8</v>
      </c>
      <c r="P69" s="10">
        <v>5</v>
      </c>
      <c r="Q69" s="10">
        <v>5</v>
      </c>
      <c r="R69" s="10">
        <v>2</v>
      </c>
      <c r="S69" s="10">
        <v>91</v>
      </c>
      <c r="T69" s="10">
        <v>6</v>
      </c>
      <c r="U69" s="33">
        <v>4</v>
      </c>
      <c r="V69" s="33">
        <v>1</v>
      </c>
      <c r="W69" s="10">
        <v>0</v>
      </c>
      <c r="X69" s="10">
        <v>6</v>
      </c>
      <c r="Y69" s="10">
        <f t="shared" si="1"/>
        <v>237</v>
      </c>
    </row>
    <row r="70" spans="1:25" x14ac:dyDescent="0.3">
      <c r="A70" s="14">
        <v>69</v>
      </c>
      <c r="B70" s="15">
        <v>6</v>
      </c>
      <c r="C70" s="7">
        <v>37</v>
      </c>
      <c r="D70" s="8" t="s">
        <v>1238</v>
      </c>
      <c r="E70" s="8" t="s">
        <v>1238</v>
      </c>
      <c r="F70" s="32">
        <v>217</v>
      </c>
      <c r="G70" s="15" t="s">
        <v>73</v>
      </c>
      <c r="H70" s="265" t="s">
        <v>1578</v>
      </c>
      <c r="I70" s="32">
        <v>642</v>
      </c>
      <c r="J70" s="10">
        <v>29</v>
      </c>
      <c r="K70" s="10">
        <v>45</v>
      </c>
      <c r="L70" s="10">
        <v>25</v>
      </c>
      <c r="M70" s="10">
        <v>6</v>
      </c>
      <c r="N70" s="10">
        <v>11</v>
      </c>
      <c r="O70" s="10">
        <v>15</v>
      </c>
      <c r="P70" s="10">
        <v>8</v>
      </c>
      <c r="Q70" s="10">
        <v>3</v>
      </c>
      <c r="R70" s="10">
        <v>2</v>
      </c>
      <c r="S70" s="10">
        <v>95</v>
      </c>
      <c r="T70" s="10">
        <v>1</v>
      </c>
      <c r="U70" s="33">
        <v>2</v>
      </c>
      <c r="V70" s="33">
        <v>3</v>
      </c>
      <c r="W70" s="10">
        <v>1</v>
      </c>
      <c r="X70" s="10">
        <v>13</v>
      </c>
      <c r="Y70" s="10">
        <f t="shared" si="1"/>
        <v>259</v>
      </c>
    </row>
    <row r="71" spans="1:25" x14ac:dyDescent="0.3">
      <c r="A71" s="14">
        <v>70</v>
      </c>
      <c r="B71" s="15">
        <v>6</v>
      </c>
      <c r="C71" s="7">
        <v>37</v>
      </c>
      <c r="D71" s="8" t="s">
        <v>1238</v>
      </c>
      <c r="E71" s="8" t="s">
        <v>1238</v>
      </c>
      <c r="F71" s="32">
        <v>217</v>
      </c>
      <c r="G71" s="15" t="s">
        <v>73</v>
      </c>
      <c r="H71" s="265" t="s">
        <v>1582</v>
      </c>
      <c r="I71" s="32">
        <v>642</v>
      </c>
      <c r="J71" s="10">
        <v>40</v>
      </c>
      <c r="K71" s="10">
        <v>48</v>
      </c>
      <c r="L71" s="10">
        <v>20</v>
      </c>
      <c r="M71" s="10">
        <v>0</v>
      </c>
      <c r="N71" s="10">
        <v>3</v>
      </c>
      <c r="O71" s="10">
        <v>8</v>
      </c>
      <c r="P71" s="10">
        <v>8</v>
      </c>
      <c r="Q71" s="10">
        <v>2</v>
      </c>
      <c r="R71" s="10">
        <v>3</v>
      </c>
      <c r="S71" s="10">
        <v>78</v>
      </c>
      <c r="T71" s="10">
        <v>5</v>
      </c>
      <c r="U71" s="33">
        <v>1</v>
      </c>
      <c r="V71" s="33">
        <v>2</v>
      </c>
      <c r="W71" s="10">
        <v>0</v>
      </c>
      <c r="X71" s="10">
        <v>12</v>
      </c>
      <c r="Y71" s="10">
        <f t="shared" si="1"/>
        <v>230</v>
      </c>
    </row>
    <row r="72" spans="1:25" x14ac:dyDescent="0.3">
      <c r="A72" s="14">
        <v>71</v>
      </c>
      <c r="B72" s="15">
        <v>6</v>
      </c>
      <c r="C72" s="7">
        <v>37</v>
      </c>
      <c r="D72" s="8" t="s">
        <v>1238</v>
      </c>
      <c r="E72" s="8" t="s">
        <v>1238</v>
      </c>
      <c r="F72" s="32">
        <v>218</v>
      </c>
      <c r="G72" s="15" t="s">
        <v>73</v>
      </c>
      <c r="H72" s="265" t="s">
        <v>42</v>
      </c>
      <c r="I72" s="32">
        <v>710</v>
      </c>
      <c r="J72" s="10">
        <v>49</v>
      </c>
      <c r="K72" s="10">
        <v>85</v>
      </c>
      <c r="L72" s="10">
        <v>17</v>
      </c>
      <c r="M72" s="10">
        <v>14</v>
      </c>
      <c r="N72" s="10">
        <v>13</v>
      </c>
      <c r="O72" s="10">
        <v>13</v>
      </c>
      <c r="P72" s="10">
        <v>5</v>
      </c>
      <c r="Q72" s="10">
        <v>6</v>
      </c>
      <c r="R72" s="10">
        <v>1</v>
      </c>
      <c r="S72" s="10">
        <v>94</v>
      </c>
      <c r="T72" s="10">
        <v>2</v>
      </c>
      <c r="U72" s="33">
        <v>2</v>
      </c>
      <c r="V72" s="33">
        <v>2</v>
      </c>
      <c r="W72" s="10">
        <v>0</v>
      </c>
      <c r="X72" s="10">
        <v>6</v>
      </c>
      <c r="Y72" s="10">
        <f t="shared" si="1"/>
        <v>309</v>
      </c>
    </row>
    <row r="73" spans="1:25" x14ac:dyDescent="0.3">
      <c r="A73" s="14">
        <v>72</v>
      </c>
      <c r="B73" s="15">
        <v>6</v>
      </c>
      <c r="C73" s="7">
        <v>37</v>
      </c>
      <c r="D73" s="8" t="s">
        <v>1238</v>
      </c>
      <c r="E73" s="8" t="s">
        <v>1238</v>
      </c>
      <c r="F73" s="32">
        <v>218</v>
      </c>
      <c r="G73" s="15" t="s">
        <v>73</v>
      </c>
      <c r="H73" s="265" t="s">
        <v>1569</v>
      </c>
      <c r="I73" s="32">
        <v>710</v>
      </c>
      <c r="J73" s="10">
        <v>23</v>
      </c>
      <c r="K73" s="10">
        <v>65</v>
      </c>
      <c r="L73" s="10">
        <v>20</v>
      </c>
      <c r="M73" s="10">
        <v>4</v>
      </c>
      <c r="N73" s="10">
        <v>9</v>
      </c>
      <c r="O73" s="10">
        <v>16</v>
      </c>
      <c r="P73" s="10">
        <v>4</v>
      </c>
      <c r="Q73" s="10">
        <v>5</v>
      </c>
      <c r="R73" s="10">
        <v>2</v>
      </c>
      <c r="S73" s="10">
        <v>92</v>
      </c>
      <c r="T73" s="10">
        <v>2</v>
      </c>
      <c r="U73" s="33">
        <v>1</v>
      </c>
      <c r="V73" s="33">
        <v>1</v>
      </c>
      <c r="W73" s="10">
        <v>2</v>
      </c>
      <c r="X73" s="10">
        <v>10</v>
      </c>
      <c r="Y73" s="10">
        <f t="shared" si="1"/>
        <v>256</v>
      </c>
    </row>
    <row r="74" spans="1:25" x14ac:dyDescent="0.3">
      <c r="A74" s="14">
        <v>73</v>
      </c>
      <c r="B74" s="15">
        <v>6</v>
      </c>
      <c r="C74" s="7">
        <v>37</v>
      </c>
      <c r="D74" s="8" t="s">
        <v>1238</v>
      </c>
      <c r="E74" s="8" t="s">
        <v>1238</v>
      </c>
      <c r="F74" s="32">
        <v>218</v>
      </c>
      <c r="G74" s="15" t="s">
        <v>73</v>
      </c>
      <c r="H74" s="265" t="s">
        <v>1571</v>
      </c>
      <c r="I74" s="32">
        <v>710</v>
      </c>
      <c r="J74" s="10">
        <v>44</v>
      </c>
      <c r="K74" s="10">
        <v>64</v>
      </c>
      <c r="L74" s="10">
        <v>21</v>
      </c>
      <c r="M74" s="10">
        <v>5</v>
      </c>
      <c r="N74" s="10">
        <v>8</v>
      </c>
      <c r="O74" s="10">
        <v>14</v>
      </c>
      <c r="P74" s="10">
        <v>3</v>
      </c>
      <c r="Q74" s="10">
        <v>8</v>
      </c>
      <c r="R74" s="10">
        <v>2</v>
      </c>
      <c r="S74" s="10">
        <v>92</v>
      </c>
      <c r="T74" s="10">
        <v>0</v>
      </c>
      <c r="U74" s="33">
        <v>3</v>
      </c>
      <c r="V74" s="33">
        <v>2</v>
      </c>
      <c r="W74" s="10">
        <v>0</v>
      </c>
      <c r="X74" s="10">
        <v>16</v>
      </c>
      <c r="Y74" s="10">
        <f t="shared" si="1"/>
        <v>282</v>
      </c>
    </row>
    <row r="75" spans="1:25" x14ac:dyDescent="0.3">
      <c r="A75" s="14">
        <v>74</v>
      </c>
      <c r="B75" s="15">
        <v>6</v>
      </c>
      <c r="C75" s="7">
        <v>37</v>
      </c>
      <c r="D75" s="8" t="s">
        <v>1238</v>
      </c>
      <c r="E75" s="8" t="s">
        <v>1238</v>
      </c>
      <c r="F75" s="32">
        <v>218</v>
      </c>
      <c r="G75" s="15" t="s">
        <v>73</v>
      </c>
      <c r="H75" s="265" t="s">
        <v>1578</v>
      </c>
      <c r="I75" s="32">
        <v>709</v>
      </c>
      <c r="J75" s="10">
        <v>38</v>
      </c>
      <c r="K75" s="10">
        <v>81</v>
      </c>
      <c r="L75" s="10">
        <v>20</v>
      </c>
      <c r="M75" s="10">
        <v>12</v>
      </c>
      <c r="N75" s="10">
        <v>12</v>
      </c>
      <c r="O75" s="10">
        <v>8</v>
      </c>
      <c r="P75" s="10">
        <v>8</v>
      </c>
      <c r="Q75" s="10">
        <v>13</v>
      </c>
      <c r="R75" s="10">
        <v>6</v>
      </c>
      <c r="S75" s="10">
        <v>93</v>
      </c>
      <c r="T75" s="10">
        <v>0</v>
      </c>
      <c r="U75" s="33">
        <v>3</v>
      </c>
      <c r="V75" s="33">
        <v>3</v>
      </c>
      <c r="W75" s="10">
        <v>0</v>
      </c>
      <c r="X75" s="10">
        <v>5</v>
      </c>
      <c r="Y75" s="10">
        <f t="shared" si="1"/>
        <v>302</v>
      </c>
    </row>
    <row r="76" spans="1:25" x14ac:dyDescent="0.3">
      <c r="A76" s="14">
        <v>75</v>
      </c>
      <c r="B76" s="15">
        <v>6</v>
      </c>
      <c r="C76" s="7">
        <v>37</v>
      </c>
      <c r="D76" s="8" t="s">
        <v>1238</v>
      </c>
      <c r="E76" s="8" t="s">
        <v>1238</v>
      </c>
      <c r="F76" s="32">
        <v>218</v>
      </c>
      <c r="G76" s="15" t="s">
        <v>73</v>
      </c>
      <c r="H76" s="265" t="s">
        <v>1582</v>
      </c>
      <c r="I76" s="32">
        <v>709</v>
      </c>
      <c r="J76" s="10">
        <v>28</v>
      </c>
      <c r="K76" s="10">
        <v>80</v>
      </c>
      <c r="L76" s="10">
        <v>23</v>
      </c>
      <c r="M76" s="10">
        <v>5</v>
      </c>
      <c r="N76" s="10">
        <v>3</v>
      </c>
      <c r="O76" s="10">
        <v>12</v>
      </c>
      <c r="P76" s="10">
        <v>6</v>
      </c>
      <c r="Q76" s="10">
        <v>8</v>
      </c>
      <c r="R76" s="10">
        <v>3</v>
      </c>
      <c r="S76" s="10">
        <v>114</v>
      </c>
      <c r="T76" s="10">
        <v>1</v>
      </c>
      <c r="U76" s="33">
        <v>2</v>
      </c>
      <c r="V76" s="33">
        <v>0</v>
      </c>
      <c r="W76" s="10">
        <v>0</v>
      </c>
      <c r="X76" s="10">
        <v>7</v>
      </c>
      <c r="Y76" s="10">
        <f t="shared" si="1"/>
        <v>292</v>
      </c>
    </row>
    <row r="77" spans="1:25" x14ac:dyDescent="0.3">
      <c r="A77" s="14">
        <v>76</v>
      </c>
      <c r="B77" s="15">
        <v>6</v>
      </c>
      <c r="C77" s="7">
        <v>37</v>
      </c>
      <c r="D77" s="8" t="s">
        <v>1238</v>
      </c>
      <c r="E77" s="8" t="s">
        <v>1238</v>
      </c>
      <c r="F77" s="32">
        <v>219</v>
      </c>
      <c r="G77" s="15" t="s">
        <v>73</v>
      </c>
      <c r="H77" s="265" t="s">
        <v>42</v>
      </c>
      <c r="I77" s="32">
        <v>733</v>
      </c>
      <c r="J77" s="10">
        <v>49</v>
      </c>
      <c r="K77" s="10">
        <v>84</v>
      </c>
      <c r="L77" s="10">
        <v>26</v>
      </c>
      <c r="M77" s="10">
        <v>4</v>
      </c>
      <c r="N77" s="10">
        <v>16</v>
      </c>
      <c r="O77" s="10">
        <v>7</v>
      </c>
      <c r="P77" s="10">
        <v>5</v>
      </c>
      <c r="Q77" s="10">
        <v>7</v>
      </c>
      <c r="R77" s="10">
        <v>8</v>
      </c>
      <c r="S77" s="10">
        <v>110</v>
      </c>
      <c r="T77" s="10">
        <v>2</v>
      </c>
      <c r="U77" s="33">
        <v>7</v>
      </c>
      <c r="V77" s="33">
        <v>1</v>
      </c>
      <c r="W77" s="10">
        <v>0</v>
      </c>
      <c r="X77" s="10">
        <v>16</v>
      </c>
      <c r="Y77" s="10">
        <f t="shared" si="1"/>
        <v>342</v>
      </c>
    </row>
    <row r="78" spans="1:25" x14ac:dyDescent="0.3">
      <c r="A78" s="14">
        <v>77</v>
      </c>
      <c r="B78" s="15">
        <v>6</v>
      </c>
      <c r="C78" s="7">
        <v>37</v>
      </c>
      <c r="D78" s="8" t="s">
        <v>1238</v>
      </c>
      <c r="E78" s="8" t="s">
        <v>1238</v>
      </c>
      <c r="F78" s="32">
        <v>219</v>
      </c>
      <c r="G78" s="15" t="s">
        <v>73</v>
      </c>
      <c r="H78" s="265" t="s">
        <v>1569</v>
      </c>
      <c r="I78" s="32">
        <v>733</v>
      </c>
      <c r="J78" s="10">
        <v>49</v>
      </c>
      <c r="K78" s="10">
        <v>84</v>
      </c>
      <c r="L78" s="10">
        <v>26</v>
      </c>
      <c r="M78" s="10">
        <v>4</v>
      </c>
      <c r="N78" s="10">
        <v>16</v>
      </c>
      <c r="O78" s="10">
        <v>7</v>
      </c>
      <c r="P78" s="10">
        <v>5</v>
      </c>
      <c r="Q78" s="10">
        <v>7</v>
      </c>
      <c r="R78" s="10">
        <v>8</v>
      </c>
      <c r="S78" s="10">
        <v>110</v>
      </c>
      <c r="T78" s="10">
        <v>2</v>
      </c>
      <c r="U78" s="33">
        <v>7</v>
      </c>
      <c r="V78" s="33">
        <v>1</v>
      </c>
      <c r="W78" s="10">
        <v>0</v>
      </c>
      <c r="X78" s="10">
        <v>16</v>
      </c>
      <c r="Y78" s="10">
        <f t="shared" si="1"/>
        <v>342</v>
      </c>
    </row>
    <row r="79" spans="1:25" x14ac:dyDescent="0.3">
      <c r="A79" s="14">
        <v>78</v>
      </c>
      <c r="B79" s="15">
        <v>6</v>
      </c>
      <c r="C79" s="7">
        <v>37</v>
      </c>
      <c r="D79" s="8" t="s">
        <v>1238</v>
      </c>
      <c r="E79" s="8" t="s">
        <v>1238</v>
      </c>
      <c r="F79" s="32">
        <v>219</v>
      </c>
      <c r="G79" s="15" t="s">
        <v>73</v>
      </c>
      <c r="H79" s="265" t="s">
        <v>1571</v>
      </c>
      <c r="I79" s="32">
        <v>733</v>
      </c>
      <c r="J79" s="10">
        <v>46</v>
      </c>
      <c r="K79" s="10">
        <v>68</v>
      </c>
      <c r="L79" s="10">
        <v>30</v>
      </c>
      <c r="M79" s="10">
        <v>3</v>
      </c>
      <c r="N79" s="10">
        <v>21</v>
      </c>
      <c r="O79" s="10">
        <v>3</v>
      </c>
      <c r="P79" s="10">
        <v>7</v>
      </c>
      <c r="Q79" s="10">
        <v>14</v>
      </c>
      <c r="R79" s="10">
        <v>3</v>
      </c>
      <c r="S79" s="10">
        <v>118</v>
      </c>
      <c r="T79" s="10">
        <v>6</v>
      </c>
      <c r="U79" s="33">
        <v>1</v>
      </c>
      <c r="V79" s="33">
        <v>6</v>
      </c>
      <c r="W79" s="10">
        <v>0</v>
      </c>
      <c r="X79" s="10">
        <v>17</v>
      </c>
      <c r="Y79" s="10">
        <f t="shared" si="1"/>
        <v>343</v>
      </c>
    </row>
    <row r="80" spans="1:25" x14ac:dyDescent="0.3">
      <c r="A80" s="14">
        <v>79</v>
      </c>
      <c r="B80" s="15">
        <v>6</v>
      </c>
      <c r="C80" s="7">
        <v>37</v>
      </c>
      <c r="D80" s="8" t="s">
        <v>1238</v>
      </c>
      <c r="E80" s="8" t="s">
        <v>1238</v>
      </c>
      <c r="F80" s="32">
        <v>220</v>
      </c>
      <c r="G80" s="15" t="s">
        <v>73</v>
      </c>
      <c r="H80" s="265" t="s">
        <v>42</v>
      </c>
      <c r="I80" s="32">
        <v>618</v>
      </c>
      <c r="J80" s="10">
        <v>53</v>
      </c>
      <c r="K80" s="10">
        <v>56</v>
      </c>
      <c r="L80" s="10">
        <v>27</v>
      </c>
      <c r="M80" s="10">
        <v>8</v>
      </c>
      <c r="N80" s="10">
        <v>6</v>
      </c>
      <c r="O80" s="10">
        <v>5</v>
      </c>
      <c r="P80" s="10">
        <v>4</v>
      </c>
      <c r="Q80" s="10">
        <v>6</v>
      </c>
      <c r="R80" s="10">
        <v>7</v>
      </c>
      <c r="S80" s="10">
        <v>95</v>
      </c>
      <c r="T80" s="10">
        <v>3</v>
      </c>
      <c r="U80" s="33">
        <v>0</v>
      </c>
      <c r="V80" s="33">
        <v>1</v>
      </c>
      <c r="W80" s="10">
        <v>0</v>
      </c>
      <c r="X80" s="10">
        <v>15</v>
      </c>
      <c r="Y80" s="10">
        <f t="shared" si="1"/>
        <v>286</v>
      </c>
    </row>
    <row r="81" spans="1:25" x14ac:dyDescent="0.3">
      <c r="A81" s="14">
        <v>80</v>
      </c>
      <c r="B81" s="15">
        <v>6</v>
      </c>
      <c r="C81" s="7">
        <v>37</v>
      </c>
      <c r="D81" s="8" t="s">
        <v>1238</v>
      </c>
      <c r="E81" s="8" t="s">
        <v>1238</v>
      </c>
      <c r="F81" s="32">
        <v>220</v>
      </c>
      <c r="G81" s="15" t="s">
        <v>73</v>
      </c>
      <c r="H81" s="265" t="s">
        <v>1569</v>
      </c>
      <c r="I81" s="32">
        <v>618</v>
      </c>
      <c r="J81" s="10">
        <v>63</v>
      </c>
      <c r="K81" s="10">
        <v>46</v>
      </c>
      <c r="L81" s="10">
        <v>16</v>
      </c>
      <c r="M81" s="10">
        <v>3</v>
      </c>
      <c r="N81" s="10">
        <v>10</v>
      </c>
      <c r="O81" s="10">
        <v>16</v>
      </c>
      <c r="P81" s="10">
        <v>2</v>
      </c>
      <c r="Q81" s="10">
        <v>5</v>
      </c>
      <c r="R81" s="10">
        <v>4</v>
      </c>
      <c r="S81" s="10">
        <v>94</v>
      </c>
      <c r="T81" s="10">
        <v>4</v>
      </c>
      <c r="U81" s="33">
        <v>3</v>
      </c>
      <c r="V81" s="33">
        <v>2</v>
      </c>
      <c r="W81" s="10">
        <v>0</v>
      </c>
      <c r="X81" s="10">
        <v>4</v>
      </c>
      <c r="Y81" s="10">
        <f t="shared" si="1"/>
        <v>272</v>
      </c>
    </row>
    <row r="82" spans="1:25" x14ac:dyDescent="0.3">
      <c r="A82" s="14">
        <v>81</v>
      </c>
      <c r="B82" s="15">
        <v>6</v>
      </c>
      <c r="C82" s="7">
        <v>37</v>
      </c>
      <c r="D82" s="8" t="s">
        <v>1238</v>
      </c>
      <c r="E82" s="8" t="s">
        <v>1238</v>
      </c>
      <c r="F82" s="32">
        <v>220</v>
      </c>
      <c r="G82" s="15" t="s">
        <v>73</v>
      </c>
      <c r="H82" s="265" t="s">
        <v>1571</v>
      </c>
      <c r="I82" s="32">
        <v>618</v>
      </c>
      <c r="J82" s="10">
        <v>42</v>
      </c>
      <c r="K82" s="10">
        <v>56</v>
      </c>
      <c r="L82" s="10">
        <v>19</v>
      </c>
      <c r="M82" s="10">
        <v>5</v>
      </c>
      <c r="N82" s="10">
        <v>7</v>
      </c>
      <c r="O82" s="10">
        <v>5</v>
      </c>
      <c r="P82" s="10">
        <v>4</v>
      </c>
      <c r="Q82" s="10">
        <v>8</v>
      </c>
      <c r="R82" s="10">
        <v>2</v>
      </c>
      <c r="S82" s="10">
        <v>97</v>
      </c>
      <c r="T82" s="10">
        <v>3</v>
      </c>
      <c r="U82" s="33">
        <v>3</v>
      </c>
      <c r="V82" s="33">
        <v>1</v>
      </c>
      <c r="W82" s="10">
        <v>0</v>
      </c>
      <c r="X82" s="10">
        <v>11</v>
      </c>
      <c r="Y82" s="10">
        <f t="shared" si="1"/>
        <v>263</v>
      </c>
    </row>
    <row r="83" spans="1:25" x14ac:dyDescent="0.3">
      <c r="A83" s="14">
        <v>82</v>
      </c>
      <c r="B83" s="15">
        <v>6</v>
      </c>
      <c r="C83" s="7">
        <v>37</v>
      </c>
      <c r="D83" s="8" t="s">
        <v>1238</v>
      </c>
      <c r="E83" s="8" t="s">
        <v>1238</v>
      </c>
      <c r="F83" s="32">
        <v>220</v>
      </c>
      <c r="G83" s="15" t="s">
        <v>73</v>
      </c>
      <c r="H83" s="265" t="s">
        <v>1578</v>
      </c>
      <c r="I83" s="32">
        <v>618</v>
      </c>
      <c r="J83" s="10">
        <v>47</v>
      </c>
      <c r="K83" s="10">
        <v>82</v>
      </c>
      <c r="L83" s="10">
        <v>19</v>
      </c>
      <c r="M83" s="10">
        <v>6</v>
      </c>
      <c r="N83" s="10">
        <v>4</v>
      </c>
      <c r="O83" s="10">
        <v>12</v>
      </c>
      <c r="P83" s="10">
        <v>4</v>
      </c>
      <c r="Q83" s="10">
        <v>5</v>
      </c>
      <c r="R83" s="10">
        <v>3</v>
      </c>
      <c r="S83" s="10">
        <v>77</v>
      </c>
      <c r="T83" s="10">
        <v>4</v>
      </c>
      <c r="U83" s="33">
        <v>1</v>
      </c>
      <c r="V83" s="33">
        <v>1</v>
      </c>
      <c r="W83" s="10">
        <v>1</v>
      </c>
      <c r="X83" s="10">
        <v>8</v>
      </c>
      <c r="Y83" s="10">
        <f t="shared" si="1"/>
        <v>274</v>
      </c>
    </row>
    <row r="84" spans="1:25" x14ac:dyDescent="0.3">
      <c r="A84" s="14">
        <v>83</v>
      </c>
      <c r="B84" s="15">
        <v>6</v>
      </c>
      <c r="C84" s="7">
        <v>37</v>
      </c>
      <c r="D84" s="8" t="s">
        <v>1238</v>
      </c>
      <c r="E84" s="8" t="s">
        <v>1238</v>
      </c>
      <c r="F84" s="32">
        <v>220</v>
      </c>
      <c r="G84" s="15" t="s">
        <v>73</v>
      </c>
      <c r="H84" s="265" t="s">
        <v>1582</v>
      </c>
      <c r="I84" s="32">
        <v>618</v>
      </c>
      <c r="J84" s="10">
        <v>35</v>
      </c>
      <c r="K84" s="10">
        <v>50</v>
      </c>
      <c r="L84" s="10">
        <v>18</v>
      </c>
      <c r="M84" s="10">
        <v>10</v>
      </c>
      <c r="N84" s="10">
        <v>14</v>
      </c>
      <c r="O84" s="10">
        <v>10</v>
      </c>
      <c r="P84" s="10">
        <v>2</v>
      </c>
      <c r="Q84" s="10">
        <v>3</v>
      </c>
      <c r="R84" s="10">
        <v>2</v>
      </c>
      <c r="S84" s="10">
        <v>112</v>
      </c>
      <c r="T84" s="10">
        <v>4</v>
      </c>
      <c r="U84" s="33">
        <v>2</v>
      </c>
      <c r="V84" s="33">
        <v>2</v>
      </c>
      <c r="W84" s="10">
        <v>2</v>
      </c>
      <c r="X84" s="10">
        <v>7</v>
      </c>
      <c r="Y84" s="10">
        <f t="shared" si="1"/>
        <v>273</v>
      </c>
    </row>
    <row r="85" spans="1:25" x14ac:dyDescent="0.3">
      <c r="A85" s="14">
        <v>84</v>
      </c>
      <c r="B85" s="15">
        <v>6</v>
      </c>
      <c r="C85" s="7">
        <v>37</v>
      </c>
      <c r="D85" s="8" t="s">
        <v>1238</v>
      </c>
      <c r="E85" s="8" t="s">
        <v>1238</v>
      </c>
      <c r="F85" s="32">
        <v>221</v>
      </c>
      <c r="G85" s="15" t="s">
        <v>73</v>
      </c>
      <c r="H85" s="265" t="s">
        <v>42</v>
      </c>
      <c r="I85" s="32">
        <v>584</v>
      </c>
      <c r="J85" s="10">
        <v>43</v>
      </c>
      <c r="K85" s="10">
        <v>60</v>
      </c>
      <c r="L85" s="10">
        <v>28</v>
      </c>
      <c r="M85" s="10">
        <v>7</v>
      </c>
      <c r="N85" s="10">
        <v>12</v>
      </c>
      <c r="O85" s="10">
        <v>17</v>
      </c>
      <c r="P85" s="10">
        <v>4</v>
      </c>
      <c r="Q85" s="10">
        <v>7</v>
      </c>
      <c r="R85" s="10">
        <v>17</v>
      </c>
      <c r="S85" s="10">
        <v>100</v>
      </c>
      <c r="T85" s="10">
        <v>2</v>
      </c>
      <c r="U85" s="33">
        <v>4</v>
      </c>
      <c r="V85" s="33">
        <v>1</v>
      </c>
      <c r="W85" s="10">
        <v>0</v>
      </c>
      <c r="X85" s="10">
        <v>10</v>
      </c>
      <c r="Y85" s="10">
        <f t="shared" si="1"/>
        <v>312</v>
      </c>
    </row>
    <row r="86" spans="1:25" x14ac:dyDescent="0.3">
      <c r="A86" s="14">
        <v>85</v>
      </c>
      <c r="B86" s="15">
        <v>6</v>
      </c>
      <c r="C86" s="7">
        <v>37</v>
      </c>
      <c r="D86" s="8" t="s">
        <v>1238</v>
      </c>
      <c r="E86" s="8" t="s">
        <v>1238</v>
      </c>
      <c r="F86" s="32">
        <v>221</v>
      </c>
      <c r="G86" s="15" t="s">
        <v>73</v>
      </c>
      <c r="H86" s="265" t="s">
        <v>1569</v>
      </c>
      <c r="I86" s="32">
        <v>584</v>
      </c>
      <c r="J86" s="10">
        <v>41</v>
      </c>
      <c r="K86" s="10">
        <v>64</v>
      </c>
      <c r="L86" s="10">
        <v>17</v>
      </c>
      <c r="M86" s="10">
        <v>5</v>
      </c>
      <c r="N86" s="10">
        <v>3</v>
      </c>
      <c r="O86" s="10">
        <v>12</v>
      </c>
      <c r="P86" s="10">
        <v>4</v>
      </c>
      <c r="Q86" s="10">
        <v>3</v>
      </c>
      <c r="R86" s="10">
        <v>16</v>
      </c>
      <c r="S86" s="10">
        <v>105</v>
      </c>
      <c r="T86" s="10">
        <v>6</v>
      </c>
      <c r="U86" s="33">
        <v>0</v>
      </c>
      <c r="V86" s="33">
        <v>2</v>
      </c>
      <c r="W86" s="10">
        <v>0</v>
      </c>
      <c r="X86" s="10">
        <v>6</v>
      </c>
      <c r="Y86" s="10">
        <f t="shared" si="1"/>
        <v>284</v>
      </c>
    </row>
    <row r="87" spans="1:25" x14ac:dyDescent="0.3">
      <c r="A87" s="14">
        <v>86</v>
      </c>
      <c r="B87" s="15">
        <v>6</v>
      </c>
      <c r="C87" s="7">
        <v>37</v>
      </c>
      <c r="D87" s="8" t="s">
        <v>1238</v>
      </c>
      <c r="E87" s="8" t="s">
        <v>1238</v>
      </c>
      <c r="F87" s="32">
        <v>222</v>
      </c>
      <c r="G87" s="15" t="s">
        <v>73</v>
      </c>
      <c r="H87" s="265" t="s">
        <v>42</v>
      </c>
      <c r="I87" s="32">
        <v>582</v>
      </c>
      <c r="J87" s="10">
        <v>90</v>
      </c>
      <c r="K87" s="10">
        <v>126</v>
      </c>
      <c r="L87" s="10">
        <v>28</v>
      </c>
      <c r="M87" s="10">
        <v>6</v>
      </c>
      <c r="N87" s="10">
        <v>3</v>
      </c>
      <c r="O87" s="10">
        <v>4</v>
      </c>
      <c r="P87" s="10">
        <v>2</v>
      </c>
      <c r="Q87" s="10">
        <v>1</v>
      </c>
      <c r="R87" s="10">
        <v>0</v>
      </c>
      <c r="S87" s="10">
        <v>47</v>
      </c>
      <c r="T87" s="10">
        <v>0</v>
      </c>
      <c r="U87" s="33">
        <v>1</v>
      </c>
      <c r="V87" s="33">
        <v>4</v>
      </c>
      <c r="W87" s="10">
        <v>0</v>
      </c>
      <c r="X87" s="10">
        <v>9</v>
      </c>
      <c r="Y87" s="10">
        <f t="shared" si="1"/>
        <v>321</v>
      </c>
    </row>
    <row r="88" spans="1:25" x14ac:dyDescent="0.3">
      <c r="A88" s="14">
        <v>87</v>
      </c>
      <c r="B88" s="15">
        <v>6</v>
      </c>
      <c r="C88" s="7">
        <v>37</v>
      </c>
      <c r="D88" s="8" t="s">
        <v>1238</v>
      </c>
      <c r="E88" s="8" t="s">
        <v>1238</v>
      </c>
      <c r="F88" s="32">
        <v>222</v>
      </c>
      <c r="G88" s="15" t="s">
        <v>73</v>
      </c>
      <c r="H88" s="265" t="s">
        <v>1569</v>
      </c>
      <c r="I88" s="32">
        <v>581</v>
      </c>
      <c r="J88" s="10">
        <v>113</v>
      </c>
      <c r="K88" s="10">
        <v>109</v>
      </c>
      <c r="L88" s="10">
        <v>13</v>
      </c>
      <c r="M88" s="10">
        <v>7</v>
      </c>
      <c r="N88" s="10">
        <v>9</v>
      </c>
      <c r="O88" s="10">
        <v>3</v>
      </c>
      <c r="P88" s="10">
        <v>5</v>
      </c>
      <c r="Q88" s="10">
        <v>1</v>
      </c>
      <c r="R88" s="10">
        <v>2</v>
      </c>
      <c r="S88" s="10">
        <v>48</v>
      </c>
      <c r="T88" s="10">
        <v>1</v>
      </c>
      <c r="U88" s="33">
        <v>1</v>
      </c>
      <c r="V88" s="33">
        <v>1</v>
      </c>
      <c r="W88" s="10">
        <v>0</v>
      </c>
      <c r="X88" s="10">
        <v>4</v>
      </c>
      <c r="Y88" s="10">
        <f t="shared" si="1"/>
        <v>317</v>
      </c>
    </row>
    <row r="89" spans="1:25" x14ac:dyDescent="0.3">
      <c r="A89" s="14">
        <v>88</v>
      </c>
      <c r="B89" s="15">
        <v>6</v>
      </c>
      <c r="C89" s="7">
        <v>37</v>
      </c>
      <c r="D89" s="8" t="s">
        <v>1238</v>
      </c>
      <c r="E89" s="151" t="s">
        <v>1239</v>
      </c>
      <c r="F89" s="32">
        <v>223</v>
      </c>
      <c r="G89" s="15" t="s">
        <v>73</v>
      </c>
      <c r="H89" s="265" t="s">
        <v>42</v>
      </c>
      <c r="I89" s="32">
        <v>275</v>
      </c>
      <c r="J89" s="10">
        <v>35</v>
      </c>
      <c r="K89" s="10">
        <v>92</v>
      </c>
      <c r="L89" s="10">
        <v>5</v>
      </c>
      <c r="M89" s="10">
        <v>1</v>
      </c>
      <c r="N89" s="10">
        <v>0</v>
      </c>
      <c r="O89" s="10">
        <v>1</v>
      </c>
      <c r="P89" s="10">
        <v>0</v>
      </c>
      <c r="Q89" s="10">
        <v>0</v>
      </c>
      <c r="R89" s="10">
        <v>1</v>
      </c>
      <c r="S89" s="10">
        <v>12</v>
      </c>
      <c r="T89" s="10">
        <v>0</v>
      </c>
      <c r="U89" s="33">
        <v>1</v>
      </c>
      <c r="V89" s="33">
        <v>1</v>
      </c>
      <c r="W89" s="10">
        <v>0</v>
      </c>
      <c r="X89" s="10">
        <v>3</v>
      </c>
      <c r="Y89" s="10">
        <f t="shared" si="1"/>
        <v>152</v>
      </c>
    </row>
    <row r="90" spans="1:25" x14ac:dyDescent="0.3">
      <c r="A90" s="14">
        <v>89</v>
      </c>
      <c r="B90" s="15">
        <v>6</v>
      </c>
      <c r="C90" s="7">
        <v>37</v>
      </c>
      <c r="D90" s="8" t="s">
        <v>1238</v>
      </c>
      <c r="E90" s="151" t="s">
        <v>1240</v>
      </c>
      <c r="F90" s="32">
        <v>224</v>
      </c>
      <c r="G90" s="15" t="s">
        <v>73</v>
      </c>
      <c r="H90" s="265" t="s">
        <v>42</v>
      </c>
      <c r="I90" s="32">
        <v>172</v>
      </c>
      <c r="J90" s="10">
        <v>19</v>
      </c>
      <c r="K90" s="10">
        <v>38</v>
      </c>
      <c r="L90" s="10">
        <v>7</v>
      </c>
      <c r="M90" s="10">
        <v>0</v>
      </c>
      <c r="N90" s="10">
        <v>3</v>
      </c>
      <c r="O90" s="10">
        <v>0</v>
      </c>
      <c r="P90" s="10">
        <v>0</v>
      </c>
      <c r="Q90" s="10">
        <v>0</v>
      </c>
      <c r="R90" s="10">
        <v>0</v>
      </c>
      <c r="S90" s="10">
        <v>15</v>
      </c>
      <c r="T90" s="10">
        <v>0</v>
      </c>
      <c r="U90" s="33">
        <v>0</v>
      </c>
      <c r="V90" s="33">
        <v>0</v>
      </c>
      <c r="W90" s="10">
        <v>0</v>
      </c>
      <c r="X90" s="10">
        <v>1</v>
      </c>
      <c r="Y90" s="10">
        <f t="shared" si="1"/>
        <v>83</v>
      </c>
    </row>
    <row r="91" spans="1:25" x14ac:dyDescent="0.3">
      <c r="A91" s="14">
        <v>90</v>
      </c>
      <c r="B91" s="15">
        <v>6</v>
      </c>
      <c r="C91" s="7">
        <v>37</v>
      </c>
      <c r="D91" s="8" t="s">
        <v>1238</v>
      </c>
      <c r="E91" s="151" t="s">
        <v>1241</v>
      </c>
      <c r="F91" s="32">
        <v>225</v>
      </c>
      <c r="G91" s="15" t="s">
        <v>73</v>
      </c>
      <c r="H91" s="265" t="s">
        <v>42</v>
      </c>
      <c r="I91" s="32">
        <v>221</v>
      </c>
      <c r="J91" s="10">
        <v>11</v>
      </c>
      <c r="K91" s="10">
        <v>102</v>
      </c>
      <c r="L91" s="10">
        <v>11</v>
      </c>
      <c r="M91" s="10">
        <v>1</v>
      </c>
      <c r="N91" s="10">
        <v>1</v>
      </c>
      <c r="O91" s="10">
        <v>3</v>
      </c>
      <c r="P91" s="10">
        <v>1</v>
      </c>
      <c r="Q91" s="10">
        <v>2</v>
      </c>
      <c r="R91" s="10">
        <v>1</v>
      </c>
      <c r="S91" s="10">
        <v>16</v>
      </c>
      <c r="T91" s="10">
        <v>0</v>
      </c>
      <c r="U91" s="33">
        <v>0</v>
      </c>
      <c r="V91" s="33">
        <v>2</v>
      </c>
      <c r="W91" s="10">
        <v>0</v>
      </c>
      <c r="X91" s="10">
        <v>1</v>
      </c>
      <c r="Y91" s="10">
        <f t="shared" si="1"/>
        <v>152</v>
      </c>
    </row>
    <row r="92" spans="1:25" x14ac:dyDescent="0.3">
      <c r="A92" s="14">
        <v>91</v>
      </c>
      <c r="B92" s="15">
        <v>6</v>
      </c>
      <c r="C92" s="7">
        <v>37</v>
      </c>
      <c r="D92" s="8" t="s">
        <v>1238</v>
      </c>
      <c r="E92" s="151" t="s">
        <v>1242</v>
      </c>
      <c r="F92" s="32">
        <v>226</v>
      </c>
      <c r="G92" s="15" t="s">
        <v>73</v>
      </c>
      <c r="H92" s="265" t="s">
        <v>42</v>
      </c>
      <c r="I92" s="32">
        <v>666</v>
      </c>
      <c r="J92" s="10">
        <v>129</v>
      </c>
      <c r="K92" s="10">
        <v>96</v>
      </c>
      <c r="L92" s="10">
        <v>15</v>
      </c>
      <c r="M92" s="10">
        <v>1</v>
      </c>
      <c r="N92" s="10">
        <v>5</v>
      </c>
      <c r="O92" s="10">
        <v>3</v>
      </c>
      <c r="P92" s="10">
        <v>6</v>
      </c>
      <c r="Q92" s="10">
        <v>1</v>
      </c>
      <c r="R92" s="10">
        <v>6</v>
      </c>
      <c r="S92" s="10">
        <v>26</v>
      </c>
      <c r="T92" s="10">
        <v>0</v>
      </c>
      <c r="U92" s="33">
        <v>6</v>
      </c>
      <c r="V92" s="33">
        <v>1</v>
      </c>
      <c r="W92" s="10">
        <v>0</v>
      </c>
      <c r="X92" s="10">
        <v>8</v>
      </c>
      <c r="Y92" s="10">
        <f t="shared" si="1"/>
        <v>303</v>
      </c>
    </row>
    <row r="93" spans="1:25" x14ac:dyDescent="0.3">
      <c r="A93" s="14">
        <v>92</v>
      </c>
      <c r="B93" s="15">
        <v>6</v>
      </c>
      <c r="C93" s="7">
        <v>37</v>
      </c>
      <c r="D93" s="8" t="s">
        <v>1238</v>
      </c>
      <c r="E93" s="8" t="s">
        <v>1238</v>
      </c>
      <c r="F93" s="32">
        <v>227</v>
      </c>
      <c r="G93" s="15" t="s">
        <v>73</v>
      </c>
      <c r="H93" s="265" t="s">
        <v>42</v>
      </c>
      <c r="I93" s="32">
        <v>444</v>
      </c>
      <c r="J93" s="10">
        <v>64</v>
      </c>
      <c r="K93" s="10">
        <v>46</v>
      </c>
      <c r="L93" s="10">
        <v>8</v>
      </c>
      <c r="M93" s="10">
        <v>4</v>
      </c>
      <c r="N93" s="10">
        <v>4</v>
      </c>
      <c r="O93" s="10">
        <v>5</v>
      </c>
      <c r="P93" s="10">
        <v>2</v>
      </c>
      <c r="Q93" s="10">
        <v>4</v>
      </c>
      <c r="R93" s="10">
        <v>4</v>
      </c>
      <c r="S93" s="10">
        <v>18</v>
      </c>
      <c r="T93" s="10">
        <v>3</v>
      </c>
      <c r="U93" s="33">
        <v>3</v>
      </c>
      <c r="V93" s="33">
        <v>1</v>
      </c>
      <c r="W93" s="10">
        <v>0</v>
      </c>
      <c r="X93" s="10">
        <v>12</v>
      </c>
      <c r="Y93" s="10">
        <f t="shared" si="1"/>
        <v>178</v>
      </c>
    </row>
    <row r="94" spans="1:25" x14ac:dyDescent="0.3">
      <c r="A94" s="14">
        <v>93</v>
      </c>
      <c r="B94" s="15">
        <v>6</v>
      </c>
      <c r="C94" s="7">
        <v>37</v>
      </c>
      <c r="D94" s="8" t="s">
        <v>1238</v>
      </c>
      <c r="E94" s="8" t="s">
        <v>1238</v>
      </c>
      <c r="F94" s="32">
        <v>227</v>
      </c>
      <c r="G94" s="15" t="s">
        <v>73</v>
      </c>
      <c r="H94" s="265" t="s">
        <v>1569</v>
      </c>
      <c r="I94" s="32">
        <v>443</v>
      </c>
      <c r="J94" s="10">
        <v>80</v>
      </c>
      <c r="K94" s="10">
        <v>60</v>
      </c>
      <c r="L94" s="10">
        <v>3</v>
      </c>
      <c r="M94" s="10">
        <v>2</v>
      </c>
      <c r="N94" s="10">
        <v>3</v>
      </c>
      <c r="O94" s="10">
        <v>8</v>
      </c>
      <c r="P94" s="10">
        <v>1</v>
      </c>
      <c r="Q94" s="10">
        <v>3</v>
      </c>
      <c r="R94" s="10">
        <v>2</v>
      </c>
      <c r="S94" s="10">
        <v>36</v>
      </c>
      <c r="T94" s="10">
        <v>1</v>
      </c>
      <c r="U94" s="33">
        <v>0</v>
      </c>
      <c r="V94" s="33">
        <v>0</v>
      </c>
      <c r="W94" s="10">
        <v>0</v>
      </c>
      <c r="X94" s="10">
        <v>3</v>
      </c>
      <c r="Y94" s="10">
        <f t="shared" si="1"/>
        <v>202</v>
      </c>
    </row>
    <row r="95" spans="1:25" x14ac:dyDescent="0.3">
      <c r="A95" s="14">
        <v>94</v>
      </c>
      <c r="B95" s="15">
        <v>6</v>
      </c>
      <c r="C95" s="7">
        <v>37</v>
      </c>
      <c r="D95" s="8" t="s">
        <v>1238</v>
      </c>
      <c r="E95" s="8" t="s">
        <v>1238</v>
      </c>
      <c r="F95" s="32">
        <v>228</v>
      </c>
      <c r="G95" s="15" t="s">
        <v>73</v>
      </c>
      <c r="H95" s="265" t="s">
        <v>42</v>
      </c>
      <c r="I95" s="32">
        <v>615</v>
      </c>
      <c r="J95" s="10">
        <v>84</v>
      </c>
      <c r="K95" s="10">
        <v>61</v>
      </c>
      <c r="L95" s="10">
        <v>15</v>
      </c>
      <c r="M95" s="10">
        <v>3</v>
      </c>
      <c r="N95" s="10">
        <v>8</v>
      </c>
      <c r="O95" s="10">
        <v>9</v>
      </c>
      <c r="P95" s="10">
        <v>2</v>
      </c>
      <c r="Q95" s="10">
        <v>11</v>
      </c>
      <c r="R95" s="10">
        <v>6</v>
      </c>
      <c r="S95" s="10">
        <v>53</v>
      </c>
      <c r="T95" s="10">
        <v>3</v>
      </c>
      <c r="U95" s="33">
        <v>1</v>
      </c>
      <c r="V95" s="33">
        <v>1</v>
      </c>
      <c r="W95" s="10">
        <v>0</v>
      </c>
      <c r="X95" s="10">
        <v>8</v>
      </c>
      <c r="Y95" s="10">
        <f t="shared" si="1"/>
        <v>265</v>
      </c>
    </row>
    <row r="96" spans="1:25" x14ac:dyDescent="0.3">
      <c r="A96" s="14">
        <v>95</v>
      </c>
      <c r="B96" s="15">
        <v>6</v>
      </c>
      <c r="C96" s="7">
        <v>37</v>
      </c>
      <c r="D96" s="8" t="s">
        <v>1238</v>
      </c>
      <c r="E96" s="8" t="s">
        <v>1238</v>
      </c>
      <c r="F96" s="32">
        <v>228</v>
      </c>
      <c r="G96" s="15" t="s">
        <v>73</v>
      </c>
      <c r="H96" s="265" t="s">
        <v>1569</v>
      </c>
      <c r="I96" s="32">
        <v>614</v>
      </c>
      <c r="J96" s="10">
        <v>87</v>
      </c>
      <c r="K96" s="10">
        <v>79</v>
      </c>
      <c r="L96" s="10">
        <v>20</v>
      </c>
      <c r="M96" s="10">
        <v>3</v>
      </c>
      <c r="N96" s="10">
        <v>3</v>
      </c>
      <c r="O96" s="10">
        <v>9</v>
      </c>
      <c r="P96" s="10">
        <v>2</v>
      </c>
      <c r="Q96" s="10">
        <v>5</v>
      </c>
      <c r="R96" s="10">
        <v>5</v>
      </c>
      <c r="S96" s="10">
        <v>36</v>
      </c>
      <c r="T96" s="10">
        <v>0</v>
      </c>
      <c r="U96" s="33">
        <v>5</v>
      </c>
      <c r="V96" s="33">
        <v>0</v>
      </c>
      <c r="W96" s="10">
        <v>1</v>
      </c>
      <c r="X96" s="10">
        <v>9</v>
      </c>
      <c r="Y96" s="10">
        <f t="shared" si="1"/>
        <v>264</v>
      </c>
    </row>
    <row r="97" spans="1:25" x14ac:dyDescent="0.3">
      <c r="A97" s="14">
        <v>96</v>
      </c>
      <c r="B97" s="15">
        <v>6</v>
      </c>
      <c r="C97" s="7">
        <v>37</v>
      </c>
      <c r="D97" s="8" t="s">
        <v>1238</v>
      </c>
      <c r="E97" s="8" t="s">
        <v>1238</v>
      </c>
      <c r="F97" s="32">
        <v>228</v>
      </c>
      <c r="G97" s="15" t="s">
        <v>73</v>
      </c>
      <c r="H97" s="265" t="s">
        <v>1571</v>
      </c>
      <c r="I97" s="32">
        <v>614</v>
      </c>
      <c r="J97" s="10">
        <v>80</v>
      </c>
      <c r="K97" s="10">
        <v>74</v>
      </c>
      <c r="L97" s="10">
        <v>9</v>
      </c>
      <c r="M97" s="10">
        <v>2</v>
      </c>
      <c r="N97" s="10">
        <v>1</v>
      </c>
      <c r="O97" s="10">
        <v>7</v>
      </c>
      <c r="P97" s="10">
        <v>0</v>
      </c>
      <c r="Q97" s="10">
        <v>7</v>
      </c>
      <c r="R97" s="10">
        <v>8</v>
      </c>
      <c r="S97" s="10">
        <v>59</v>
      </c>
      <c r="T97" s="10">
        <v>0</v>
      </c>
      <c r="U97" s="33">
        <v>3</v>
      </c>
      <c r="V97" s="33">
        <v>0</v>
      </c>
      <c r="W97" s="10">
        <v>0</v>
      </c>
      <c r="X97" s="10">
        <v>0</v>
      </c>
      <c r="Y97" s="10">
        <f t="shared" si="1"/>
        <v>250</v>
      </c>
    </row>
    <row r="98" spans="1:25" x14ac:dyDescent="0.3">
      <c r="A98" s="14">
        <v>97</v>
      </c>
      <c r="B98" s="15">
        <v>6</v>
      </c>
      <c r="C98" s="7">
        <v>37</v>
      </c>
      <c r="D98" s="8" t="s">
        <v>1238</v>
      </c>
      <c r="E98" s="8" t="s">
        <v>1238</v>
      </c>
      <c r="F98" s="32">
        <v>228</v>
      </c>
      <c r="G98" s="15" t="s">
        <v>73</v>
      </c>
      <c r="H98" s="265" t="s">
        <v>1578</v>
      </c>
      <c r="I98" s="32">
        <v>614</v>
      </c>
      <c r="J98" s="10">
        <v>106</v>
      </c>
      <c r="K98" s="10">
        <v>63</v>
      </c>
      <c r="L98" s="10">
        <v>11</v>
      </c>
      <c r="M98" s="10">
        <v>2</v>
      </c>
      <c r="N98" s="10">
        <v>9</v>
      </c>
      <c r="O98" s="10">
        <v>6</v>
      </c>
      <c r="P98" s="10">
        <v>0</v>
      </c>
      <c r="Q98" s="10">
        <v>6</v>
      </c>
      <c r="R98" s="10">
        <v>3</v>
      </c>
      <c r="S98" s="10">
        <v>29</v>
      </c>
      <c r="T98" s="10">
        <v>1</v>
      </c>
      <c r="U98" s="33">
        <v>1</v>
      </c>
      <c r="V98" s="33">
        <v>2</v>
      </c>
      <c r="W98" s="10">
        <v>0</v>
      </c>
      <c r="X98" s="10">
        <v>7</v>
      </c>
      <c r="Y98" s="10">
        <f t="shared" si="1"/>
        <v>246</v>
      </c>
    </row>
    <row r="99" spans="1:25" x14ac:dyDescent="0.3">
      <c r="A99" s="14">
        <v>98</v>
      </c>
      <c r="B99" s="15">
        <v>6</v>
      </c>
      <c r="C99" s="7">
        <v>37</v>
      </c>
      <c r="D99" s="8" t="s">
        <v>1238</v>
      </c>
      <c r="E99" s="8" t="s">
        <v>1238</v>
      </c>
      <c r="F99" s="32">
        <v>228</v>
      </c>
      <c r="G99" s="15" t="s">
        <v>73</v>
      </c>
      <c r="H99" s="265" t="s">
        <v>1582</v>
      </c>
      <c r="I99" s="32">
        <v>614</v>
      </c>
      <c r="J99" s="10">
        <v>150</v>
      </c>
      <c r="K99" s="10">
        <v>72</v>
      </c>
      <c r="L99" s="10">
        <v>32</v>
      </c>
      <c r="M99" s="10">
        <v>1</v>
      </c>
      <c r="N99" s="10">
        <v>2</v>
      </c>
      <c r="O99" s="10">
        <v>10</v>
      </c>
      <c r="P99" s="10">
        <v>0</v>
      </c>
      <c r="Q99" s="10">
        <v>11</v>
      </c>
      <c r="R99" s="10">
        <v>3</v>
      </c>
      <c r="S99" s="10">
        <v>20</v>
      </c>
      <c r="T99" s="10">
        <v>0</v>
      </c>
      <c r="U99" s="33">
        <v>0</v>
      </c>
      <c r="V99" s="33">
        <v>0</v>
      </c>
      <c r="W99" s="10">
        <v>0</v>
      </c>
      <c r="X99" s="10">
        <v>5</v>
      </c>
      <c r="Y99" s="10">
        <f t="shared" si="1"/>
        <v>306</v>
      </c>
    </row>
    <row r="100" spans="1:25" x14ac:dyDescent="0.3">
      <c r="A100" s="14">
        <v>99</v>
      </c>
      <c r="B100" s="15">
        <v>6</v>
      </c>
      <c r="C100" s="7">
        <v>37</v>
      </c>
      <c r="D100" s="8" t="s">
        <v>1238</v>
      </c>
      <c r="E100" s="152" t="s">
        <v>1243</v>
      </c>
      <c r="F100" s="32">
        <v>229</v>
      </c>
      <c r="G100" s="15" t="s">
        <v>73</v>
      </c>
      <c r="H100" s="265" t="s">
        <v>42</v>
      </c>
      <c r="I100" s="32">
        <v>122</v>
      </c>
      <c r="J100" s="10">
        <v>5</v>
      </c>
      <c r="K100" s="10">
        <v>42</v>
      </c>
      <c r="L100" s="10">
        <v>2</v>
      </c>
      <c r="M100" s="10">
        <v>1</v>
      </c>
      <c r="N100" s="10">
        <v>4</v>
      </c>
      <c r="O100" s="10">
        <v>0</v>
      </c>
      <c r="P100" s="10">
        <v>0</v>
      </c>
      <c r="Q100" s="10">
        <v>2</v>
      </c>
      <c r="R100" s="10">
        <v>0</v>
      </c>
      <c r="S100" s="10">
        <v>5</v>
      </c>
      <c r="T100" s="10">
        <v>0</v>
      </c>
      <c r="U100" s="33">
        <v>0</v>
      </c>
      <c r="V100" s="33">
        <v>0</v>
      </c>
      <c r="W100" s="10">
        <v>0</v>
      </c>
      <c r="X100" s="10">
        <v>4</v>
      </c>
      <c r="Y100" s="10">
        <f t="shared" si="1"/>
        <v>65</v>
      </c>
    </row>
    <row r="101" spans="1:25" x14ac:dyDescent="0.3">
      <c r="A101" s="14">
        <v>100</v>
      </c>
      <c r="B101" s="15">
        <v>6</v>
      </c>
      <c r="C101" s="7">
        <v>37</v>
      </c>
      <c r="D101" s="8" t="s">
        <v>1238</v>
      </c>
      <c r="E101" s="8" t="s">
        <v>1238</v>
      </c>
      <c r="F101" s="32">
        <v>230</v>
      </c>
      <c r="G101" s="15" t="s">
        <v>73</v>
      </c>
      <c r="H101" s="265" t="s">
        <v>42</v>
      </c>
      <c r="I101" s="32">
        <v>231</v>
      </c>
      <c r="J101" s="10">
        <v>38</v>
      </c>
      <c r="K101" s="10">
        <v>63</v>
      </c>
      <c r="L101" s="10">
        <v>18</v>
      </c>
      <c r="M101" s="10">
        <v>1</v>
      </c>
      <c r="N101" s="10">
        <v>4</v>
      </c>
      <c r="O101" s="10">
        <v>1</v>
      </c>
      <c r="P101" s="10">
        <v>0</v>
      </c>
      <c r="Q101" s="10">
        <v>2</v>
      </c>
      <c r="R101" s="10">
        <v>1</v>
      </c>
      <c r="S101" s="10">
        <v>14</v>
      </c>
      <c r="T101" s="10">
        <v>0</v>
      </c>
      <c r="U101" s="33">
        <v>0</v>
      </c>
      <c r="V101" s="33">
        <v>0</v>
      </c>
      <c r="W101" s="10">
        <v>0</v>
      </c>
      <c r="X101" s="10">
        <v>1</v>
      </c>
      <c r="Y101" s="10">
        <f t="shared" si="1"/>
        <v>143</v>
      </c>
    </row>
    <row r="102" spans="1:25" x14ac:dyDescent="0.3">
      <c r="A102" s="14">
        <v>101</v>
      </c>
      <c r="B102" s="15">
        <v>6</v>
      </c>
      <c r="C102" s="7">
        <v>37</v>
      </c>
      <c r="D102" s="8" t="s">
        <v>1238</v>
      </c>
      <c r="E102" s="8" t="s">
        <v>1238</v>
      </c>
      <c r="F102" s="32">
        <v>231</v>
      </c>
      <c r="G102" s="15" t="s">
        <v>73</v>
      </c>
      <c r="H102" s="265" t="s">
        <v>42</v>
      </c>
      <c r="I102" s="32">
        <v>567</v>
      </c>
      <c r="J102" s="10">
        <v>33</v>
      </c>
      <c r="K102" s="10">
        <v>36</v>
      </c>
      <c r="L102" s="10">
        <v>12</v>
      </c>
      <c r="M102" s="10">
        <v>3</v>
      </c>
      <c r="N102" s="10">
        <v>6</v>
      </c>
      <c r="O102" s="10">
        <v>3</v>
      </c>
      <c r="P102" s="10">
        <v>3</v>
      </c>
      <c r="Q102" s="10">
        <v>17</v>
      </c>
      <c r="R102" s="10">
        <v>3</v>
      </c>
      <c r="S102" s="10">
        <v>94</v>
      </c>
      <c r="T102" s="10">
        <v>4</v>
      </c>
      <c r="U102" s="33">
        <v>1</v>
      </c>
      <c r="V102" s="33">
        <v>1</v>
      </c>
      <c r="W102" s="10">
        <v>0</v>
      </c>
      <c r="X102" s="10">
        <v>10</v>
      </c>
      <c r="Y102" s="10">
        <f t="shared" si="1"/>
        <v>226</v>
      </c>
    </row>
    <row r="103" spans="1:25" x14ac:dyDescent="0.3">
      <c r="A103" s="14">
        <v>102</v>
      </c>
      <c r="B103" s="15">
        <v>6</v>
      </c>
      <c r="C103" s="7">
        <v>37</v>
      </c>
      <c r="D103" s="8" t="s">
        <v>1238</v>
      </c>
      <c r="E103" s="8" t="s">
        <v>1238</v>
      </c>
      <c r="F103" s="32">
        <v>231</v>
      </c>
      <c r="G103" s="15" t="s">
        <v>73</v>
      </c>
      <c r="H103" s="265" t="s">
        <v>1569</v>
      </c>
      <c r="I103" s="32">
        <v>567</v>
      </c>
      <c r="J103" s="10">
        <v>36</v>
      </c>
      <c r="K103" s="10">
        <v>51</v>
      </c>
      <c r="L103" s="10">
        <v>11</v>
      </c>
      <c r="M103" s="10">
        <v>3</v>
      </c>
      <c r="N103" s="10">
        <v>3</v>
      </c>
      <c r="O103" s="10">
        <v>4</v>
      </c>
      <c r="P103" s="10">
        <v>4</v>
      </c>
      <c r="Q103" s="10">
        <v>8</v>
      </c>
      <c r="R103" s="10">
        <v>1</v>
      </c>
      <c r="S103" s="10">
        <v>78</v>
      </c>
      <c r="T103" s="10">
        <v>1</v>
      </c>
      <c r="U103" s="33">
        <v>0</v>
      </c>
      <c r="V103" s="33">
        <v>0</v>
      </c>
      <c r="W103" s="10">
        <v>0</v>
      </c>
      <c r="X103" s="10">
        <v>11</v>
      </c>
      <c r="Y103" s="10">
        <f t="shared" si="1"/>
        <v>211</v>
      </c>
    </row>
    <row r="104" spans="1:25" x14ac:dyDescent="0.3">
      <c r="A104" s="14">
        <v>103</v>
      </c>
      <c r="B104" s="15">
        <v>6</v>
      </c>
      <c r="C104" s="7">
        <v>37</v>
      </c>
      <c r="D104" s="8" t="s">
        <v>1238</v>
      </c>
      <c r="E104" s="8" t="s">
        <v>1238</v>
      </c>
      <c r="F104" s="32">
        <v>231</v>
      </c>
      <c r="G104" s="15" t="s">
        <v>73</v>
      </c>
      <c r="H104" s="265" t="s">
        <v>1571</v>
      </c>
      <c r="I104" s="32">
        <v>567</v>
      </c>
      <c r="J104" s="10">
        <v>44</v>
      </c>
      <c r="K104" s="10">
        <v>50</v>
      </c>
      <c r="L104" s="10">
        <v>11</v>
      </c>
      <c r="M104" s="10">
        <v>5</v>
      </c>
      <c r="N104" s="10">
        <v>10</v>
      </c>
      <c r="O104" s="10">
        <v>5</v>
      </c>
      <c r="P104" s="10">
        <v>3</v>
      </c>
      <c r="Q104" s="10">
        <v>17</v>
      </c>
      <c r="R104" s="10">
        <v>3</v>
      </c>
      <c r="S104" s="10">
        <v>79</v>
      </c>
      <c r="T104" s="10">
        <v>3</v>
      </c>
      <c r="U104" s="33">
        <v>6</v>
      </c>
      <c r="V104" s="33">
        <v>2</v>
      </c>
      <c r="W104" s="10">
        <v>0</v>
      </c>
      <c r="X104" s="10">
        <v>12</v>
      </c>
      <c r="Y104" s="10">
        <f t="shared" si="1"/>
        <v>250</v>
      </c>
    </row>
    <row r="105" spans="1:25" x14ac:dyDescent="0.3">
      <c r="A105" s="14">
        <v>104</v>
      </c>
      <c r="B105" s="15">
        <v>6</v>
      </c>
      <c r="C105" s="7">
        <v>37</v>
      </c>
      <c r="D105" s="8" t="s">
        <v>1238</v>
      </c>
      <c r="E105" s="8" t="s">
        <v>1238</v>
      </c>
      <c r="F105" s="32">
        <v>231</v>
      </c>
      <c r="G105" s="15" t="s">
        <v>73</v>
      </c>
      <c r="H105" s="265" t="s">
        <v>1578</v>
      </c>
      <c r="I105" s="32">
        <v>566</v>
      </c>
      <c r="J105" s="10">
        <v>47</v>
      </c>
      <c r="K105" s="10">
        <v>43</v>
      </c>
      <c r="L105" s="10">
        <v>17</v>
      </c>
      <c r="M105" s="10">
        <v>3</v>
      </c>
      <c r="N105" s="10">
        <v>14</v>
      </c>
      <c r="O105" s="10">
        <v>3</v>
      </c>
      <c r="P105" s="10">
        <v>4</v>
      </c>
      <c r="Q105" s="10">
        <v>14</v>
      </c>
      <c r="R105" s="10">
        <v>6</v>
      </c>
      <c r="S105" s="10">
        <v>90</v>
      </c>
      <c r="T105" s="10">
        <v>2</v>
      </c>
      <c r="U105" s="33">
        <v>1</v>
      </c>
      <c r="V105" s="33">
        <v>3</v>
      </c>
      <c r="W105" s="10">
        <v>1</v>
      </c>
      <c r="X105" s="10">
        <v>4</v>
      </c>
      <c r="Y105" s="10">
        <f t="shared" si="1"/>
        <v>252</v>
      </c>
    </row>
    <row r="106" spans="1:25" x14ac:dyDescent="0.3">
      <c r="A106" s="14">
        <v>105</v>
      </c>
      <c r="B106" s="15">
        <v>6</v>
      </c>
      <c r="C106" s="7">
        <v>37</v>
      </c>
      <c r="D106" s="8" t="s">
        <v>1238</v>
      </c>
      <c r="E106" s="8" t="s">
        <v>1238</v>
      </c>
      <c r="F106" s="32">
        <v>231</v>
      </c>
      <c r="G106" s="15" t="s">
        <v>73</v>
      </c>
      <c r="H106" s="265" t="s">
        <v>1572</v>
      </c>
      <c r="I106" s="32"/>
      <c r="J106" s="10">
        <v>6</v>
      </c>
      <c r="K106" s="10">
        <v>13</v>
      </c>
      <c r="L106" s="10">
        <v>10</v>
      </c>
      <c r="M106" s="10">
        <v>1</v>
      </c>
      <c r="N106" s="10">
        <v>1</v>
      </c>
      <c r="O106" s="10">
        <v>0</v>
      </c>
      <c r="P106" s="10">
        <v>1</v>
      </c>
      <c r="Q106" s="10">
        <v>1</v>
      </c>
      <c r="R106" s="10">
        <v>0</v>
      </c>
      <c r="S106" s="10">
        <v>18</v>
      </c>
      <c r="T106" s="10">
        <v>1</v>
      </c>
      <c r="U106" s="33">
        <v>0</v>
      </c>
      <c r="V106" s="33">
        <v>0</v>
      </c>
      <c r="W106" s="10">
        <v>0</v>
      </c>
      <c r="X106" s="10">
        <v>1</v>
      </c>
      <c r="Y106" s="10">
        <f t="shared" si="1"/>
        <v>53</v>
      </c>
    </row>
    <row r="107" spans="1:25" x14ac:dyDescent="0.3">
      <c r="A107" s="14">
        <v>106</v>
      </c>
      <c r="B107" s="15">
        <v>6</v>
      </c>
      <c r="C107" s="7">
        <v>37</v>
      </c>
      <c r="D107" s="8" t="s">
        <v>1238</v>
      </c>
      <c r="E107" s="8" t="s">
        <v>1244</v>
      </c>
      <c r="F107" s="32">
        <v>926</v>
      </c>
      <c r="G107" s="15" t="s">
        <v>73</v>
      </c>
      <c r="H107" s="265" t="s">
        <v>42</v>
      </c>
      <c r="I107" s="32">
        <v>380</v>
      </c>
      <c r="J107" s="10">
        <v>14</v>
      </c>
      <c r="K107" s="10">
        <v>92</v>
      </c>
      <c r="L107" s="10">
        <v>56</v>
      </c>
      <c r="M107" s="10">
        <v>5</v>
      </c>
      <c r="N107" s="10">
        <v>37</v>
      </c>
      <c r="O107" s="10">
        <v>1</v>
      </c>
      <c r="P107" s="10">
        <v>0</v>
      </c>
      <c r="Q107" s="10">
        <v>46</v>
      </c>
      <c r="R107" s="10">
        <v>5</v>
      </c>
      <c r="S107" s="10">
        <v>49</v>
      </c>
      <c r="T107" s="10">
        <v>1</v>
      </c>
      <c r="U107" s="33">
        <v>3</v>
      </c>
      <c r="V107" s="33">
        <v>0</v>
      </c>
      <c r="W107" s="10">
        <v>0</v>
      </c>
      <c r="X107" s="10">
        <v>18</v>
      </c>
      <c r="Y107" s="10">
        <f t="shared" si="1"/>
        <v>327</v>
      </c>
    </row>
    <row r="108" spans="1:25" x14ac:dyDescent="0.3">
      <c r="A108" s="14">
        <v>107</v>
      </c>
      <c r="B108" s="15">
        <v>6</v>
      </c>
      <c r="C108" s="7">
        <v>37</v>
      </c>
      <c r="D108" s="8" t="s">
        <v>1238</v>
      </c>
      <c r="E108" s="8" t="s">
        <v>1245</v>
      </c>
      <c r="F108" s="32">
        <v>1280</v>
      </c>
      <c r="G108" s="15" t="s">
        <v>73</v>
      </c>
      <c r="H108" s="265" t="s">
        <v>42</v>
      </c>
      <c r="I108" s="32">
        <v>555</v>
      </c>
      <c r="J108" s="10">
        <v>11</v>
      </c>
      <c r="K108" s="10">
        <v>110</v>
      </c>
      <c r="L108" s="10">
        <v>31</v>
      </c>
      <c r="M108" s="10">
        <v>5</v>
      </c>
      <c r="N108" s="10">
        <v>45</v>
      </c>
      <c r="O108" s="10">
        <v>4</v>
      </c>
      <c r="P108" s="10">
        <v>0</v>
      </c>
      <c r="Q108" s="10">
        <v>39</v>
      </c>
      <c r="R108" s="10">
        <v>1</v>
      </c>
      <c r="S108" s="10">
        <v>55</v>
      </c>
      <c r="T108" s="10">
        <v>0</v>
      </c>
      <c r="U108" s="33">
        <v>0</v>
      </c>
      <c r="V108" s="33">
        <v>2</v>
      </c>
      <c r="W108" s="10">
        <v>4</v>
      </c>
      <c r="X108" s="10">
        <v>18</v>
      </c>
      <c r="Y108" s="10">
        <f t="shared" si="1"/>
        <v>325</v>
      </c>
    </row>
    <row r="109" spans="1:25" x14ac:dyDescent="0.3">
      <c r="A109" s="14">
        <v>108</v>
      </c>
      <c r="B109" s="15">
        <v>6</v>
      </c>
      <c r="C109" s="7">
        <v>37</v>
      </c>
      <c r="D109" s="8" t="s">
        <v>1238</v>
      </c>
      <c r="E109" s="8" t="s">
        <v>1246</v>
      </c>
      <c r="F109" s="32">
        <v>2451</v>
      </c>
      <c r="G109" s="15" t="s">
        <v>73</v>
      </c>
      <c r="H109" s="265" t="s">
        <v>42</v>
      </c>
      <c r="I109" s="32">
        <v>444</v>
      </c>
      <c r="J109" s="10">
        <v>6</v>
      </c>
      <c r="K109" s="10">
        <v>77</v>
      </c>
      <c r="L109" s="10">
        <v>37</v>
      </c>
      <c r="M109" s="10">
        <v>7</v>
      </c>
      <c r="N109" s="10">
        <v>39</v>
      </c>
      <c r="O109" s="10">
        <v>3</v>
      </c>
      <c r="P109" s="10">
        <v>0</v>
      </c>
      <c r="Q109" s="10">
        <v>8</v>
      </c>
      <c r="R109" s="10">
        <v>3</v>
      </c>
      <c r="S109" s="10">
        <v>38</v>
      </c>
      <c r="T109" s="10">
        <v>1</v>
      </c>
      <c r="U109" s="33">
        <v>0</v>
      </c>
      <c r="V109" s="33">
        <v>2</v>
      </c>
      <c r="W109" s="10">
        <v>0</v>
      </c>
      <c r="X109" s="10">
        <v>10</v>
      </c>
      <c r="Y109" s="10">
        <f t="shared" si="1"/>
        <v>231</v>
      </c>
    </row>
    <row r="110" spans="1:25" x14ac:dyDescent="0.3">
      <c r="A110" s="14">
        <v>109</v>
      </c>
      <c r="B110" s="15">
        <v>6</v>
      </c>
      <c r="C110" s="7">
        <v>55</v>
      </c>
      <c r="D110" s="8" t="s">
        <v>1247</v>
      </c>
      <c r="E110" s="151" t="s">
        <v>1248</v>
      </c>
      <c r="F110" s="32">
        <v>389</v>
      </c>
      <c r="G110" s="15" t="s">
        <v>73</v>
      </c>
      <c r="H110" s="265" t="s">
        <v>42</v>
      </c>
      <c r="I110" s="32">
        <v>456</v>
      </c>
      <c r="J110" s="10">
        <v>14</v>
      </c>
      <c r="K110" s="10">
        <v>98</v>
      </c>
      <c r="L110" s="10">
        <v>40</v>
      </c>
      <c r="M110" s="10">
        <v>5</v>
      </c>
      <c r="N110" s="10">
        <v>69</v>
      </c>
      <c r="O110" s="10">
        <v>2</v>
      </c>
      <c r="P110" s="10">
        <v>0</v>
      </c>
      <c r="Q110" s="10">
        <v>33</v>
      </c>
      <c r="R110" s="10">
        <v>0</v>
      </c>
      <c r="S110" s="10">
        <v>59</v>
      </c>
      <c r="T110" s="10">
        <v>1</v>
      </c>
      <c r="U110" s="33">
        <v>1</v>
      </c>
      <c r="V110" s="33">
        <v>0</v>
      </c>
      <c r="W110" s="10">
        <v>3</v>
      </c>
      <c r="X110" s="10">
        <v>16</v>
      </c>
      <c r="Y110" s="10">
        <f t="shared" si="1"/>
        <v>341</v>
      </c>
    </row>
    <row r="111" spans="1:25" x14ac:dyDescent="0.3">
      <c r="A111" s="14">
        <v>110</v>
      </c>
      <c r="B111" s="15">
        <v>6</v>
      </c>
      <c r="C111" s="7">
        <v>55</v>
      </c>
      <c r="D111" s="8" t="s">
        <v>1247</v>
      </c>
      <c r="E111" s="151" t="s">
        <v>1248</v>
      </c>
      <c r="F111" s="32">
        <v>389</v>
      </c>
      <c r="G111" s="15" t="s">
        <v>73</v>
      </c>
      <c r="H111" s="265" t="s">
        <v>1569</v>
      </c>
      <c r="I111" s="32">
        <v>455</v>
      </c>
      <c r="J111" s="10">
        <v>0</v>
      </c>
      <c r="K111" s="10">
        <v>18</v>
      </c>
      <c r="L111" s="10">
        <v>18</v>
      </c>
      <c r="M111" s="10">
        <v>0</v>
      </c>
      <c r="N111" s="10">
        <v>13</v>
      </c>
      <c r="O111" s="10">
        <v>0</v>
      </c>
      <c r="P111" s="10">
        <v>0</v>
      </c>
      <c r="Q111" s="10">
        <v>1</v>
      </c>
      <c r="R111" s="10">
        <v>0</v>
      </c>
      <c r="S111" s="10">
        <v>5</v>
      </c>
      <c r="T111" s="10">
        <v>0</v>
      </c>
      <c r="U111" s="33">
        <v>0</v>
      </c>
      <c r="V111" s="33">
        <v>0</v>
      </c>
      <c r="W111" s="10">
        <v>2</v>
      </c>
      <c r="X111" s="10">
        <v>2</v>
      </c>
      <c r="Y111" s="10">
        <f t="shared" si="1"/>
        <v>59</v>
      </c>
    </row>
    <row r="112" spans="1:25" x14ac:dyDescent="0.3">
      <c r="A112" s="14">
        <v>111</v>
      </c>
      <c r="B112" s="15">
        <v>6</v>
      </c>
      <c r="C112" s="7">
        <v>55</v>
      </c>
      <c r="D112" s="8" t="s">
        <v>1247</v>
      </c>
      <c r="E112" s="151" t="s">
        <v>1248</v>
      </c>
      <c r="F112" s="32">
        <v>390</v>
      </c>
      <c r="G112" s="15" t="s">
        <v>73</v>
      </c>
      <c r="H112" s="265" t="s">
        <v>42</v>
      </c>
      <c r="I112" s="32">
        <v>351</v>
      </c>
      <c r="J112" s="10">
        <v>2</v>
      </c>
      <c r="K112" s="10">
        <v>68</v>
      </c>
      <c r="L112" s="10">
        <v>58</v>
      </c>
      <c r="M112" s="10">
        <v>2</v>
      </c>
      <c r="N112" s="10">
        <v>9</v>
      </c>
      <c r="O112" s="10">
        <v>0</v>
      </c>
      <c r="P112" s="10">
        <v>1</v>
      </c>
      <c r="Q112" s="10">
        <v>23</v>
      </c>
      <c r="R112" s="10">
        <v>0</v>
      </c>
      <c r="S112" s="10">
        <v>13</v>
      </c>
      <c r="T112" s="10">
        <v>0</v>
      </c>
      <c r="U112" s="33">
        <v>2</v>
      </c>
      <c r="V112" s="33">
        <v>1</v>
      </c>
      <c r="W112" s="10">
        <v>1</v>
      </c>
      <c r="X112" s="10">
        <v>6</v>
      </c>
      <c r="Y112" s="10">
        <f t="shared" si="1"/>
        <v>186</v>
      </c>
    </row>
    <row r="113" spans="1:25" x14ac:dyDescent="0.3">
      <c r="A113" s="14">
        <v>112</v>
      </c>
      <c r="B113" s="15">
        <v>6</v>
      </c>
      <c r="C113" s="7">
        <v>55</v>
      </c>
      <c r="D113" s="8" t="s">
        <v>1247</v>
      </c>
      <c r="E113" s="151" t="s">
        <v>1248</v>
      </c>
      <c r="F113" s="32">
        <v>391</v>
      </c>
      <c r="G113" s="15" t="s">
        <v>73</v>
      </c>
      <c r="H113" s="265" t="s">
        <v>42</v>
      </c>
      <c r="I113" s="32">
        <v>497</v>
      </c>
      <c r="J113" s="10">
        <v>2</v>
      </c>
      <c r="K113" s="10">
        <v>38</v>
      </c>
      <c r="L113" s="10">
        <v>34</v>
      </c>
      <c r="M113" s="10">
        <v>2</v>
      </c>
      <c r="N113" s="10">
        <v>15</v>
      </c>
      <c r="O113" s="10">
        <v>0</v>
      </c>
      <c r="P113" s="10">
        <v>0</v>
      </c>
      <c r="Q113" s="10">
        <v>99</v>
      </c>
      <c r="R113" s="10">
        <v>2</v>
      </c>
      <c r="S113" s="10">
        <v>5</v>
      </c>
      <c r="T113" s="10">
        <v>0</v>
      </c>
      <c r="U113" s="33">
        <v>0</v>
      </c>
      <c r="V113" s="33">
        <v>0</v>
      </c>
      <c r="W113" s="10">
        <v>0</v>
      </c>
      <c r="X113" s="10">
        <v>7</v>
      </c>
      <c r="Y113" s="10">
        <f t="shared" si="1"/>
        <v>204</v>
      </c>
    </row>
    <row r="114" spans="1:25" x14ac:dyDescent="0.3">
      <c r="A114" s="14">
        <v>113</v>
      </c>
      <c r="B114" s="15">
        <v>6</v>
      </c>
      <c r="C114" s="7">
        <v>55</v>
      </c>
      <c r="D114" s="8" t="s">
        <v>1247</v>
      </c>
      <c r="E114" s="151" t="s">
        <v>1249</v>
      </c>
      <c r="F114" s="32">
        <v>392</v>
      </c>
      <c r="G114" s="15" t="s">
        <v>73</v>
      </c>
      <c r="H114" s="265" t="s">
        <v>42</v>
      </c>
      <c r="I114" s="32">
        <v>98</v>
      </c>
      <c r="J114" s="10">
        <v>1</v>
      </c>
      <c r="K114" s="10">
        <v>41</v>
      </c>
      <c r="L114" s="10">
        <v>18</v>
      </c>
      <c r="M114" s="10">
        <v>1</v>
      </c>
      <c r="N114" s="10">
        <v>3</v>
      </c>
      <c r="O114" s="10">
        <v>0</v>
      </c>
      <c r="P114" s="10">
        <v>0</v>
      </c>
      <c r="Q114" s="10">
        <v>18</v>
      </c>
      <c r="R114" s="10">
        <v>2</v>
      </c>
      <c r="S114" s="10">
        <v>11</v>
      </c>
      <c r="T114" s="10">
        <v>0</v>
      </c>
      <c r="U114" s="33">
        <v>0</v>
      </c>
      <c r="V114" s="33">
        <v>1</v>
      </c>
      <c r="W114" s="10">
        <v>0</v>
      </c>
      <c r="X114" s="10">
        <v>8</v>
      </c>
      <c r="Y114" s="10">
        <f t="shared" si="1"/>
        <v>104</v>
      </c>
    </row>
    <row r="115" spans="1:25" x14ac:dyDescent="0.3">
      <c r="A115" s="14">
        <v>114</v>
      </c>
      <c r="B115" s="15">
        <v>6</v>
      </c>
      <c r="C115" s="7">
        <v>55</v>
      </c>
      <c r="D115" s="8" t="s">
        <v>1247</v>
      </c>
      <c r="E115" s="151" t="s">
        <v>1250</v>
      </c>
      <c r="F115" s="32">
        <v>393</v>
      </c>
      <c r="G115" s="15" t="s">
        <v>73</v>
      </c>
      <c r="H115" s="265" t="s">
        <v>42</v>
      </c>
      <c r="I115" s="32">
        <v>368</v>
      </c>
      <c r="J115" s="10">
        <v>6</v>
      </c>
      <c r="K115" s="10">
        <v>46</v>
      </c>
      <c r="L115" s="10">
        <v>42</v>
      </c>
      <c r="M115" s="10">
        <v>2</v>
      </c>
      <c r="N115" s="10">
        <v>25</v>
      </c>
      <c r="O115" s="10">
        <v>2</v>
      </c>
      <c r="P115" s="10">
        <v>0</v>
      </c>
      <c r="Q115" s="10">
        <v>1</v>
      </c>
      <c r="R115" s="10">
        <v>0</v>
      </c>
      <c r="S115" s="10">
        <v>8</v>
      </c>
      <c r="T115" s="10">
        <v>0</v>
      </c>
      <c r="U115" s="33">
        <v>13</v>
      </c>
      <c r="V115" s="33">
        <v>1</v>
      </c>
      <c r="W115" s="10">
        <v>0</v>
      </c>
      <c r="X115" s="10">
        <v>5</v>
      </c>
      <c r="Y115" s="10">
        <f t="shared" si="1"/>
        <v>151</v>
      </c>
    </row>
    <row r="116" spans="1:25" x14ac:dyDescent="0.3">
      <c r="A116" s="14">
        <v>115</v>
      </c>
      <c r="B116" s="15">
        <v>6</v>
      </c>
      <c r="C116" s="7">
        <v>55</v>
      </c>
      <c r="D116" s="8" t="s">
        <v>1247</v>
      </c>
      <c r="E116" s="8" t="s">
        <v>1251</v>
      </c>
      <c r="F116" s="32">
        <v>394</v>
      </c>
      <c r="G116" s="15" t="s">
        <v>73</v>
      </c>
      <c r="H116" s="265" t="s">
        <v>42</v>
      </c>
      <c r="I116" s="32">
        <v>316</v>
      </c>
      <c r="J116" s="10">
        <v>2</v>
      </c>
      <c r="K116" s="10">
        <v>77</v>
      </c>
      <c r="L116" s="10">
        <v>22</v>
      </c>
      <c r="M116" s="10">
        <v>3</v>
      </c>
      <c r="N116" s="10">
        <v>4</v>
      </c>
      <c r="O116" s="10">
        <v>0</v>
      </c>
      <c r="P116" s="10">
        <v>1</v>
      </c>
      <c r="Q116" s="10">
        <v>5</v>
      </c>
      <c r="R116" s="10">
        <v>1</v>
      </c>
      <c r="S116" s="10">
        <v>32</v>
      </c>
      <c r="T116" s="10">
        <v>0</v>
      </c>
      <c r="U116" s="33">
        <v>1</v>
      </c>
      <c r="V116" s="33">
        <v>2</v>
      </c>
      <c r="W116" s="10">
        <v>0</v>
      </c>
      <c r="X116" s="10">
        <v>12</v>
      </c>
      <c r="Y116" s="10">
        <f t="shared" si="1"/>
        <v>162</v>
      </c>
    </row>
    <row r="117" spans="1:25" x14ac:dyDescent="0.3">
      <c r="A117" s="14">
        <v>116</v>
      </c>
      <c r="B117" s="15">
        <v>6</v>
      </c>
      <c r="C117" s="7">
        <v>55</v>
      </c>
      <c r="D117" s="8" t="s">
        <v>1247</v>
      </c>
      <c r="E117" s="8" t="s">
        <v>1252</v>
      </c>
      <c r="F117" s="32">
        <v>395</v>
      </c>
      <c r="G117" s="15" t="s">
        <v>73</v>
      </c>
      <c r="H117" s="265" t="s">
        <v>42</v>
      </c>
      <c r="I117" s="32">
        <v>176</v>
      </c>
      <c r="J117" s="10">
        <v>2</v>
      </c>
      <c r="K117" s="10">
        <v>85</v>
      </c>
      <c r="L117" s="10">
        <v>26</v>
      </c>
      <c r="M117" s="10">
        <v>4</v>
      </c>
      <c r="N117" s="10">
        <v>9</v>
      </c>
      <c r="O117" s="10">
        <v>0</v>
      </c>
      <c r="P117" s="10">
        <v>2</v>
      </c>
      <c r="Q117" s="10">
        <v>2</v>
      </c>
      <c r="R117" s="10">
        <v>3</v>
      </c>
      <c r="S117" s="10">
        <v>38</v>
      </c>
      <c r="T117" s="10">
        <v>0</v>
      </c>
      <c r="U117" s="33">
        <v>1</v>
      </c>
      <c r="V117" s="33">
        <v>1</v>
      </c>
      <c r="W117" s="10">
        <v>0</v>
      </c>
      <c r="X117" s="10">
        <v>5</v>
      </c>
      <c r="Y117" s="10">
        <f t="shared" si="1"/>
        <v>178</v>
      </c>
    </row>
    <row r="118" spans="1:25" x14ac:dyDescent="0.3">
      <c r="A118" s="14">
        <v>117</v>
      </c>
      <c r="B118" s="15">
        <v>6</v>
      </c>
      <c r="C118" s="7">
        <v>96</v>
      </c>
      <c r="D118" s="8" t="s">
        <v>1253</v>
      </c>
      <c r="E118" s="8" t="s">
        <v>1253</v>
      </c>
      <c r="F118" s="32">
        <v>761</v>
      </c>
      <c r="G118" s="15" t="s">
        <v>73</v>
      </c>
      <c r="H118" s="265" t="s">
        <v>42</v>
      </c>
      <c r="I118" s="32">
        <v>347</v>
      </c>
      <c r="J118" s="10">
        <v>5</v>
      </c>
      <c r="K118" s="10">
        <v>23</v>
      </c>
      <c r="L118" s="10">
        <v>38</v>
      </c>
      <c r="M118" s="10">
        <v>5</v>
      </c>
      <c r="N118" s="10">
        <v>5</v>
      </c>
      <c r="O118" s="10">
        <v>5</v>
      </c>
      <c r="P118" s="10">
        <v>2</v>
      </c>
      <c r="Q118" s="10">
        <v>3</v>
      </c>
      <c r="R118" s="10">
        <v>3</v>
      </c>
      <c r="S118" s="10">
        <v>25</v>
      </c>
      <c r="T118" s="10">
        <v>1</v>
      </c>
      <c r="U118" s="33">
        <v>2</v>
      </c>
      <c r="V118" s="33">
        <v>0</v>
      </c>
      <c r="W118" s="10">
        <v>0</v>
      </c>
      <c r="X118" s="10">
        <v>20</v>
      </c>
      <c r="Y118" s="10">
        <f t="shared" si="1"/>
        <v>137</v>
      </c>
    </row>
    <row r="119" spans="1:25" x14ac:dyDescent="0.3">
      <c r="A119" s="14">
        <v>118</v>
      </c>
      <c r="B119" s="15">
        <v>6</v>
      </c>
      <c r="C119" s="7">
        <v>149</v>
      </c>
      <c r="D119" s="8" t="s">
        <v>1254</v>
      </c>
      <c r="E119" s="8" t="s">
        <v>1254</v>
      </c>
      <c r="F119" s="32">
        <v>907</v>
      </c>
      <c r="G119" s="15" t="s">
        <v>73</v>
      </c>
      <c r="H119" s="265" t="s">
        <v>42</v>
      </c>
      <c r="I119" s="32">
        <v>536</v>
      </c>
      <c r="J119" s="10">
        <v>85</v>
      </c>
      <c r="K119" s="10">
        <v>201</v>
      </c>
      <c r="L119" s="10">
        <v>14</v>
      </c>
      <c r="M119" s="10">
        <v>2</v>
      </c>
      <c r="N119" s="10">
        <v>1</v>
      </c>
      <c r="O119" s="10">
        <v>1</v>
      </c>
      <c r="P119" s="10">
        <v>0</v>
      </c>
      <c r="Q119" s="10">
        <v>4</v>
      </c>
      <c r="R119" s="10">
        <v>1</v>
      </c>
      <c r="S119" s="10">
        <v>10</v>
      </c>
      <c r="T119" s="10">
        <v>1</v>
      </c>
      <c r="U119" s="33">
        <v>1</v>
      </c>
      <c r="V119" s="33">
        <v>5</v>
      </c>
      <c r="W119" s="10">
        <v>0</v>
      </c>
      <c r="X119" s="10">
        <v>10</v>
      </c>
      <c r="Y119" s="10">
        <f t="shared" si="1"/>
        <v>336</v>
      </c>
    </row>
    <row r="120" spans="1:25" x14ac:dyDescent="0.3">
      <c r="A120" s="14">
        <v>119</v>
      </c>
      <c r="B120" s="15">
        <v>6</v>
      </c>
      <c r="C120" s="7">
        <v>149</v>
      </c>
      <c r="D120" s="8" t="s">
        <v>1254</v>
      </c>
      <c r="E120" s="8" t="s">
        <v>1254</v>
      </c>
      <c r="F120" s="32">
        <v>907</v>
      </c>
      <c r="G120" s="15" t="s">
        <v>73</v>
      </c>
      <c r="H120" s="265" t="s">
        <v>1569</v>
      </c>
      <c r="I120" s="32">
        <v>536</v>
      </c>
      <c r="J120" s="10">
        <v>143</v>
      </c>
      <c r="K120" s="10">
        <v>176</v>
      </c>
      <c r="L120" s="10">
        <v>21</v>
      </c>
      <c r="M120" s="10">
        <v>5</v>
      </c>
      <c r="N120" s="10">
        <v>2</v>
      </c>
      <c r="O120" s="10">
        <v>5</v>
      </c>
      <c r="P120" s="10">
        <v>0</v>
      </c>
      <c r="Q120" s="10">
        <v>2</v>
      </c>
      <c r="R120" s="10">
        <v>0</v>
      </c>
      <c r="S120" s="10">
        <v>33</v>
      </c>
      <c r="T120" s="10">
        <v>1</v>
      </c>
      <c r="U120" s="33">
        <v>0</v>
      </c>
      <c r="V120" s="33">
        <v>4</v>
      </c>
      <c r="W120" s="10">
        <v>0</v>
      </c>
      <c r="X120" s="10">
        <v>16</v>
      </c>
      <c r="Y120" s="10">
        <f t="shared" si="1"/>
        <v>408</v>
      </c>
    </row>
    <row r="121" spans="1:25" x14ac:dyDescent="0.3">
      <c r="A121" s="14">
        <v>120</v>
      </c>
      <c r="B121" s="15">
        <v>6</v>
      </c>
      <c r="C121" s="7">
        <v>149</v>
      </c>
      <c r="D121" s="8" t="s">
        <v>1254</v>
      </c>
      <c r="E121" s="8" t="s">
        <v>1255</v>
      </c>
      <c r="F121" s="32">
        <v>907</v>
      </c>
      <c r="G121" s="15" t="s">
        <v>73</v>
      </c>
      <c r="H121" s="265" t="s">
        <v>1573</v>
      </c>
      <c r="I121" s="32">
        <v>516</v>
      </c>
      <c r="J121" s="10">
        <v>97</v>
      </c>
      <c r="K121" s="10">
        <v>76</v>
      </c>
      <c r="L121" s="10">
        <v>6</v>
      </c>
      <c r="M121" s="10">
        <v>3</v>
      </c>
      <c r="N121" s="10">
        <v>1</v>
      </c>
      <c r="O121" s="10">
        <v>2</v>
      </c>
      <c r="P121" s="10">
        <v>1</v>
      </c>
      <c r="Q121" s="10">
        <v>1</v>
      </c>
      <c r="R121" s="10">
        <v>0</v>
      </c>
      <c r="S121" s="10">
        <v>17</v>
      </c>
      <c r="T121" s="10">
        <v>0</v>
      </c>
      <c r="U121" s="33">
        <v>2</v>
      </c>
      <c r="V121" s="33">
        <v>2</v>
      </c>
      <c r="W121" s="10">
        <v>0</v>
      </c>
      <c r="X121" s="10">
        <v>7</v>
      </c>
      <c r="Y121" s="10">
        <f t="shared" si="1"/>
        <v>215</v>
      </c>
    </row>
    <row r="122" spans="1:25" x14ac:dyDescent="0.3">
      <c r="A122" s="14">
        <v>121</v>
      </c>
      <c r="B122" s="15">
        <v>6</v>
      </c>
      <c r="C122" s="7">
        <v>157</v>
      </c>
      <c r="D122" s="8" t="s">
        <v>1256</v>
      </c>
      <c r="E122" s="8" t="s">
        <v>1256</v>
      </c>
      <c r="F122" s="32">
        <v>924</v>
      </c>
      <c r="G122" s="15" t="s">
        <v>73</v>
      </c>
      <c r="H122" s="265" t="s">
        <v>42</v>
      </c>
      <c r="I122" s="32">
        <v>551</v>
      </c>
      <c r="J122" s="10">
        <v>5</v>
      </c>
      <c r="K122" s="10">
        <v>49</v>
      </c>
      <c r="L122" s="10">
        <v>23</v>
      </c>
      <c r="M122" s="10">
        <v>1</v>
      </c>
      <c r="N122" s="10">
        <v>58</v>
      </c>
      <c r="O122" s="10">
        <v>1</v>
      </c>
      <c r="P122" s="10">
        <v>0</v>
      </c>
      <c r="Q122" s="10">
        <v>0</v>
      </c>
      <c r="R122" s="10">
        <v>0</v>
      </c>
      <c r="S122" s="10">
        <v>10</v>
      </c>
      <c r="T122" s="10">
        <v>0</v>
      </c>
      <c r="U122" s="33">
        <v>0</v>
      </c>
      <c r="V122" s="33">
        <v>2</v>
      </c>
      <c r="W122" s="10">
        <v>0</v>
      </c>
      <c r="X122" s="10">
        <v>4</v>
      </c>
      <c r="Y122" s="10">
        <f t="shared" si="1"/>
        <v>153</v>
      </c>
    </row>
    <row r="123" spans="1:25" x14ac:dyDescent="0.3">
      <c r="A123" s="14">
        <v>122</v>
      </c>
      <c r="B123" s="15">
        <v>6</v>
      </c>
      <c r="C123" s="7">
        <v>157</v>
      </c>
      <c r="D123" s="8" t="s">
        <v>1256</v>
      </c>
      <c r="E123" s="8" t="s">
        <v>1256</v>
      </c>
      <c r="F123" s="32">
        <v>925</v>
      </c>
      <c r="G123" s="15" t="s">
        <v>73</v>
      </c>
      <c r="H123" s="265" t="s">
        <v>42</v>
      </c>
      <c r="I123" s="32">
        <v>625</v>
      </c>
      <c r="J123" s="10">
        <v>2</v>
      </c>
      <c r="K123" s="10">
        <v>56</v>
      </c>
      <c r="L123" s="10">
        <v>28</v>
      </c>
      <c r="M123" s="10">
        <v>6</v>
      </c>
      <c r="N123" s="10">
        <v>39</v>
      </c>
      <c r="O123" s="10">
        <v>1</v>
      </c>
      <c r="P123" s="10">
        <v>0</v>
      </c>
      <c r="Q123" s="10">
        <v>0</v>
      </c>
      <c r="R123" s="10">
        <v>0</v>
      </c>
      <c r="S123" s="10">
        <v>18</v>
      </c>
      <c r="T123" s="10">
        <v>0</v>
      </c>
      <c r="U123" s="33">
        <v>0</v>
      </c>
      <c r="V123" s="33">
        <v>0</v>
      </c>
      <c r="W123" s="10">
        <v>0</v>
      </c>
      <c r="X123" s="10">
        <v>10</v>
      </c>
      <c r="Y123" s="10">
        <f t="shared" si="1"/>
        <v>160</v>
      </c>
    </row>
    <row r="124" spans="1:25" x14ac:dyDescent="0.3">
      <c r="A124" s="14">
        <v>123</v>
      </c>
      <c r="B124" s="15">
        <v>6</v>
      </c>
      <c r="C124" s="7">
        <v>162</v>
      </c>
      <c r="D124" s="8" t="s">
        <v>1257</v>
      </c>
      <c r="E124" s="8" t="s">
        <v>1257</v>
      </c>
      <c r="F124" s="32">
        <v>938</v>
      </c>
      <c r="G124" s="15" t="s">
        <v>73</v>
      </c>
      <c r="H124" s="265" t="s">
        <v>42</v>
      </c>
      <c r="I124" s="32">
        <v>560</v>
      </c>
      <c r="J124" s="10">
        <v>5</v>
      </c>
      <c r="K124" s="10">
        <v>69</v>
      </c>
      <c r="L124" s="10">
        <v>11</v>
      </c>
      <c r="M124" s="10">
        <v>2</v>
      </c>
      <c r="N124" s="10">
        <v>44</v>
      </c>
      <c r="O124" s="10">
        <v>1</v>
      </c>
      <c r="P124" s="10">
        <v>0</v>
      </c>
      <c r="Q124" s="10">
        <v>2</v>
      </c>
      <c r="R124" s="10">
        <v>0</v>
      </c>
      <c r="S124" s="10">
        <v>12</v>
      </c>
      <c r="T124" s="10">
        <v>0</v>
      </c>
      <c r="U124" s="33">
        <v>0</v>
      </c>
      <c r="V124" s="33">
        <v>1</v>
      </c>
      <c r="W124" s="10">
        <v>0</v>
      </c>
      <c r="X124" s="10">
        <v>5</v>
      </c>
      <c r="Y124" s="10">
        <f t="shared" si="1"/>
        <v>152</v>
      </c>
    </row>
    <row r="125" spans="1:25" x14ac:dyDescent="0.3">
      <c r="A125" s="14">
        <v>124</v>
      </c>
      <c r="B125" s="15">
        <v>6</v>
      </c>
      <c r="C125" s="7">
        <v>162</v>
      </c>
      <c r="D125" s="8" t="s">
        <v>1257</v>
      </c>
      <c r="E125" s="8" t="s">
        <v>1257</v>
      </c>
      <c r="F125" s="32">
        <v>938</v>
      </c>
      <c r="G125" s="15" t="s">
        <v>73</v>
      </c>
      <c r="H125" s="265" t="s">
        <v>1569</v>
      </c>
      <c r="I125" s="32">
        <v>559</v>
      </c>
      <c r="J125" s="10">
        <v>3</v>
      </c>
      <c r="K125" s="10">
        <v>61</v>
      </c>
      <c r="L125" s="10">
        <v>48</v>
      </c>
      <c r="M125" s="10">
        <v>4</v>
      </c>
      <c r="N125" s="10">
        <v>50</v>
      </c>
      <c r="O125" s="10">
        <v>2</v>
      </c>
      <c r="P125" s="10">
        <v>0</v>
      </c>
      <c r="Q125" s="10">
        <v>0</v>
      </c>
      <c r="R125" s="10">
        <v>0</v>
      </c>
      <c r="S125" s="10">
        <v>9</v>
      </c>
      <c r="T125" s="10">
        <v>0</v>
      </c>
      <c r="U125" s="33">
        <v>1</v>
      </c>
      <c r="V125" s="33">
        <v>0</v>
      </c>
      <c r="W125" s="10">
        <v>0</v>
      </c>
      <c r="X125" s="10">
        <v>24</v>
      </c>
      <c r="Y125" s="10">
        <f t="shared" si="1"/>
        <v>202</v>
      </c>
    </row>
    <row r="126" spans="1:25" x14ac:dyDescent="0.3">
      <c r="A126" s="14">
        <v>125</v>
      </c>
      <c r="B126" s="15">
        <v>6</v>
      </c>
      <c r="C126" s="7">
        <v>162</v>
      </c>
      <c r="D126" s="8" t="s">
        <v>1257</v>
      </c>
      <c r="E126" s="8" t="s">
        <v>1257</v>
      </c>
      <c r="F126" s="32">
        <v>938</v>
      </c>
      <c r="G126" s="15" t="s">
        <v>73</v>
      </c>
      <c r="H126" s="265" t="s">
        <v>1571</v>
      </c>
      <c r="I126" s="32">
        <v>559</v>
      </c>
      <c r="J126" s="10">
        <v>4</v>
      </c>
      <c r="K126" s="10">
        <v>41</v>
      </c>
      <c r="L126" s="10">
        <v>67</v>
      </c>
      <c r="M126" s="10">
        <v>0</v>
      </c>
      <c r="N126" s="10">
        <v>12</v>
      </c>
      <c r="O126" s="10">
        <v>0</v>
      </c>
      <c r="P126" s="10">
        <v>0</v>
      </c>
      <c r="Q126" s="10">
        <v>0</v>
      </c>
      <c r="R126" s="10">
        <v>0</v>
      </c>
      <c r="S126" s="10">
        <v>1</v>
      </c>
      <c r="T126" s="10">
        <v>0</v>
      </c>
      <c r="U126" s="33">
        <v>3</v>
      </c>
      <c r="V126" s="33">
        <v>0</v>
      </c>
      <c r="W126" s="10">
        <v>0</v>
      </c>
      <c r="X126" s="10">
        <v>7</v>
      </c>
      <c r="Y126" s="10">
        <f t="shared" si="1"/>
        <v>135</v>
      </c>
    </row>
    <row r="127" spans="1:25" x14ac:dyDescent="0.3">
      <c r="A127" s="14">
        <v>126</v>
      </c>
      <c r="B127" s="15">
        <v>6</v>
      </c>
      <c r="C127" s="7">
        <v>162</v>
      </c>
      <c r="D127" s="8" t="s">
        <v>1257</v>
      </c>
      <c r="E127" s="8" t="s">
        <v>1258</v>
      </c>
      <c r="F127" s="32">
        <v>939</v>
      </c>
      <c r="G127" s="15" t="s">
        <v>73</v>
      </c>
      <c r="H127" s="265" t="s">
        <v>42</v>
      </c>
      <c r="I127" s="32">
        <v>525</v>
      </c>
      <c r="J127" s="10">
        <v>2</v>
      </c>
      <c r="K127" s="10">
        <v>104</v>
      </c>
      <c r="L127" s="10">
        <v>111</v>
      </c>
      <c r="M127" s="10">
        <v>10</v>
      </c>
      <c r="N127" s="10">
        <v>2</v>
      </c>
      <c r="O127" s="10">
        <v>1</v>
      </c>
      <c r="P127" s="10">
        <v>7</v>
      </c>
      <c r="Q127" s="10">
        <v>1</v>
      </c>
      <c r="R127" s="10">
        <v>3</v>
      </c>
      <c r="S127" s="10">
        <v>29</v>
      </c>
      <c r="T127" s="10">
        <v>0</v>
      </c>
      <c r="U127" s="33">
        <v>3</v>
      </c>
      <c r="V127" s="33">
        <v>2</v>
      </c>
      <c r="W127" s="10">
        <v>0</v>
      </c>
      <c r="X127" s="10">
        <v>14</v>
      </c>
      <c r="Y127" s="10">
        <f t="shared" si="1"/>
        <v>289</v>
      </c>
    </row>
    <row r="128" spans="1:25" x14ac:dyDescent="0.3">
      <c r="A128" s="14">
        <v>127</v>
      </c>
      <c r="B128" s="15">
        <v>6</v>
      </c>
      <c r="C128" s="7">
        <v>162</v>
      </c>
      <c r="D128" s="8" t="s">
        <v>1257</v>
      </c>
      <c r="E128" s="8" t="s">
        <v>1259</v>
      </c>
      <c r="F128" s="32">
        <v>940</v>
      </c>
      <c r="G128" s="15" t="s">
        <v>73</v>
      </c>
      <c r="H128" s="265" t="s">
        <v>42</v>
      </c>
      <c r="I128" s="32">
        <v>214</v>
      </c>
      <c r="J128" s="10">
        <v>2</v>
      </c>
      <c r="K128" s="10">
        <v>111</v>
      </c>
      <c r="L128" s="10">
        <v>74</v>
      </c>
      <c r="M128" s="10">
        <v>3</v>
      </c>
      <c r="N128" s="10">
        <v>2</v>
      </c>
      <c r="O128" s="10">
        <v>0</v>
      </c>
      <c r="P128" s="10">
        <v>5</v>
      </c>
      <c r="Q128" s="10">
        <v>0</v>
      </c>
      <c r="R128" s="10">
        <v>0</v>
      </c>
      <c r="S128" s="10">
        <v>11</v>
      </c>
      <c r="T128" s="10">
        <v>0</v>
      </c>
      <c r="U128" s="33">
        <v>0</v>
      </c>
      <c r="V128" s="33">
        <v>2</v>
      </c>
      <c r="W128" s="10">
        <v>0</v>
      </c>
      <c r="X128" s="10">
        <v>5</v>
      </c>
      <c r="Y128" s="10">
        <f t="shared" si="1"/>
        <v>215</v>
      </c>
    </row>
    <row r="129" spans="1:25" x14ac:dyDescent="0.3">
      <c r="A129" s="14">
        <v>128</v>
      </c>
      <c r="B129" s="15">
        <v>6</v>
      </c>
      <c r="C129" s="7">
        <v>163</v>
      </c>
      <c r="D129" s="8" t="s">
        <v>1260</v>
      </c>
      <c r="E129" s="8" t="s">
        <v>1260</v>
      </c>
      <c r="F129" s="32">
        <v>941</v>
      </c>
      <c r="G129" s="15" t="s">
        <v>73</v>
      </c>
      <c r="H129" s="265" t="s">
        <v>42</v>
      </c>
      <c r="I129" s="32">
        <v>623</v>
      </c>
      <c r="J129" s="10">
        <v>92</v>
      </c>
      <c r="K129" s="10">
        <v>107</v>
      </c>
      <c r="L129" s="10">
        <v>21</v>
      </c>
      <c r="M129" s="10">
        <v>0</v>
      </c>
      <c r="N129" s="10">
        <v>1</v>
      </c>
      <c r="O129" s="10">
        <v>2</v>
      </c>
      <c r="P129" s="10">
        <v>0</v>
      </c>
      <c r="Q129" s="10">
        <v>1</v>
      </c>
      <c r="R129" s="10">
        <v>0</v>
      </c>
      <c r="S129" s="10">
        <v>16</v>
      </c>
      <c r="T129" s="10">
        <v>0</v>
      </c>
      <c r="U129" s="33">
        <v>1</v>
      </c>
      <c r="V129" s="33">
        <v>4</v>
      </c>
      <c r="W129" s="10">
        <v>0</v>
      </c>
      <c r="X129" s="10">
        <v>5</v>
      </c>
      <c r="Y129" s="10">
        <f t="shared" si="1"/>
        <v>250</v>
      </c>
    </row>
    <row r="130" spans="1:25" x14ac:dyDescent="0.3">
      <c r="A130" s="14">
        <v>129</v>
      </c>
      <c r="B130" s="15">
        <v>6</v>
      </c>
      <c r="C130" s="7">
        <v>163</v>
      </c>
      <c r="D130" s="8" t="s">
        <v>1260</v>
      </c>
      <c r="E130" s="8" t="s">
        <v>1260</v>
      </c>
      <c r="F130" s="32">
        <v>942</v>
      </c>
      <c r="G130" s="15" t="s">
        <v>73</v>
      </c>
      <c r="H130" s="265" t="s">
        <v>42</v>
      </c>
      <c r="I130" s="32">
        <v>424</v>
      </c>
      <c r="J130" s="10">
        <v>8</v>
      </c>
      <c r="K130" s="10">
        <v>37</v>
      </c>
      <c r="L130" s="10">
        <v>3</v>
      </c>
      <c r="M130" s="10">
        <v>0</v>
      </c>
      <c r="N130" s="10">
        <v>1</v>
      </c>
      <c r="O130" s="10">
        <v>1</v>
      </c>
      <c r="P130" s="10">
        <v>1</v>
      </c>
      <c r="Q130" s="10">
        <v>1</v>
      </c>
      <c r="R130" s="10">
        <v>0</v>
      </c>
      <c r="S130" s="10">
        <v>11</v>
      </c>
      <c r="T130" s="10">
        <v>0</v>
      </c>
      <c r="U130" s="33">
        <v>1</v>
      </c>
      <c r="V130" s="33">
        <v>0</v>
      </c>
      <c r="W130" s="10">
        <v>0</v>
      </c>
      <c r="X130" s="10">
        <v>2</v>
      </c>
      <c r="Y130" s="10">
        <f t="shared" ref="Y130:Y193" si="2">SUM(J130:X130)</f>
        <v>66</v>
      </c>
    </row>
    <row r="131" spans="1:25" x14ac:dyDescent="0.3">
      <c r="A131" s="14">
        <v>130</v>
      </c>
      <c r="B131" s="15">
        <v>6</v>
      </c>
      <c r="C131" s="7">
        <v>179</v>
      </c>
      <c r="D131" s="8" t="s">
        <v>1261</v>
      </c>
      <c r="E131" s="8" t="s">
        <v>1261</v>
      </c>
      <c r="F131" s="32">
        <v>1005</v>
      </c>
      <c r="G131" s="15" t="s">
        <v>73</v>
      </c>
      <c r="H131" s="265" t="s">
        <v>42</v>
      </c>
      <c r="I131" s="32">
        <v>310</v>
      </c>
      <c r="J131" s="10">
        <v>79</v>
      </c>
      <c r="K131" s="10">
        <v>107</v>
      </c>
      <c r="L131" s="10">
        <v>18</v>
      </c>
      <c r="M131" s="10">
        <v>3</v>
      </c>
      <c r="N131" s="10">
        <v>8</v>
      </c>
      <c r="O131" s="10">
        <v>0</v>
      </c>
      <c r="P131" s="10">
        <v>1</v>
      </c>
      <c r="Q131" s="10">
        <v>1</v>
      </c>
      <c r="R131" s="10">
        <v>1</v>
      </c>
      <c r="S131" s="10">
        <v>42</v>
      </c>
      <c r="T131" s="10">
        <v>1</v>
      </c>
      <c r="U131" s="33">
        <v>3</v>
      </c>
      <c r="V131" s="33">
        <v>3</v>
      </c>
      <c r="W131" s="10">
        <v>0</v>
      </c>
      <c r="X131" s="10">
        <v>6</v>
      </c>
      <c r="Y131" s="10">
        <f t="shared" si="2"/>
        <v>273</v>
      </c>
    </row>
    <row r="132" spans="1:25" x14ac:dyDescent="0.3">
      <c r="A132" s="14">
        <v>131</v>
      </c>
      <c r="B132" s="15">
        <v>6</v>
      </c>
      <c r="C132" s="7">
        <v>179</v>
      </c>
      <c r="D132" s="8" t="s">
        <v>1261</v>
      </c>
      <c r="E132" s="8" t="s">
        <v>1262</v>
      </c>
      <c r="F132" s="32">
        <v>1006</v>
      </c>
      <c r="G132" s="15" t="s">
        <v>73</v>
      </c>
      <c r="H132" s="265" t="s">
        <v>42</v>
      </c>
      <c r="I132" s="32">
        <v>94</v>
      </c>
      <c r="J132" s="10">
        <v>15</v>
      </c>
      <c r="K132" s="10">
        <v>32</v>
      </c>
      <c r="L132" s="10">
        <v>90</v>
      </c>
      <c r="M132" s="10">
        <v>0</v>
      </c>
      <c r="N132" s="10">
        <v>1</v>
      </c>
      <c r="O132" s="10">
        <v>0</v>
      </c>
      <c r="P132" s="10">
        <v>0</v>
      </c>
      <c r="Q132" s="10">
        <v>0</v>
      </c>
      <c r="R132" s="10">
        <v>0</v>
      </c>
      <c r="S132" s="10">
        <v>2</v>
      </c>
      <c r="T132" s="10">
        <v>0</v>
      </c>
      <c r="U132" s="33">
        <v>12</v>
      </c>
      <c r="V132" s="33">
        <v>0</v>
      </c>
      <c r="W132" s="10">
        <v>0</v>
      </c>
      <c r="X132" s="10">
        <v>3</v>
      </c>
      <c r="Y132" s="10">
        <f t="shared" si="2"/>
        <v>155</v>
      </c>
    </row>
    <row r="133" spans="1:25" x14ac:dyDescent="0.3">
      <c r="A133" s="14">
        <v>132</v>
      </c>
      <c r="B133" s="15">
        <v>6</v>
      </c>
      <c r="C133" s="7">
        <v>180</v>
      </c>
      <c r="D133" s="8" t="s">
        <v>1263</v>
      </c>
      <c r="E133" s="8" t="s">
        <v>1263</v>
      </c>
      <c r="F133" s="32">
        <v>1007</v>
      </c>
      <c r="G133" s="15" t="s">
        <v>73</v>
      </c>
      <c r="H133" s="265" t="s">
        <v>42</v>
      </c>
      <c r="I133" s="32">
        <v>628</v>
      </c>
      <c r="J133" s="10">
        <v>10</v>
      </c>
      <c r="K133" s="10">
        <v>74</v>
      </c>
      <c r="L133" s="10">
        <v>61</v>
      </c>
      <c r="M133" s="10">
        <v>2</v>
      </c>
      <c r="N133" s="10">
        <v>1</v>
      </c>
      <c r="O133" s="10">
        <v>0</v>
      </c>
      <c r="P133" s="10">
        <v>1</v>
      </c>
      <c r="Q133" s="10">
        <v>0</v>
      </c>
      <c r="R133" s="10">
        <v>1</v>
      </c>
      <c r="S133" s="10">
        <v>37</v>
      </c>
      <c r="T133" s="10">
        <v>0</v>
      </c>
      <c r="U133" s="33">
        <v>1</v>
      </c>
      <c r="V133" s="33">
        <v>1</v>
      </c>
      <c r="W133" s="10">
        <v>0</v>
      </c>
      <c r="X133" s="10">
        <v>4</v>
      </c>
      <c r="Y133" s="10">
        <f t="shared" si="2"/>
        <v>193</v>
      </c>
    </row>
    <row r="134" spans="1:25" x14ac:dyDescent="0.3">
      <c r="A134" s="14">
        <v>133</v>
      </c>
      <c r="B134" s="15">
        <v>6</v>
      </c>
      <c r="C134" s="7">
        <v>180</v>
      </c>
      <c r="D134" s="8" t="s">
        <v>1263</v>
      </c>
      <c r="E134" s="8" t="s">
        <v>1264</v>
      </c>
      <c r="F134" s="32">
        <v>1008</v>
      </c>
      <c r="G134" s="15" t="s">
        <v>73</v>
      </c>
      <c r="H134" s="265" t="s">
        <v>42</v>
      </c>
      <c r="I134" s="32">
        <v>355</v>
      </c>
      <c r="J134" s="10">
        <v>106</v>
      </c>
      <c r="K134" s="10">
        <v>73</v>
      </c>
      <c r="L134" s="10">
        <v>7</v>
      </c>
      <c r="M134" s="10">
        <v>1</v>
      </c>
      <c r="N134" s="10">
        <v>0</v>
      </c>
      <c r="O134" s="10">
        <v>46</v>
      </c>
      <c r="P134" s="10">
        <v>1</v>
      </c>
      <c r="Q134" s="10">
        <v>2</v>
      </c>
      <c r="R134" s="10">
        <v>0</v>
      </c>
      <c r="S134" s="10">
        <v>4</v>
      </c>
      <c r="T134" s="10">
        <v>0</v>
      </c>
      <c r="U134" s="33">
        <v>4</v>
      </c>
      <c r="V134" s="33">
        <v>0</v>
      </c>
      <c r="W134" s="10">
        <v>0</v>
      </c>
      <c r="X134" s="10">
        <v>14</v>
      </c>
      <c r="Y134" s="10">
        <f t="shared" si="2"/>
        <v>258</v>
      </c>
    </row>
    <row r="135" spans="1:25" x14ac:dyDescent="0.3">
      <c r="A135" s="14">
        <v>134</v>
      </c>
      <c r="B135" s="15">
        <v>6</v>
      </c>
      <c r="C135" s="7">
        <v>188</v>
      </c>
      <c r="D135" s="8" t="s">
        <v>1265</v>
      </c>
      <c r="E135" s="8" t="s">
        <v>1265</v>
      </c>
      <c r="F135" s="32">
        <v>1110</v>
      </c>
      <c r="G135" s="15" t="s">
        <v>73</v>
      </c>
      <c r="H135" s="265" t="s">
        <v>42</v>
      </c>
      <c r="I135" s="32">
        <v>418</v>
      </c>
      <c r="J135" s="10">
        <v>42</v>
      </c>
      <c r="K135" s="10">
        <v>17</v>
      </c>
      <c r="L135" s="10">
        <v>10</v>
      </c>
      <c r="M135" s="10">
        <v>0</v>
      </c>
      <c r="N135" s="10">
        <v>0</v>
      </c>
      <c r="O135" s="10">
        <v>32</v>
      </c>
      <c r="P135" s="10">
        <v>0</v>
      </c>
      <c r="Q135" s="10">
        <v>1</v>
      </c>
      <c r="R135" s="10">
        <v>0</v>
      </c>
      <c r="S135" s="10">
        <v>2</v>
      </c>
      <c r="T135" s="10">
        <v>0</v>
      </c>
      <c r="U135" s="33">
        <v>2</v>
      </c>
      <c r="V135" s="33">
        <v>0</v>
      </c>
      <c r="W135" s="10">
        <v>0</v>
      </c>
      <c r="X135" s="10">
        <v>6</v>
      </c>
      <c r="Y135" s="10">
        <f t="shared" si="2"/>
        <v>112</v>
      </c>
    </row>
    <row r="136" spans="1:25" x14ac:dyDescent="0.3">
      <c r="A136" s="14">
        <v>135</v>
      </c>
      <c r="B136" s="15">
        <v>6</v>
      </c>
      <c r="C136" s="7">
        <v>200</v>
      </c>
      <c r="D136" s="8" t="s">
        <v>1266</v>
      </c>
      <c r="E136" s="8" t="s">
        <v>1266</v>
      </c>
      <c r="F136" s="32">
        <v>1162</v>
      </c>
      <c r="G136" s="15" t="s">
        <v>73</v>
      </c>
      <c r="H136" s="265" t="s">
        <v>42</v>
      </c>
      <c r="I136" s="32">
        <v>441</v>
      </c>
      <c r="J136" s="10">
        <v>2</v>
      </c>
      <c r="K136" s="10">
        <v>112</v>
      </c>
      <c r="L136" s="10">
        <v>51</v>
      </c>
      <c r="M136" s="10">
        <v>3</v>
      </c>
      <c r="N136" s="10">
        <v>29</v>
      </c>
      <c r="O136" s="10">
        <v>0</v>
      </c>
      <c r="P136" s="10">
        <v>0</v>
      </c>
      <c r="Q136" s="10">
        <v>2</v>
      </c>
      <c r="R136" s="10">
        <v>0</v>
      </c>
      <c r="S136" s="10">
        <v>7</v>
      </c>
      <c r="T136" s="10">
        <v>0</v>
      </c>
      <c r="U136" s="33">
        <v>0</v>
      </c>
      <c r="V136" s="33">
        <v>0</v>
      </c>
      <c r="W136" s="10">
        <v>0</v>
      </c>
      <c r="X136" s="10">
        <v>11</v>
      </c>
      <c r="Y136" s="10">
        <f t="shared" si="2"/>
        <v>217</v>
      </c>
    </row>
    <row r="137" spans="1:25" x14ac:dyDescent="0.3">
      <c r="A137" s="14">
        <v>136</v>
      </c>
      <c r="B137" s="15">
        <v>6</v>
      </c>
      <c r="C137" s="7">
        <v>200</v>
      </c>
      <c r="D137" s="8" t="s">
        <v>1266</v>
      </c>
      <c r="E137" s="151" t="s">
        <v>1267</v>
      </c>
      <c r="F137" s="32">
        <v>1163</v>
      </c>
      <c r="G137" s="15" t="s">
        <v>73</v>
      </c>
      <c r="H137" s="265" t="s">
        <v>42</v>
      </c>
      <c r="I137" s="32">
        <v>184</v>
      </c>
      <c r="J137" s="10">
        <v>5</v>
      </c>
      <c r="K137" s="10">
        <v>117</v>
      </c>
      <c r="L137" s="10">
        <v>48</v>
      </c>
      <c r="M137" s="10">
        <v>0</v>
      </c>
      <c r="N137" s="10">
        <v>17</v>
      </c>
      <c r="O137" s="10">
        <v>0</v>
      </c>
      <c r="P137" s="10">
        <v>0</v>
      </c>
      <c r="Q137" s="10">
        <v>0</v>
      </c>
      <c r="R137" s="10">
        <v>0</v>
      </c>
      <c r="S137" s="10">
        <v>3</v>
      </c>
      <c r="T137" s="10">
        <v>0</v>
      </c>
      <c r="U137" s="33">
        <v>0</v>
      </c>
      <c r="V137" s="33">
        <v>0</v>
      </c>
      <c r="W137" s="10">
        <v>0</v>
      </c>
      <c r="X137" s="10">
        <v>19</v>
      </c>
      <c r="Y137" s="10">
        <f t="shared" si="2"/>
        <v>209</v>
      </c>
    </row>
    <row r="138" spans="1:25" x14ac:dyDescent="0.3">
      <c r="A138" s="14">
        <v>137</v>
      </c>
      <c r="B138" s="15">
        <v>6</v>
      </c>
      <c r="C138" s="7">
        <v>230</v>
      </c>
      <c r="D138" s="8" t="s">
        <v>1268</v>
      </c>
      <c r="E138" s="151" t="s">
        <v>1268</v>
      </c>
      <c r="F138" s="32">
        <v>1251</v>
      </c>
      <c r="G138" s="15" t="s">
        <v>73</v>
      </c>
      <c r="H138" s="265" t="s">
        <v>42</v>
      </c>
      <c r="I138" s="32">
        <v>422</v>
      </c>
      <c r="J138" s="10">
        <v>7</v>
      </c>
      <c r="K138" s="10">
        <v>147</v>
      </c>
      <c r="L138" s="10">
        <v>182</v>
      </c>
      <c r="M138" s="10">
        <v>2</v>
      </c>
      <c r="N138" s="10">
        <v>2</v>
      </c>
      <c r="O138" s="10">
        <v>10</v>
      </c>
      <c r="P138" s="10">
        <v>3</v>
      </c>
      <c r="Q138" s="10">
        <v>0</v>
      </c>
      <c r="R138" s="10">
        <v>1</v>
      </c>
      <c r="S138" s="10">
        <v>30</v>
      </c>
      <c r="T138" s="10">
        <v>0</v>
      </c>
      <c r="U138" s="33">
        <v>8</v>
      </c>
      <c r="V138" s="33">
        <v>2</v>
      </c>
      <c r="W138" s="10">
        <v>0</v>
      </c>
      <c r="X138" s="10">
        <v>13</v>
      </c>
      <c r="Y138" s="10">
        <f t="shared" si="2"/>
        <v>407</v>
      </c>
    </row>
    <row r="139" spans="1:25" x14ac:dyDescent="0.3">
      <c r="A139" s="14">
        <v>138</v>
      </c>
      <c r="B139" s="15">
        <v>6</v>
      </c>
      <c r="C139" s="7">
        <v>230</v>
      </c>
      <c r="D139" s="8" t="s">
        <v>1268</v>
      </c>
      <c r="E139" s="151" t="s">
        <v>1269</v>
      </c>
      <c r="F139" s="32">
        <v>1252</v>
      </c>
      <c r="G139" s="15" t="s">
        <v>73</v>
      </c>
      <c r="H139" s="265" t="s">
        <v>42</v>
      </c>
      <c r="I139" s="32">
        <v>383</v>
      </c>
      <c r="J139" s="10">
        <v>6</v>
      </c>
      <c r="K139" s="10">
        <v>97</v>
      </c>
      <c r="L139" s="10">
        <v>110</v>
      </c>
      <c r="M139" s="10">
        <v>0</v>
      </c>
      <c r="N139" s="10">
        <v>0</v>
      </c>
      <c r="O139" s="10">
        <v>10</v>
      </c>
      <c r="P139" s="10">
        <v>0</v>
      </c>
      <c r="Q139" s="10">
        <v>1</v>
      </c>
      <c r="R139" s="10">
        <v>1</v>
      </c>
      <c r="S139" s="10">
        <v>10</v>
      </c>
      <c r="T139" s="10">
        <v>0</v>
      </c>
      <c r="U139" s="33">
        <v>5</v>
      </c>
      <c r="V139" s="33">
        <v>0</v>
      </c>
      <c r="W139" s="10">
        <v>0</v>
      </c>
      <c r="X139" s="10">
        <v>7</v>
      </c>
      <c r="Y139" s="10">
        <f t="shared" si="2"/>
        <v>247</v>
      </c>
    </row>
    <row r="140" spans="1:25" x14ac:dyDescent="0.3">
      <c r="A140" s="14">
        <v>139</v>
      </c>
      <c r="B140" s="15">
        <v>6</v>
      </c>
      <c r="C140" s="7">
        <v>237</v>
      </c>
      <c r="D140" s="8" t="s">
        <v>1270</v>
      </c>
      <c r="E140" s="153" t="s">
        <v>1270</v>
      </c>
      <c r="F140" s="32">
        <v>1278</v>
      </c>
      <c r="G140" s="15" t="s">
        <v>73</v>
      </c>
      <c r="H140" s="265" t="s">
        <v>42</v>
      </c>
      <c r="I140" s="32">
        <v>648</v>
      </c>
      <c r="J140" s="10">
        <v>94</v>
      </c>
      <c r="K140" s="10">
        <v>85</v>
      </c>
      <c r="L140" s="10">
        <v>60</v>
      </c>
      <c r="M140" s="10">
        <v>14</v>
      </c>
      <c r="N140" s="10">
        <v>2</v>
      </c>
      <c r="O140" s="10">
        <v>5</v>
      </c>
      <c r="P140" s="10">
        <v>7</v>
      </c>
      <c r="Q140" s="10">
        <v>2</v>
      </c>
      <c r="R140" s="10">
        <v>1</v>
      </c>
      <c r="S140" s="10">
        <v>40</v>
      </c>
      <c r="T140" s="10">
        <v>0</v>
      </c>
      <c r="U140" s="33">
        <v>0</v>
      </c>
      <c r="V140" s="33">
        <v>0</v>
      </c>
      <c r="W140" s="10">
        <v>0</v>
      </c>
      <c r="X140" s="10">
        <v>13</v>
      </c>
      <c r="Y140" s="10">
        <f t="shared" si="2"/>
        <v>323</v>
      </c>
    </row>
    <row r="141" spans="1:25" x14ac:dyDescent="0.3">
      <c r="A141" s="14">
        <v>140</v>
      </c>
      <c r="B141" s="15">
        <v>6</v>
      </c>
      <c r="C141" s="7">
        <v>237</v>
      </c>
      <c r="D141" s="8" t="s">
        <v>1270</v>
      </c>
      <c r="E141" s="153" t="s">
        <v>1270</v>
      </c>
      <c r="F141" s="32">
        <v>1279</v>
      </c>
      <c r="G141" s="15" t="s">
        <v>73</v>
      </c>
      <c r="H141" s="265" t="s">
        <v>42</v>
      </c>
      <c r="I141" s="32">
        <v>369</v>
      </c>
      <c r="J141" s="10">
        <v>0</v>
      </c>
      <c r="K141" s="10">
        <v>117</v>
      </c>
      <c r="L141" s="10">
        <v>44</v>
      </c>
      <c r="M141" s="10">
        <v>0</v>
      </c>
      <c r="N141" s="10">
        <v>0</v>
      </c>
      <c r="O141" s="10">
        <v>0</v>
      </c>
      <c r="P141" s="10">
        <v>0</v>
      </c>
      <c r="Q141" s="10">
        <v>0</v>
      </c>
      <c r="R141" s="10">
        <v>0</v>
      </c>
      <c r="S141" s="10">
        <v>8</v>
      </c>
      <c r="T141" s="10">
        <v>0</v>
      </c>
      <c r="U141" s="33">
        <v>1</v>
      </c>
      <c r="V141" s="33">
        <v>1</v>
      </c>
      <c r="W141" s="10">
        <v>0</v>
      </c>
      <c r="X141" s="10">
        <v>2</v>
      </c>
      <c r="Y141" s="10">
        <f t="shared" si="2"/>
        <v>173</v>
      </c>
    </row>
    <row r="142" spans="1:25" x14ac:dyDescent="0.3">
      <c r="A142" s="14">
        <v>141</v>
      </c>
      <c r="B142" s="15">
        <v>6</v>
      </c>
      <c r="C142" s="7">
        <v>237</v>
      </c>
      <c r="D142" s="8" t="s">
        <v>1270</v>
      </c>
      <c r="E142" s="151" t="s">
        <v>1271</v>
      </c>
      <c r="F142" s="32">
        <v>1281</v>
      </c>
      <c r="G142" s="15" t="s">
        <v>73</v>
      </c>
      <c r="H142" s="265" t="s">
        <v>42</v>
      </c>
      <c r="I142" s="32">
        <v>249</v>
      </c>
      <c r="J142" s="10">
        <v>0</v>
      </c>
      <c r="K142" s="10">
        <v>117</v>
      </c>
      <c r="L142" s="10">
        <v>44</v>
      </c>
      <c r="M142" s="10">
        <v>0</v>
      </c>
      <c r="N142" s="10">
        <v>0</v>
      </c>
      <c r="O142" s="10">
        <v>0</v>
      </c>
      <c r="P142" s="10">
        <v>0</v>
      </c>
      <c r="Q142" s="10">
        <v>0</v>
      </c>
      <c r="R142" s="10">
        <v>0</v>
      </c>
      <c r="S142" s="10">
        <v>8</v>
      </c>
      <c r="T142" s="10">
        <v>0</v>
      </c>
      <c r="U142" s="33">
        <v>1</v>
      </c>
      <c r="V142" s="33">
        <v>1</v>
      </c>
      <c r="W142" s="10">
        <v>0</v>
      </c>
      <c r="X142" s="10">
        <v>2</v>
      </c>
      <c r="Y142" s="10">
        <f t="shared" si="2"/>
        <v>173</v>
      </c>
    </row>
    <row r="143" spans="1:25" x14ac:dyDescent="0.3">
      <c r="A143" s="14">
        <v>142</v>
      </c>
      <c r="B143" s="15">
        <v>6</v>
      </c>
      <c r="C143" s="7">
        <v>245</v>
      </c>
      <c r="D143" s="8" t="s">
        <v>1272</v>
      </c>
      <c r="E143" s="8" t="s">
        <v>1272</v>
      </c>
      <c r="F143" s="32">
        <v>1294</v>
      </c>
      <c r="G143" s="15" t="s">
        <v>73</v>
      </c>
      <c r="H143" s="265" t="s">
        <v>42</v>
      </c>
      <c r="I143" s="32">
        <v>425</v>
      </c>
      <c r="J143" s="10">
        <v>0</v>
      </c>
      <c r="K143" s="10">
        <v>150</v>
      </c>
      <c r="L143" s="10">
        <v>127</v>
      </c>
      <c r="M143" s="10">
        <v>0</v>
      </c>
      <c r="N143" s="10">
        <v>1</v>
      </c>
      <c r="O143" s="10">
        <v>2</v>
      </c>
      <c r="P143" s="10">
        <v>0</v>
      </c>
      <c r="Q143" s="10">
        <v>0</v>
      </c>
      <c r="R143" s="10">
        <v>1</v>
      </c>
      <c r="S143" s="10">
        <v>26</v>
      </c>
      <c r="T143" s="10">
        <v>0</v>
      </c>
      <c r="U143" s="33">
        <v>2</v>
      </c>
      <c r="V143" s="33">
        <v>5</v>
      </c>
      <c r="W143" s="10">
        <v>0</v>
      </c>
      <c r="X143" s="10">
        <v>5</v>
      </c>
      <c r="Y143" s="10">
        <f t="shared" si="2"/>
        <v>319</v>
      </c>
    </row>
    <row r="144" spans="1:25" x14ac:dyDescent="0.3">
      <c r="A144" s="14">
        <v>143</v>
      </c>
      <c r="B144" s="15">
        <v>6</v>
      </c>
      <c r="C144" s="7">
        <v>245</v>
      </c>
      <c r="D144" s="8" t="s">
        <v>1272</v>
      </c>
      <c r="E144" s="8" t="s">
        <v>1272</v>
      </c>
      <c r="F144" s="32">
        <v>1294</v>
      </c>
      <c r="G144" s="15" t="s">
        <v>73</v>
      </c>
      <c r="H144" s="265" t="s">
        <v>1569</v>
      </c>
      <c r="I144" s="32">
        <v>424</v>
      </c>
      <c r="J144" s="10">
        <v>0</v>
      </c>
      <c r="K144" s="10">
        <v>76</v>
      </c>
      <c r="L144" s="10">
        <v>122</v>
      </c>
      <c r="M144" s="10">
        <v>1</v>
      </c>
      <c r="N144" s="10">
        <v>4</v>
      </c>
      <c r="O144" s="10">
        <v>0</v>
      </c>
      <c r="P144" s="10">
        <v>0</v>
      </c>
      <c r="Q144" s="10">
        <v>0</v>
      </c>
      <c r="R144" s="10">
        <v>11</v>
      </c>
      <c r="S144" s="10">
        <v>7</v>
      </c>
      <c r="T144" s="10">
        <v>0</v>
      </c>
      <c r="U144" s="33">
        <v>2</v>
      </c>
      <c r="V144" s="33">
        <v>3</v>
      </c>
      <c r="W144" s="10">
        <v>0</v>
      </c>
      <c r="X144" s="10">
        <v>6</v>
      </c>
      <c r="Y144" s="10">
        <f t="shared" si="2"/>
        <v>232</v>
      </c>
    </row>
    <row r="145" spans="1:25" x14ac:dyDescent="0.3">
      <c r="A145" s="14">
        <v>144</v>
      </c>
      <c r="B145" s="15">
        <v>6</v>
      </c>
      <c r="C145" s="7">
        <v>245</v>
      </c>
      <c r="D145" s="8" t="s">
        <v>1272</v>
      </c>
      <c r="E145" s="8" t="s">
        <v>1273</v>
      </c>
      <c r="F145" s="32">
        <v>1295</v>
      </c>
      <c r="G145" s="15" t="s">
        <v>73</v>
      </c>
      <c r="H145" s="265" t="s">
        <v>42</v>
      </c>
      <c r="I145" s="32">
        <v>374</v>
      </c>
      <c r="J145" s="10">
        <v>6</v>
      </c>
      <c r="K145" s="10">
        <v>32</v>
      </c>
      <c r="L145" s="10">
        <v>65</v>
      </c>
      <c r="M145" s="10">
        <v>1</v>
      </c>
      <c r="N145" s="10">
        <v>9</v>
      </c>
      <c r="O145" s="10">
        <v>0</v>
      </c>
      <c r="P145" s="10">
        <v>0</v>
      </c>
      <c r="Q145" s="10">
        <v>0</v>
      </c>
      <c r="R145" s="10">
        <v>2</v>
      </c>
      <c r="S145" s="10">
        <v>12</v>
      </c>
      <c r="T145" s="10">
        <v>0</v>
      </c>
      <c r="U145" s="33">
        <v>0</v>
      </c>
      <c r="V145" s="33">
        <v>0</v>
      </c>
      <c r="W145" s="10">
        <v>0</v>
      </c>
      <c r="X145" s="10">
        <v>4</v>
      </c>
      <c r="Y145" s="10">
        <f t="shared" si="2"/>
        <v>131</v>
      </c>
    </row>
    <row r="146" spans="1:25" x14ac:dyDescent="0.3">
      <c r="A146" s="14">
        <v>145</v>
      </c>
      <c r="B146" s="15">
        <v>6</v>
      </c>
      <c r="C146" s="7">
        <v>249</v>
      </c>
      <c r="D146" s="8" t="s">
        <v>1274</v>
      </c>
      <c r="E146" s="8" t="s">
        <v>1274</v>
      </c>
      <c r="F146" s="32">
        <v>1303</v>
      </c>
      <c r="G146" s="15" t="s">
        <v>73</v>
      </c>
      <c r="H146" s="265" t="s">
        <v>42</v>
      </c>
      <c r="I146" s="32">
        <v>385</v>
      </c>
      <c r="J146" s="10">
        <v>7</v>
      </c>
      <c r="K146" s="10">
        <v>26</v>
      </c>
      <c r="L146" s="10">
        <v>61</v>
      </c>
      <c r="M146" s="10">
        <v>3</v>
      </c>
      <c r="N146" s="10">
        <v>7</v>
      </c>
      <c r="O146" s="10">
        <v>0</v>
      </c>
      <c r="P146" s="10">
        <v>0</v>
      </c>
      <c r="Q146" s="10">
        <v>2</v>
      </c>
      <c r="R146" s="10">
        <v>0</v>
      </c>
      <c r="S146" s="10">
        <v>20</v>
      </c>
      <c r="T146" s="10">
        <v>0</v>
      </c>
      <c r="U146" s="33">
        <v>1</v>
      </c>
      <c r="V146" s="33">
        <v>2</v>
      </c>
      <c r="W146" s="10">
        <v>0</v>
      </c>
      <c r="X146" s="10">
        <v>10</v>
      </c>
      <c r="Y146" s="10">
        <f t="shared" si="2"/>
        <v>139</v>
      </c>
    </row>
    <row r="147" spans="1:25" x14ac:dyDescent="0.3">
      <c r="A147" s="14">
        <v>146</v>
      </c>
      <c r="B147" s="15">
        <v>6</v>
      </c>
      <c r="C147" s="7">
        <v>249</v>
      </c>
      <c r="D147" s="8" t="s">
        <v>1274</v>
      </c>
      <c r="E147" s="8" t="s">
        <v>1274</v>
      </c>
      <c r="F147" s="32">
        <v>1303</v>
      </c>
      <c r="G147" s="15" t="s">
        <v>73</v>
      </c>
      <c r="H147" s="265" t="s">
        <v>1569</v>
      </c>
      <c r="I147" s="32">
        <v>384</v>
      </c>
      <c r="J147" s="10">
        <v>167</v>
      </c>
      <c r="K147" s="10">
        <v>104</v>
      </c>
      <c r="L147" s="10">
        <v>2</v>
      </c>
      <c r="M147" s="10">
        <v>1</v>
      </c>
      <c r="N147" s="10">
        <v>63</v>
      </c>
      <c r="O147" s="10">
        <v>0</v>
      </c>
      <c r="P147" s="10">
        <v>1</v>
      </c>
      <c r="Q147" s="10">
        <v>2</v>
      </c>
      <c r="R147" s="10">
        <v>1</v>
      </c>
      <c r="S147" s="10">
        <v>15</v>
      </c>
      <c r="T147" s="10">
        <v>0</v>
      </c>
      <c r="U147" s="33">
        <v>3</v>
      </c>
      <c r="V147" s="33">
        <v>1</v>
      </c>
      <c r="W147" s="10">
        <v>0</v>
      </c>
      <c r="X147" s="10">
        <v>16</v>
      </c>
      <c r="Y147" s="10">
        <f t="shared" si="2"/>
        <v>376</v>
      </c>
    </row>
    <row r="148" spans="1:25" x14ac:dyDescent="0.3">
      <c r="A148" s="14">
        <v>147</v>
      </c>
      <c r="B148" s="15">
        <v>6</v>
      </c>
      <c r="C148" s="7">
        <v>258</v>
      </c>
      <c r="D148" s="8" t="s">
        <v>1275</v>
      </c>
      <c r="E148" s="8" t="s">
        <v>1275</v>
      </c>
      <c r="F148" s="32">
        <v>1320</v>
      </c>
      <c r="G148" s="15" t="s">
        <v>73</v>
      </c>
      <c r="H148" s="265" t="s">
        <v>42</v>
      </c>
      <c r="I148" s="32">
        <v>517</v>
      </c>
      <c r="J148" s="10">
        <v>112</v>
      </c>
      <c r="K148" s="10">
        <v>132</v>
      </c>
      <c r="L148" s="10">
        <v>10</v>
      </c>
      <c r="M148" s="10">
        <v>1</v>
      </c>
      <c r="N148" s="10">
        <v>61</v>
      </c>
      <c r="O148" s="10">
        <v>1</v>
      </c>
      <c r="P148" s="10">
        <v>0</v>
      </c>
      <c r="Q148" s="10">
        <v>0</v>
      </c>
      <c r="R148" s="10">
        <v>0</v>
      </c>
      <c r="S148" s="10">
        <v>23</v>
      </c>
      <c r="T148" s="10">
        <v>1</v>
      </c>
      <c r="U148" s="33">
        <v>0</v>
      </c>
      <c r="V148" s="33">
        <v>4</v>
      </c>
      <c r="W148" s="10">
        <v>0</v>
      </c>
      <c r="X148" s="10">
        <v>5</v>
      </c>
      <c r="Y148" s="10">
        <f t="shared" si="2"/>
        <v>350</v>
      </c>
    </row>
    <row r="149" spans="1:25" x14ac:dyDescent="0.3">
      <c r="A149" s="14">
        <v>148</v>
      </c>
      <c r="B149" s="15">
        <v>6</v>
      </c>
      <c r="C149" s="7">
        <v>258</v>
      </c>
      <c r="D149" s="8" t="s">
        <v>1275</v>
      </c>
      <c r="E149" s="8" t="s">
        <v>1275</v>
      </c>
      <c r="F149" s="32">
        <v>1320</v>
      </c>
      <c r="G149" s="15" t="s">
        <v>73</v>
      </c>
      <c r="H149" s="265" t="s">
        <v>1569</v>
      </c>
      <c r="I149" s="32">
        <v>516</v>
      </c>
      <c r="J149" s="10">
        <v>128</v>
      </c>
      <c r="K149" s="10">
        <v>139</v>
      </c>
      <c r="L149" s="10">
        <v>9</v>
      </c>
      <c r="M149" s="10">
        <v>1</v>
      </c>
      <c r="N149" s="10">
        <v>63</v>
      </c>
      <c r="O149" s="10">
        <v>0</v>
      </c>
      <c r="P149" s="10">
        <v>0</v>
      </c>
      <c r="Q149" s="10">
        <v>0</v>
      </c>
      <c r="R149" s="10">
        <v>0</v>
      </c>
      <c r="S149" s="10">
        <v>20</v>
      </c>
      <c r="T149" s="10">
        <v>0</v>
      </c>
      <c r="U149" s="33">
        <v>1</v>
      </c>
      <c r="V149" s="33">
        <v>0</v>
      </c>
      <c r="W149" s="10">
        <v>0</v>
      </c>
      <c r="X149" s="10">
        <v>5</v>
      </c>
      <c r="Y149" s="10">
        <f t="shared" si="2"/>
        <v>366</v>
      </c>
    </row>
    <row r="150" spans="1:25" x14ac:dyDescent="0.3">
      <c r="A150" s="14">
        <v>149</v>
      </c>
      <c r="B150" s="15">
        <v>6</v>
      </c>
      <c r="C150" s="7">
        <v>258</v>
      </c>
      <c r="D150" s="8" t="s">
        <v>1275</v>
      </c>
      <c r="E150" s="8" t="s">
        <v>1275</v>
      </c>
      <c r="F150" s="32">
        <v>1320</v>
      </c>
      <c r="G150" s="15" t="s">
        <v>73</v>
      </c>
      <c r="H150" s="265" t="s">
        <v>1571</v>
      </c>
      <c r="I150" s="32">
        <v>516</v>
      </c>
      <c r="J150" s="10">
        <v>94</v>
      </c>
      <c r="K150" s="10">
        <v>83</v>
      </c>
      <c r="L150" s="10">
        <v>26</v>
      </c>
      <c r="M150" s="10">
        <v>1</v>
      </c>
      <c r="N150" s="10">
        <v>5</v>
      </c>
      <c r="O150" s="10">
        <v>0</v>
      </c>
      <c r="P150" s="10">
        <v>1</v>
      </c>
      <c r="Q150" s="10">
        <v>0</v>
      </c>
      <c r="R150" s="10">
        <v>0</v>
      </c>
      <c r="S150" s="10">
        <v>6</v>
      </c>
      <c r="T150" s="10">
        <v>0</v>
      </c>
      <c r="U150" s="33">
        <v>3</v>
      </c>
      <c r="V150" s="33">
        <v>3</v>
      </c>
      <c r="W150" s="10">
        <v>0</v>
      </c>
      <c r="X150" s="10">
        <v>9</v>
      </c>
      <c r="Y150" s="10">
        <f t="shared" si="2"/>
        <v>231</v>
      </c>
    </row>
    <row r="151" spans="1:25" x14ac:dyDescent="0.3">
      <c r="A151" s="14">
        <v>150</v>
      </c>
      <c r="B151" s="15">
        <v>6</v>
      </c>
      <c r="C151" s="7">
        <v>258</v>
      </c>
      <c r="D151" s="8" t="s">
        <v>1275</v>
      </c>
      <c r="E151" s="8" t="s">
        <v>1276</v>
      </c>
      <c r="F151" s="32">
        <v>1321</v>
      </c>
      <c r="G151" s="15" t="s">
        <v>73</v>
      </c>
      <c r="H151" s="265" t="s">
        <v>42</v>
      </c>
      <c r="I151" s="32">
        <v>334</v>
      </c>
      <c r="J151" s="10">
        <v>204</v>
      </c>
      <c r="K151" s="10">
        <v>78</v>
      </c>
      <c r="L151" s="10">
        <v>2</v>
      </c>
      <c r="M151" s="10">
        <v>1</v>
      </c>
      <c r="N151" s="10">
        <v>67</v>
      </c>
      <c r="O151" s="10">
        <v>1</v>
      </c>
      <c r="P151" s="10">
        <v>0</v>
      </c>
      <c r="Q151" s="10">
        <v>0</v>
      </c>
      <c r="R151" s="10">
        <v>0</v>
      </c>
      <c r="S151" s="10">
        <v>8</v>
      </c>
      <c r="T151" s="10">
        <v>0</v>
      </c>
      <c r="U151" s="33">
        <v>4</v>
      </c>
      <c r="V151" s="33">
        <v>3</v>
      </c>
      <c r="W151" s="10">
        <v>0</v>
      </c>
      <c r="X151" s="10">
        <v>5</v>
      </c>
      <c r="Y151" s="10">
        <f t="shared" si="2"/>
        <v>373</v>
      </c>
    </row>
    <row r="152" spans="1:25" x14ac:dyDescent="0.3">
      <c r="A152" s="14">
        <v>151</v>
      </c>
      <c r="B152" s="15">
        <v>6</v>
      </c>
      <c r="C152" s="7">
        <v>260</v>
      </c>
      <c r="D152" s="8" t="s">
        <v>1277</v>
      </c>
      <c r="E152" s="8" t="s">
        <v>1277</v>
      </c>
      <c r="F152" s="32">
        <v>1324</v>
      </c>
      <c r="G152" s="15" t="s">
        <v>73</v>
      </c>
      <c r="H152" s="265" t="s">
        <v>42</v>
      </c>
      <c r="I152" s="32">
        <v>455</v>
      </c>
      <c r="J152" s="10">
        <v>192</v>
      </c>
      <c r="K152" s="10">
        <v>66</v>
      </c>
      <c r="L152" s="10">
        <v>4</v>
      </c>
      <c r="M152" s="10">
        <v>0</v>
      </c>
      <c r="N152" s="10">
        <v>85</v>
      </c>
      <c r="O152" s="10">
        <v>0</v>
      </c>
      <c r="P152" s="10">
        <v>1</v>
      </c>
      <c r="Q152" s="10">
        <v>3</v>
      </c>
      <c r="R152" s="10">
        <v>0</v>
      </c>
      <c r="S152" s="10">
        <v>6</v>
      </c>
      <c r="T152" s="10">
        <v>0</v>
      </c>
      <c r="U152" s="33">
        <v>0</v>
      </c>
      <c r="V152" s="33">
        <v>0</v>
      </c>
      <c r="W152" s="10">
        <v>0</v>
      </c>
      <c r="X152" s="10">
        <v>4</v>
      </c>
      <c r="Y152" s="10">
        <f t="shared" si="2"/>
        <v>361</v>
      </c>
    </row>
    <row r="153" spans="1:25" x14ac:dyDescent="0.3">
      <c r="A153" s="14">
        <v>152</v>
      </c>
      <c r="B153" s="15">
        <v>6</v>
      </c>
      <c r="C153" s="7">
        <v>260</v>
      </c>
      <c r="D153" s="8" t="s">
        <v>1277</v>
      </c>
      <c r="E153" s="8" t="s">
        <v>1277</v>
      </c>
      <c r="F153" s="32">
        <v>1324</v>
      </c>
      <c r="G153" s="15" t="s">
        <v>73</v>
      </c>
      <c r="H153" s="265" t="s">
        <v>1569</v>
      </c>
      <c r="I153" s="32">
        <v>454</v>
      </c>
      <c r="J153" s="10">
        <v>120</v>
      </c>
      <c r="K153" s="10">
        <v>71</v>
      </c>
      <c r="L153" s="10">
        <v>20</v>
      </c>
      <c r="M153" s="10">
        <v>1</v>
      </c>
      <c r="N153" s="10">
        <v>0</v>
      </c>
      <c r="O153" s="10">
        <v>40</v>
      </c>
      <c r="P153" s="10">
        <v>1</v>
      </c>
      <c r="Q153" s="10">
        <v>0</v>
      </c>
      <c r="R153" s="10">
        <v>1</v>
      </c>
      <c r="S153" s="10">
        <v>1</v>
      </c>
      <c r="T153" s="10">
        <v>24</v>
      </c>
      <c r="U153" s="33">
        <v>0</v>
      </c>
      <c r="V153" s="33">
        <v>5</v>
      </c>
      <c r="W153" s="10">
        <v>0</v>
      </c>
      <c r="X153" s="10">
        <v>9</v>
      </c>
      <c r="Y153" s="10">
        <f t="shared" si="2"/>
        <v>293</v>
      </c>
    </row>
    <row r="154" spans="1:25" x14ac:dyDescent="0.3">
      <c r="A154" s="14">
        <v>153</v>
      </c>
      <c r="B154" s="15">
        <v>6</v>
      </c>
      <c r="C154" s="7">
        <v>260</v>
      </c>
      <c r="D154" s="8" t="s">
        <v>1277</v>
      </c>
      <c r="E154" s="8" t="s">
        <v>1278</v>
      </c>
      <c r="F154" s="32">
        <v>1325</v>
      </c>
      <c r="G154" s="15" t="s">
        <v>73</v>
      </c>
      <c r="H154" s="265" t="s">
        <v>42</v>
      </c>
      <c r="I154" s="32">
        <v>477</v>
      </c>
      <c r="J154" s="10">
        <v>133</v>
      </c>
      <c r="K154" s="10">
        <v>47</v>
      </c>
      <c r="L154" s="10">
        <v>7</v>
      </c>
      <c r="M154" s="10">
        <v>1</v>
      </c>
      <c r="N154" s="10">
        <v>53</v>
      </c>
      <c r="O154" s="10">
        <v>0</v>
      </c>
      <c r="P154" s="10">
        <v>1</v>
      </c>
      <c r="Q154" s="10">
        <v>4</v>
      </c>
      <c r="R154" s="10">
        <v>2</v>
      </c>
      <c r="S154" s="10">
        <v>16</v>
      </c>
      <c r="T154" s="10">
        <v>0</v>
      </c>
      <c r="U154" s="33">
        <v>5</v>
      </c>
      <c r="V154" s="33">
        <v>0</v>
      </c>
      <c r="W154" s="10">
        <v>0</v>
      </c>
      <c r="X154" s="10">
        <v>15</v>
      </c>
      <c r="Y154" s="10">
        <f t="shared" si="2"/>
        <v>284</v>
      </c>
    </row>
    <row r="155" spans="1:25" x14ac:dyDescent="0.3">
      <c r="A155" s="14">
        <v>154</v>
      </c>
      <c r="B155" s="15">
        <v>6</v>
      </c>
      <c r="C155" s="7">
        <v>260</v>
      </c>
      <c r="D155" s="8" t="s">
        <v>1277</v>
      </c>
      <c r="E155" s="8" t="s">
        <v>1278</v>
      </c>
      <c r="F155" s="32">
        <v>1325</v>
      </c>
      <c r="G155" s="15" t="s">
        <v>73</v>
      </c>
      <c r="H155" s="265" t="s">
        <v>1569</v>
      </c>
      <c r="I155" s="32">
        <v>476</v>
      </c>
      <c r="J155" s="10">
        <v>127</v>
      </c>
      <c r="K155" s="10">
        <v>154</v>
      </c>
      <c r="L155" s="10">
        <v>11</v>
      </c>
      <c r="M155" s="10">
        <v>2</v>
      </c>
      <c r="N155" s="10">
        <v>73</v>
      </c>
      <c r="O155" s="10">
        <v>0</v>
      </c>
      <c r="P155" s="10">
        <v>0</v>
      </c>
      <c r="Q155" s="10">
        <v>3</v>
      </c>
      <c r="R155" s="10">
        <v>0</v>
      </c>
      <c r="S155" s="10">
        <v>5</v>
      </c>
      <c r="T155" s="10">
        <v>0</v>
      </c>
      <c r="U155" s="33">
        <v>0</v>
      </c>
      <c r="V155" s="33">
        <v>0</v>
      </c>
      <c r="W155" s="10">
        <v>0</v>
      </c>
      <c r="X155" s="10">
        <v>6</v>
      </c>
      <c r="Y155" s="10">
        <f t="shared" si="2"/>
        <v>381</v>
      </c>
    </row>
    <row r="156" spans="1:25" x14ac:dyDescent="0.3">
      <c r="A156" s="14">
        <v>155</v>
      </c>
      <c r="B156" s="15">
        <v>6</v>
      </c>
      <c r="C156" s="7">
        <v>260</v>
      </c>
      <c r="D156" s="8" t="s">
        <v>1277</v>
      </c>
      <c r="E156" s="8" t="s">
        <v>1279</v>
      </c>
      <c r="F156" s="32">
        <v>1326</v>
      </c>
      <c r="G156" s="15" t="s">
        <v>73</v>
      </c>
      <c r="H156" s="265" t="s">
        <v>42</v>
      </c>
      <c r="I156" s="32">
        <v>506</v>
      </c>
      <c r="J156" s="10">
        <v>116</v>
      </c>
      <c r="K156" s="10">
        <v>139</v>
      </c>
      <c r="L156" s="10">
        <v>37</v>
      </c>
      <c r="M156" s="10">
        <v>0</v>
      </c>
      <c r="N156" s="10">
        <v>44</v>
      </c>
      <c r="O156" s="10">
        <v>0</v>
      </c>
      <c r="P156" s="10">
        <v>1</v>
      </c>
      <c r="Q156" s="10">
        <v>1</v>
      </c>
      <c r="R156" s="10">
        <v>0</v>
      </c>
      <c r="S156" s="10">
        <v>19</v>
      </c>
      <c r="T156" s="10">
        <v>0</v>
      </c>
      <c r="U156" s="33">
        <v>1</v>
      </c>
      <c r="V156" s="33">
        <v>0</v>
      </c>
      <c r="W156" s="10">
        <v>0</v>
      </c>
      <c r="X156" s="10">
        <v>11</v>
      </c>
      <c r="Y156" s="10">
        <f t="shared" si="2"/>
        <v>369</v>
      </c>
    </row>
    <row r="157" spans="1:25" x14ac:dyDescent="0.3">
      <c r="A157" s="14">
        <v>156</v>
      </c>
      <c r="B157" s="15">
        <v>6</v>
      </c>
      <c r="C157" s="7">
        <v>260</v>
      </c>
      <c r="D157" s="8" t="s">
        <v>1277</v>
      </c>
      <c r="E157" s="8" t="s">
        <v>1279</v>
      </c>
      <c r="F157" s="32">
        <v>1326</v>
      </c>
      <c r="G157" s="15" t="s">
        <v>73</v>
      </c>
      <c r="H157" s="265" t="s">
        <v>1569</v>
      </c>
      <c r="I157" s="32">
        <v>506</v>
      </c>
      <c r="J157" s="10">
        <v>159</v>
      </c>
      <c r="K157" s="10">
        <v>50</v>
      </c>
      <c r="L157" s="10">
        <v>11</v>
      </c>
      <c r="M157" s="10">
        <v>0</v>
      </c>
      <c r="N157" s="10">
        <v>53</v>
      </c>
      <c r="O157" s="10">
        <v>0</v>
      </c>
      <c r="P157" s="10">
        <v>0</v>
      </c>
      <c r="Q157" s="10">
        <v>2</v>
      </c>
      <c r="R157" s="10">
        <v>1</v>
      </c>
      <c r="S157" s="10">
        <v>19</v>
      </c>
      <c r="T157" s="10">
        <v>0</v>
      </c>
      <c r="U157" s="33">
        <v>0</v>
      </c>
      <c r="V157" s="33">
        <v>1</v>
      </c>
      <c r="W157" s="10">
        <v>0</v>
      </c>
      <c r="X157" s="10">
        <v>11</v>
      </c>
      <c r="Y157" s="10">
        <f t="shared" si="2"/>
        <v>307</v>
      </c>
    </row>
    <row r="158" spans="1:25" x14ac:dyDescent="0.3">
      <c r="A158" s="14">
        <v>157</v>
      </c>
      <c r="B158" s="15">
        <v>6</v>
      </c>
      <c r="C158" s="7">
        <v>260</v>
      </c>
      <c r="D158" s="8" t="s">
        <v>1277</v>
      </c>
      <c r="E158" s="8" t="s">
        <v>1280</v>
      </c>
      <c r="F158" s="32">
        <v>1327</v>
      </c>
      <c r="G158" s="15" t="s">
        <v>73</v>
      </c>
      <c r="H158" s="265" t="s">
        <v>42</v>
      </c>
      <c r="I158" s="32">
        <v>462</v>
      </c>
      <c r="J158" s="10">
        <v>85</v>
      </c>
      <c r="K158" s="10">
        <v>25</v>
      </c>
      <c r="L158" s="10">
        <v>1</v>
      </c>
      <c r="M158" s="10">
        <v>0</v>
      </c>
      <c r="N158" s="10">
        <v>35</v>
      </c>
      <c r="O158" s="10">
        <v>0</v>
      </c>
      <c r="P158" s="10">
        <v>0</v>
      </c>
      <c r="Q158" s="10">
        <v>0</v>
      </c>
      <c r="R158" s="10">
        <v>0</v>
      </c>
      <c r="S158" s="10">
        <v>0</v>
      </c>
      <c r="T158" s="10">
        <v>0</v>
      </c>
      <c r="U158" s="33">
        <v>0</v>
      </c>
      <c r="V158" s="33">
        <v>0</v>
      </c>
      <c r="W158" s="10">
        <v>0</v>
      </c>
      <c r="X158" s="10">
        <v>10</v>
      </c>
      <c r="Y158" s="10">
        <f t="shared" si="2"/>
        <v>156</v>
      </c>
    </row>
    <row r="159" spans="1:25" x14ac:dyDescent="0.3">
      <c r="A159" s="14">
        <v>158</v>
      </c>
      <c r="B159" s="15">
        <v>6</v>
      </c>
      <c r="C159" s="7">
        <v>260</v>
      </c>
      <c r="D159" s="8" t="s">
        <v>1277</v>
      </c>
      <c r="E159" s="8" t="s">
        <v>1281</v>
      </c>
      <c r="F159" s="32">
        <v>1327</v>
      </c>
      <c r="G159" s="15" t="s">
        <v>73</v>
      </c>
      <c r="H159" s="265" t="s">
        <v>1573</v>
      </c>
      <c r="I159" s="32">
        <v>182</v>
      </c>
      <c r="J159" s="10">
        <v>32</v>
      </c>
      <c r="K159" s="10">
        <v>37</v>
      </c>
      <c r="L159" s="10">
        <v>17</v>
      </c>
      <c r="M159" s="10">
        <v>0</v>
      </c>
      <c r="N159" s="10">
        <v>14</v>
      </c>
      <c r="O159" s="10">
        <v>7</v>
      </c>
      <c r="P159" s="10">
        <v>0</v>
      </c>
      <c r="Q159" s="10">
        <v>0</v>
      </c>
      <c r="R159" s="10">
        <v>0</v>
      </c>
      <c r="S159" s="10">
        <v>4</v>
      </c>
      <c r="T159" s="10">
        <v>0</v>
      </c>
      <c r="U159" s="33">
        <v>0</v>
      </c>
      <c r="V159" s="33">
        <v>0</v>
      </c>
      <c r="W159" s="10">
        <v>0</v>
      </c>
      <c r="X159" s="10">
        <v>6</v>
      </c>
      <c r="Y159" s="10">
        <f t="shared" si="2"/>
        <v>117</v>
      </c>
    </row>
    <row r="160" spans="1:25" x14ac:dyDescent="0.3">
      <c r="A160" s="14">
        <v>159</v>
      </c>
      <c r="B160" s="15">
        <v>6</v>
      </c>
      <c r="C160" s="7">
        <v>260</v>
      </c>
      <c r="D160" s="8" t="s">
        <v>1277</v>
      </c>
      <c r="E160" s="8" t="s">
        <v>1282</v>
      </c>
      <c r="F160" s="32">
        <v>1328</v>
      </c>
      <c r="G160" s="15" t="s">
        <v>73</v>
      </c>
      <c r="H160" s="265" t="s">
        <v>42</v>
      </c>
      <c r="I160" s="32">
        <v>152</v>
      </c>
      <c r="J160" s="10">
        <v>61</v>
      </c>
      <c r="K160" s="10">
        <v>54</v>
      </c>
      <c r="L160" s="10">
        <v>3</v>
      </c>
      <c r="M160" s="10">
        <v>0</v>
      </c>
      <c r="N160" s="10">
        <v>41</v>
      </c>
      <c r="O160" s="10">
        <v>0</v>
      </c>
      <c r="P160" s="10">
        <v>0</v>
      </c>
      <c r="Q160" s="10">
        <v>0</v>
      </c>
      <c r="R160" s="10">
        <v>0</v>
      </c>
      <c r="S160" s="10">
        <v>0</v>
      </c>
      <c r="T160" s="10">
        <v>0</v>
      </c>
      <c r="U160" s="33">
        <v>1</v>
      </c>
      <c r="V160" s="33">
        <v>0</v>
      </c>
      <c r="W160" s="10">
        <v>0</v>
      </c>
      <c r="X160" s="10">
        <v>3</v>
      </c>
      <c r="Y160" s="10">
        <f t="shared" si="2"/>
        <v>163</v>
      </c>
    </row>
    <row r="161" spans="1:25" x14ac:dyDescent="0.3">
      <c r="A161" s="14">
        <v>160</v>
      </c>
      <c r="B161" s="15">
        <v>6</v>
      </c>
      <c r="C161" s="7">
        <v>260</v>
      </c>
      <c r="D161" s="8" t="s">
        <v>1277</v>
      </c>
      <c r="E161" s="8" t="s">
        <v>1283</v>
      </c>
      <c r="F161" s="32">
        <v>1329</v>
      </c>
      <c r="G161" s="15" t="s">
        <v>73</v>
      </c>
      <c r="H161" s="265" t="s">
        <v>42</v>
      </c>
      <c r="I161" s="32">
        <v>245</v>
      </c>
      <c r="J161" s="10">
        <v>139</v>
      </c>
      <c r="K161" s="10">
        <v>62</v>
      </c>
      <c r="L161" s="10">
        <v>4</v>
      </c>
      <c r="M161" s="10">
        <v>2</v>
      </c>
      <c r="N161" s="10">
        <v>13</v>
      </c>
      <c r="O161" s="10">
        <v>0</v>
      </c>
      <c r="P161" s="10">
        <v>1</v>
      </c>
      <c r="Q161" s="10">
        <v>0</v>
      </c>
      <c r="R161" s="10">
        <v>0</v>
      </c>
      <c r="S161" s="10">
        <v>3</v>
      </c>
      <c r="T161" s="10">
        <v>0</v>
      </c>
      <c r="U161" s="33">
        <v>1</v>
      </c>
      <c r="V161" s="33">
        <v>0</v>
      </c>
      <c r="W161" s="10">
        <v>0</v>
      </c>
      <c r="X161" s="10">
        <v>5</v>
      </c>
      <c r="Y161" s="10">
        <f t="shared" si="2"/>
        <v>230</v>
      </c>
    </row>
    <row r="162" spans="1:25" x14ac:dyDescent="0.3">
      <c r="A162" s="14">
        <v>161</v>
      </c>
      <c r="B162" s="15">
        <v>6</v>
      </c>
      <c r="C162" s="7">
        <v>260</v>
      </c>
      <c r="D162" s="8" t="s">
        <v>1277</v>
      </c>
      <c r="E162" s="8" t="s">
        <v>1284</v>
      </c>
      <c r="F162" s="32">
        <v>1330</v>
      </c>
      <c r="G162" s="15" t="s">
        <v>73</v>
      </c>
      <c r="H162" s="265" t="s">
        <v>42</v>
      </c>
      <c r="I162" s="32">
        <v>302</v>
      </c>
      <c r="J162" s="10">
        <v>41</v>
      </c>
      <c r="K162" s="10">
        <v>88</v>
      </c>
      <c r="L162" s="10">
        <v>104</v>
      </c>
      <c r="M162" s="10">
        <v>1</v>
      </c>
      <c r="N162" s="10">
        <v>142</v>
      </c>
      <c r="O162" s="10">
        <v>1</v>
      </c>
      <c r="P162" s="10">
        <v>0</v>
      </c>
      <c r="Q162" s="10">
        <v>0</v>
      </c>
      <c r="R162" s="10">
        <v>0</v>
      </c>
      <c r="S162" s="10">
        <v>3</v>
      </c>
      <c r="T162" s="10">
        <v>0</v>
      </c>
      <c r="U162" s="33">
        <v>0</v>
      </c>
      <c r="V162" s="33">
        <v>0</v>
      </c>
      <c r="W162" s="10">
        <v>0</v>
      </c>
      <c r="X162" s="10">
        <v>7</v>
      </c>
      <c r="Y162" s="10">
        <f t="shared" si="2"/>
        <v>387</v>
      </c>
    </row>
    <row r="163" spans="1:25" x14ac:dyDescent="0.3">
      <c r="A163" s="14">
        <v>162</v>
      </c>
      <c r="B163" s="15">
        <v>6</v>
      </c>
      <c r="C163" s="7">
        <v>260</v>
      </c>
      <c r="D163" s="8" t="s">
        <v>1277</v>
      </c>
      <c r="E163" s="8" t="s">
        <v>1285</v>
      </c>
      <c r="F163" s="32">
        <v>1331</v>
      </c>
      <c r="G163" s="15" t="s">
        <v>73</v>
      </c>
      <c r="H163" s="265" t="s">
        <v>42</v>
      </c>
      <c r="I163" s="32">
        <v>537</v>
      </c>
      <c r="J163" s="10">
        <v>30</v>
      </c>
      <c r="K163" s="10">
        <v>35</v>
      </c>
      <c r="L163" s="10">
        <v>1</v>
      </c>
      <c r="M163" s="10">
        <v>1</v>
      </c>
      <c r="N163" s="10">
        <v>0</v>
      </c>
      <c r="O163" s="10">
        <v>0</v>
      </c>
      <c r="P163" s="10">
        <v>0</v>
      </c>
      <c r="Q163" s="10">
        <v>0</v>
      </c>
      <c r="R163" s="10">
        <v>0</v>
      </c>
      <c r="S163" s="10">
        <v>4</v>
      </c>
      <c r="T163" s="10">
        <v>0</v>
      </c>
      <c r="U163" s="33">
        <v>0</v>
      </c>
      <c r="V163" s="33">
        <v>2</v>
      </c>
      <c r="W163" s="10">
        <v>0</v>
      </c>
      <c r="X163" s="10">
        <v>3</v>
      </c>
      <c r="Y163" s="10">
        <f t="shared" si="2"/>
        <v>76</v>
      </c>
    </row>
    <row r="164" spans="1:25" x14ac:dyDescent="0.3">
      <c r="A164" s="14">
        <v>163</v>
      </c>
      <c r="B164" s="15">
        <v>6</v>
      </c>
      <c r="C164" s="7">
        <v>260</v>
      </c>
      <c r="D164" s="8" t="s">
        <v>1277</v>
      </c>
      <c r="E164" s="8" t="s">
        <v>1286</v>
      </c>
      <c r="F164" s="32">
        <v>1332</v>
      </c>
      <c r="G164" s="15" t="s">
        <v>73</v>
      </c>
      <c r="H164" s="265" t="s">
        <v>42</v>
      </c>
      <c r="I164" s="32">
        <v>147</v>
      </c>
      <c r="J164" s="10">
        <v>1</v>
      </c>
      <c r="K164" s="10">
        <v>70</v>
      </c>
      <c r="L164" s="10">
        <v>102</v>
      </c>
      <c r="M164" s="10">
        <v>1</v>
      </c>
      <c r="N164" s="10">
        <v>2</v>
      </c>
      <c r="O164" s="10">
        <v>47</v>
      </c>
      <c r="P164" s="10">
        <v>0</v>
      </c>
      <c r="Q164" s="10">
        <v>0</v>
      </c>
      <c r="R164" s="10">
        <v>1</v>
      </c>
      <c r="S164" s="10">
        <v>40</v>
      </c>
      <c r="T164" s="10">
        <v>0</v>
      </c>
      <c r="U164" s="33">
        <v>0</v>
      </c>
      <c r="V164" s="33">
        <v>0</v>
      </c>
      <c r="W164" s="10">
        <v>0</v>
      </c>
      <c r="X164" s="10">
        <v>10</v>
      </c>
      <c r="Y164" s="10">
        <f t="shared" si="2"/>
        <v>274</v>
      </c>
    </row>
    <row r="165" spans="1:25" x14ac:dyDescent="0.3">
      <c r="A165" s="14">
        <v>164</v>
      </c>
      <c r="B165" s="15">
        <v>6</v>
      </c>
      <c r="C165" s="7">
        <v>288</v>
      </c>
      <c r="D165" s="8" t="s">
        <v>1287</v>
      </c>
      <c r="E165" s="8" t="s">
        <v>1287</v>
      </c>
      <c r="F165" s="32">
        <v>1418</v>
      </c>
      <c r="G165" s="15" t="s">
        <v>73</v>
      </c>
      <c r="H165" s="265" t="s">
        <v>42</v>
      </c>
      <c r="I165" s="32">
        <v>393</v>
      </c>
      <c r="J165" s="10">
        <v>3</v>
      </c>
      <c r="K165" s="10">
        <v>73</v>
      </c>
      <c r="L165" s="10">
        <v>109</v>
      </c>
      <c r="M165" s="10">
        <v>2</v>
      </c>
      <c r="N165" s="10">
        <v>1</v>
      </c>
      <c r="O165" s="10">
        <v>40</v>
      </c>
      <c r="P165" s="10">
        <v>0</v>
      </c>
      <c r="Q165" s="10">
        <v>2</v>
      </c>
      <c r="R165" s="10">
        <v>1</v>
      </c>
      <c r="S165" s="10">
        <v>48</v>
      </c>
      <c r="T165" s="10">
        <v>0</v>
      </c>
      <c r="U165" s="33">
        <v>2</v>
      </c>
      <c r="V165" s="33">
        <v>1</v>
      </c>
      <c r="W165" s="10">
        <v>0</v>
      </c>
      <c r="X165" s="10">
        <v>4</v>
      </c>
      <c r="Y165" s="10">
        <f t="shared" si="2"/>
        <v>286</v>
      </c>
    </row>
    <row r="166" spans="1:25" x14ac:dyDescent="0.3">
      <c r="A166" s="14">
        <v>165</v>
      </c>
      <c r="B166" s="15">
        <v>6</v>
      </c>
      <c r="C166" s="7">
        <v>288</v>
      </c>
      <c r="D166" s="8" t="s">
        <v>1287</v>
      </c>
      <c r="E166" s="8" t="s">
        <v>1287</v>
      </c>
      <c r="F166" s="32">
        <v>1418</v>
      </c>
      <c r="G166" s="15" t="s">
        <v>73</v>
      </c>
      <c r="H166" s="265" t="s">
        <v>1569</v>
      </c>
      <c r="I166" s="32">
        <v>393</v>
      </c>
      <c r="J166" s="10">
        <v>19</v>
      </c>
      <c r="K166" s="10">
        <v>78</v>
      </c>
      <c r="L166" s="10">
        <v>26</v>
      </c>
      <c r="M166" s="10">
        <v>4</v>
      </c>
      <c r="N166" s="10">
        <v>24</v>
      </c>
      <c r="O166" s="10">
        <v>2</v>
      </c>
      <c r="P166" s="10">
        <v>1</v>
      </c>
      <c r="Q166" s="10">
        <v>5</v>
      </c>
      <c r="R166" s="10">
        <v>1</v>
      </c>
      <c r="S166" s="10">
        <v>32</v>
      </c>
      <c r="T166" s="10">
        <v>1</v>
      </c>
      <c r="U166" s="33">
        <v>1</v>
      </c>
      <c r="V166" s="33">
        <v>1</v>
      </c>
      <c r="W166" s="10">
        <v>0</v>
      </c>
      <c r="X166" s="10">
        <v>5</v>
      </c>
      <c r="Y166" s="10">
        <f t="shared" si="2"/>
        <v>200</v>
      </c>
    </row>
    <row r="167" spans="1:25" x14ac:dyDescent="0.3">
      <c r="A167" s="14">
        <v>166</v>
      </c>
      <c r="B167" s="15">
        <v>6</v>
      </c>
      <c r="C167" s="7">
        <v>335</v>
      </c>
      <c r="D167" s="8" t="s">
        <v>1288</v>
      </c>
      <c r="E167" s="8" t="s">
        <v>1288</v>
      </c>
      <c r="F167" s="32">
        <v>1594</v>
      </c>
      <c r="G167" s="15" t="s">
        <v>73</v>
      </c>
      <c r="H167" s="265" t="s">
        <v>42</v>
      </c>
      <c r="I167" s="32">
        <v>441</v>
      </c>
      <c r="J167" s="10">
        <v>13</v>
      </c>
      <c r="K167" s="10">
        <v>27</v>
      </c>
      <c r="L167" s="10">
        <v>8</v>
      </c>
      <c r="M167" s="10">
        <v>0</v>
      </c>
      <c r="N167" s="10">
        <v>3</v>
      </c>
      <c r="O167" s="10">
        <v>0</v>
      </c>
      <c r="P167" s="10">
        <v>0</v>
      </c>
      <c r="Q167" s="10">
        <v>2</v>
      </c>
      <c r="R167" s="10">
        <v>0</v>
      </c>
      <c r="S167" s="10">
        <v>11</v>
      </c>
      <c r="T167" s="10">
        <v>0</v>
      </c>
      <c r="U167" s="33">
        <v>0</v>
      </c>
      <c r="V167" s="33">
        <v>0</v>
      </c>
      <c r="W167" s="10">
        <v>0</v>
      </c>
      <c r="X167" s="10">
        <v>1</v>
      </c>
      <c r="Y167" s="10">
        <f t="shared" si="2"/>
        <v>65</v>
      </c>
    </row>
    <row r="168" spans="1:25" x14ac:dyDescent="0.3">
      <c r="A168" s="14">
        <v>167</v>
      </c>
      <c r="B168" s="15">
        <v>6</v>
      </c>
      <c r="C168" s="7">
        <v>335</v>
      </c>
      <c r="D168" s="8" t="s">
        <v>1288</v>
      </c>
      <c r="E168" s="8" t="s">
        <v>1289</v>
      </c>
      <c r="F168" s="32">
        <v>1595</v>
      </c>
      <c r="G168" s="15" t="s">
        <v>73</v>
      </c>
      <c r="H168" s="265" t="s">
        <v>42</v>
      </c>
      <c r="I168" s="32">
        <v>125</v>
      </c>
      <c r="J168" s="10">
        <v>6</v>
      </c>
      <c r="K168" s="10">
        <v>37</v>
      </c>
      <c r="L168" s="10">
        <v>6</v>
      </c>
      <c r="M168" s="10">
        <v>2</v>
      </c>
      <c r="N168" s="10">
        <v>3</v>
      </c>
      <c r="O168" s="10">
        <v>0</v>
      </c>
      <c r="P168" s="10">
        <v>0</v>
      </c>
      <c r="Q168" s="10">
        <v>1</v>
      </c>
      <c r="R168" s="10">
        <v>5</v>
      </c>
      <c r="S168" s="10">
        <v>29</v>
      </c>
      <c r="T168" s="10">
        <v>0</v>
      </c>
      <c r="U168" s="33">
        <v>1</v>
      </c>
      <c r="V168" s="33">
        <v>0</v>
      </c>
      <c r="W168" s="10">
        <v>0</v>
      </c>
      <c r="X168" s="10">
        <v>4</v>
      </c>
      <c r="Y168" s="10">
        <f t="shared" si="2"/>
        <v>94</v>
      </c>
    </row>
    <row r="169" spans="1:25" x14ac:dyDescent="0.3">
      <c r="A169" s="14">
        <v>168</v>
      </c>
      <c r="B169" s="15">
        <v>6</v>
      </c>
      <c r="C169" s="7">
        <v>335</v>
      </c>
      <c r="D169" s="8" t="s">
        <v>1288</v>
      </c>
      <c r="E169" s="8" t="s">
        <v>1290</v>
      </c>
      <c r="F169" s="32">
        <v>1596</v>
      </c>
      <c r="G169" s="15" t="s">
        <v>73</v>
      </c>
      <c r="H169" s="265" t="s">
        <v>42</v>
      </c>
      <c r="I169" s="32">
        <v>196</v>
      </c>
      <c r="J169" s="10">
        <v>6</v>
      </c>
      <c r="K169" s="10">
        <v>25</v>
      </c>
      <c r="L169" s="10">
        <v>12</v>
      </c>
      <c r="M169" s="10">
        <v>1</v>
      </c>
      <c r="N169" s="10">
        <v>0</v>
      </c>
      <c r="O169" s="10">
        <v>0</v>
      </c>
      <c r="P169" s="10">
        <v>0</v>
      </c>
      <c r="Q169" s="10">
        <v>8</v>
      </c>
      <c r="R169" s="10">
        <v>0</v>
      </c>
      <c r="S169" s="10">
        <v>31</v>
      </c>
      <c r="T169" s="10">
        <v>0</v>
      </c>
      <c r="U169" s="33">
        <v>0</v>
      </c>
      <c r="V169" s="33">
        <v>1</v>
      </c>
      <c r="W169" s="10">
        <v>0</v>
      </c>
      <c r="X169" s="10">
        <v>0</v>
      </c>
      <c r="Y169" s="10">
        <f t="shared" si="2"/>
        <v>84</v>
      </c>
    </row>
    <row r="170" spans="1:25" x14ac:dyDescent="0.3">
      <c r="A170" s="14">
        <v>169</v>
      </c>
      <c r="B170" s="15">
        <v>6</v>
      </c>
      <c r="C170" s="7">
        <v>335</v>
      </c>
      <c r="D170" s="8" t="s">
        <v>1288</v>
      </c>
      <c r="E170" s="8" t="s">
        <v>1291</v>
      </c>
      <c r="F170" s="32">
        <v>1597</v>
      </c>
      <c r="G170" s="15" t="s">
        <v>73</v>
      </c>
      <c r="H170" s="265" t="s">
        <v>42</v>
      </c>
      <c r="I170" s="32">
        <v>132</v>
      </c>
      <c r="J170" s="10">
        <v>3</v>
      </c>
      <c r="K170" s="10">
        <v>23</v>
      </c>
      <c r="L170" s="10">
        <v>18</v>
      </c>
      <c r="M170" s="10">
        <v>4</v>
      </c>
      <c r="N170" s="10">
        <v>3</v>
      </c>
      <c r="O170" s="10">
        <v>1</v>
      </c>
      <c r="P170" s="10">
        <v>2</v>
      </c>
      <c r="Q170" s="10">
        <v>8</v>
      </c>
      <c r="R170" s="10">
        <v>2</v>
      </c>
      <c r="S170" s="10">
        <v>29</v>
      </c>
      <c r="T170" s="10">
        <v>0</v>
      </c>
      <c r="U170" s="33">
        <v>3</v>
      </c>
      <c r="V170" s="33">
        <v>1</v>
      </c>
      <c r="W170" s="10">
        <v>0</v>
      </c>
      <c r="X170" s="10">
        <v>6</v>
      </c>
      <c r="Y170" s="10">
        <f t="shared" si="2"/>
        <v>103</v>
      </c>
    </row>
    <row r="171" spans="1:25" x14ac:dyDescent="0.3">
      <c r="A171" s="14">
        <v>170</v>
      </c>
      <c r="B171" s="15">
        <v>6</v>
      </c>
      <c r="C171" s="7">
        <v>335</v>
      </c>
      <c r="D171" s="8" t="s">
        <v>1288</v>
      </c>
      <c r="E171" s="154" t="s">
        <v>1292</v>
      </c>
      <c r="F171" s="32">
        <v>1598</v>
      </c>
      <c r="G171" s="15" t="s">
        <v>73</v>
      </c>
      <c r="H171" s="265" t="s">
        <v>42</v>
      </c>
      <c r="I171" s="32">
        <v>190</v>
      </c>
      <c r="J171" s="10">
        <v>0</v>
      </c>
      <c r="K171" s="10">
        <v>28</v>
      </c>
      <c r="L171" s="10">
        <v>12</v>
      </c>
      <c r="M171" s="10">
        <v>0</v>
      </c>
      <c r="N171" s="10">
        <v>1</v>
      </c>
      <c r="O171" s="10">
        <v>0</v>
      </c>
      <c r="P171" s="10">
        <v>0</v>
      </c>
      <c r="Q171" s="10">
        <v>0</v>
      </c>
      <c r="R171" s="10">
        <v>0</v>
      </c>
      <c r="S171" s="10">
        <v>7</v>
      </c>
      <c r="T171" s="10">
        <v>0</v>
      </c>
      <c r="U171" s="33">
        <v>0</v>
      </c>
      <c r="V171" s="33">
        <v>1</v>
      </c>
      <c r="W171" s="10">
        <v>0</v>
      </c>
      <c r="X171" s="10">
        <v>3</v>
      </c>
      <c r="Y171" s="10">
        <f t="shared" si="2"/>
        <v>52</v>
      </c>
    </row>
    <row r="172" spans="1:25" x14ac:dyDescent="0.3">
      <c r="A172" s="14">
        <v>171</v>
      </c>
      <c r="B172" s="15">
        <v>6</v>
      </c>
      <c r="C172" s="7">
        <v>335</v>
      </c>
      <c r="D172" s="8" t="s">
        <v>1288</v>
      </c>
      <c r="E172" s="8" t="s">
        <v>1293</v>
      </c>
      <c r="F172" s="32">
        <v>1599</v>
      </c>
      <c r="G172" s="15" t="s">
        <v>73</v>
      </c>
      <c r="H172" s="265" t="s">
        <v>42</v>
      </c>
      <c r="I172" s="32">
        <v>90</v>
      </c>
      <c r="J172" s="10">
        <v>6</v>
      </c>
      <c r="K172" s="10">
        <v>53</v>
      </c>
      <c r="L172" s="10">
        <v>42</v>
      </c>
      <c r="M172" s="10">
        <v>4</v>
      </c>
      <c r="N172" s="10">
        <v>6</v>
      </c>
      <c r="O172" s="10">
        <v>0</v>
      </c>
      <c r="P172" s="10">
        <v>1</v>
      </c>
      <c r="Q172" s="10">
        <v>4</v>
      </c>
      <c r="R172" s="10">
        <v>0</v>
      </c>
      <c r="S172" s="10">
        <v>14</v>
      </c>
      <c r="T172" s="10">
        <v>0</v>
      </c>
      <c r="U172" s="33">
        <v>1</v>
      </c>
      <c r="V172" s="33">
        <v>1</v>
      </c>
      <c r="W172" s="10">
        <v>0</v>
      </c>
      <c r="X172" s="10">
        <v>3</v>
      </c>
      <c r="Y172" s="10">
        <f t="shared" si="2"/>
        <v>135</v>
      </c>
    </row>
    <row r="173" spans="1:25" x14ac:dyDescent="0.3">
      <c r="A173" s="14">
        <v>172</v>
      </c>
      <c r="B173" s="15">
        <v>6</v>
      </c>
      <c r="C173" s="7">
        <v>335</v>
      </c>
      <c r="D173" s="8" t="s">
        <v>1288</v>
      </c>
      <c r="E173" s="8" t="s">
        <v>1294</v>
      </c>
      <c r="F173" s="32">
        <v>1600</v>
      </c>
      <c r="G173" s="15" t="s">
        <v>73</v>
      </c>
      <c r="H173" s="265" t="s">
        <v>42</v>
      </c>
      <c r="I173" s="32">
        <v>258</v>
      </c>
      <c r="J173" s="10">
        <v>2</v>
      </c>
      <c r="K173" s="10">
        <v>183</v>
      </c>
      <c r="L173" s="10">
        <v>116</v>
      </c>
      <c r="M173" s="10">
        <v>2</v>
      </c>
      <c r="N173" s="10">
        <v>3</v>
      </c>
      <c r="O173" s="10">
        <v>0</v>
      </c>
      <c r="P173" s="10">
        <v>1</v>
      </c>
      <c r="Q173" s="10">
        <v>0</v>
      </c>
      <c r="R173" s="10">
        <v>0</v>
      </c>
      <c r="S173" s="10">
        <v>4</v>
      </c>
      <c r="T173" s="10">
        <v>0</v>
      </c>
      <c r="U173" s="33">
        <v>6</v>
      </c>
      <c r="V173" s="33">
        <v>21</v>
      </c>
      <c r="W173" s="10">
        <v>0</v>
      </c>
      <c r="X173" s="10">
        <v>32</v>
      </c>
      <c r="Y173" s="10">
        <f t="shared" si="2"/>
        <v>370</v>
      </c>
    </row>
    <row r="174" spans="1:25" x14ac:dyDescent="0.3">
      <c r="A174" s="14">
        <v>173</v>
      </c>
      <c r="B174" s="15">
        <v>6</v>
      </c>
      <c r="C174" s="7">
        <v>349</v>
      </c>
      <c r="D174" s="8" t="s">
        <v>1295</v>
      </c>
      <c r="E174" s="8" t="s">
        <v>1295</v>
      </c>
      <c r="F174" s="32">
        <v>1636</v>
      </c>
      <c r="G174" s="15" t="s">
        <v>73</v>
      </c>
      <c r="H174" s="265" t="s">
        <v>42</v>
      </c>
      <c r="I174" s="32">
        <v>710</v>
      </c>
      <c r="J174" s="10">
        <v>6</v>
      </c>
      <c r="K174" s="10">
        <v>163</v>
      </c>
      <c r="L174" s="10">
        <v>108</v>
      </c>
      <c r="M174" s="10">
        <v>10</v>
      </c>
      <c r="N174" s="10">
        <v>6</v>
      </c>
      <c r="O174" s="10">
        <v>1</v>
      </c>
      <c r="P174" s="10">
        <v>0</v>
      </c>
      <c r="Q174" s="10">
        <v>2</v>
      </c>
      <c r="R174" s="10">
        <v>0</v>
      </c>
      <c r="S174" s="10">
        <v>0</v>
      </c>
      <c r="T174" s="10">
        <v>0</v>
      </c>
      <c r="U174" s="33">
        <v>3</v>
      </c>
      <c r="V174" s="33">
        <v>8</v>
      </c>
      <c r="W174" s="10">
        <v>4</v>
      </c>
      <c r="X174" s="10">
        <v>14</v>
      </c>
      <c r="Y174" s="10">
        <f t="shared" si="2"/>
        <v>325</v>
      </c>
    </row>
    <row r="175" spans="1:25" x14ac:dyDescent="0.3">
      <c r="A175" s="14">
        <v>174</v>
      </c>
      <c r="B175" s="15">
        <v>6</v>
      </c>
      <c r="C175" s="7">
        <v>349</v>
      </c>
      <c r="D175" s="8" t="s">
        <v>1295</v>
      </c>
      <c r="E175" s="8" t="s">
        <v>1295</v>
      </c>
      <c r="F175" s="32">
        <v>1636</v>
      </c>
      <c r="G175" s="15" t="s">
        <v>73</v>
      </c>
      <c r="H175" s="265" t="s">
        <v>1569</v>
      </c>
      <c r="I175" s="32">
        <v>710</v>
      </c>
      <c r="J175" s="10">
        <v>4</v>
      </c>
      <c r="K175" s="10">
        <v>159</v>
      </c>
      <c r="L175" s="10">
        <v>125</v>
      </c>
      <c r="M175" s="10">
        <v>5</v>
      </c>
      <c r="N175" s="10">
        <v>3</v>
      </c>
      <c r="O175" s="10">
        <v>0</v>
      </c>
      <c r="P175" s="10">
        <v>0</v>
      </c>
      <c r="Q175" s="10">
        <v>1</v>
      </c>
      <c r="R175" s="10">
        <v>0</v>
      </c>
      <c r="S175" s="10">
        <v>0</v>
      </c>
      <c r="T175" s="10">
        <v>0</v>
      </c>
      <c r="U175" s="33">
        <v>5</v>
      </c>
      <c r="V175" s="33">
        <v>13</v>
      </c>
      <c r="W175" s="10">
        <v>0</v>
      </c>
      <c r="X175" s="10">
        <v>20</v>
      </c>
      <c r="Y175" s="10">
        <f t="shared" si="2"/>
        <v>335</v>
      </c>
    </row>
    <row r="176" spans="1:25" x14ac:dyDescent="0.3">
      <c r="A176" s="14">
        <v>175</v>
      </c>
      <c r="B176" s="15">
        <v>6</v>
      </c>
      <c r="C176" s="7">
        <v>349</v>
      </c>
      <c r="D176" s="8" t="s">
        <v>1295</v>
      </c>
      <c r="E176" s="8" t="s">
        <v>1295</v>
      </c>
      <c r="F176" s="32">
        <v>1636</v>
      </c>
      <c r="G176" s="15" t="s">
        <v>73</v>
      </c>
      <c r="H176" s="265" t="s">
        <v>1571</v>
      </c>
      <c r="I176" s="32">
        <v>710</v>
      </c>
      <c r="J176" s="10">
        <v>5</v>
      </c>
      <c r="K176" s="10">
        <v>79</v>
      </c>
      <c r="L176" s="10">
        <v>69</v>
      </c>
      <c r="M176" s="10">
        <v>3</v>
      </c>
      <c r="N176" s="10">
        <v>0</v>
      </c>
      <c r="O176" s="10">
        <v>0</v>
      </c>
      <c r="P176" s="10">
        <v>0</v>
      </c>
      <c r="Q176" s="10">
        <v>0</v>
      </c>
      <c r="R176" s="10">
        <v>2</v>
      </c>
      <c r="S176" s="10">
        <v>16</v>
      </c>
      <c r="T176" s="10">
        <v>0</v>
      </c>
      <c r="U176" s="33">
        <v>0</v>
      </c>
      <c r="V176" s="33">
        <v>1</v>
      </c>
      <c r="W176" s="10">
        <v>0</v>
      </c>
      <c r="X176" s="10">
        <v>3</v>
      </c>
      <c r="Y176" s="10">
        <f t="shared" si="2"/>
        <v>178</v>
      </c>
    </row>
    <row r="177" spans="1:25" x14ac:dyDescent="0.3">
      <c r="A177" s="14">
        <v>176</v>
      </c>
      <c r="B177" s="15">
        <v>6</v>
      </c>
      <c r="C177" s="7">
        <v>374</v>
      </c>
      <c r="D177" s="8" t="s">
        <v>1296</v>
      </c>
      <c r="E177" s="8" t="s">
        <v>1296</v>
      </c>
      <c r="F177" s="32">
        <v>1683</v>
      </c>
      <c r="G177" s="15" t="s">
        <v>73</v>
      </c>
      <c r="H177" s="265" t="s">
        <v>42</v>
      </c>
      <c r="I177" s="32">
        <v>357</v>
      </c>
      <c r="J177" s="10">
        <v>2</v>
      </c>
      <c r="K177" s="10">
        <v>88</v>
      </c>
      <c r="L177" s="10">
        <v>30</v>
      </c>
      <c r="M177" s="10">
        <v>6</v>
      </c>
      <c r="N177" s="10">
        <v>7</v>
      </c>
      <c r="O177" s="10">
        <v>0</v>
      </c>
      <c r="P177" s="10">
        <v>0</v>
      </c>
      <c r="Q177" s="10">
        <v>18</v>
      </c>
      <c r="R177" s="10">
        <v>0</v>
      </c>
      <c r="S177" s="10">
        <v>12</v>
      </c>
      <c r="T177" s="10">
        <v>0</v>
      </c>
      <c r="U177" s="33">
        <v>0</v>
      </c>
      <c r="V177" s="33">
        <v>0</v>
      </c>
      <c r="W177" s="10">
        <v>0</v>
      </c>
      <c r="X177" s="10">
        <v>3</v>
      </c>
      <c r="Y177" s="10">
        <f t="shared" si="2"/>
        <v>166</v>
      </c>
    </row>
    <row r="178" spans="1:25" x14ac:dyDescent="0.3">
      <c r="A178" s="14">
        <v>177</v>
      </c>
      <c r="B178" s="15">
        <v>6</v>
      </c>
      <c r="C178" s="7">
        <v>377</v>
      </c>
      <c r="D178" s="8" t="s">
        <v>1297</v>
      </c>
      <c r="E178" s="8" t="s">
        <v>1297</v>
      </c>
      <c r="F178" s="32">
        <v>1690</v>
      </c>
      <c r="G178" s="15" t="s">
        <v>73</v>
      </c>
      <c r="H178" s="265" t="s">
        <v>42</v>
      </c>
      <c r="I178" s="32">
        <v>289</v>
      </c>
      <c r="J178" s="10">
        <v>67</v>
      </c>
      <c r="K178" s="10">
        <v>117</v>
      </c>
      <c r="L178" s="10">
        <v>87</v>
      </c>
      <c r="M178" s="10">
        <v>4</v>
      </c>
      <c r="N178" s="10">
        <v>1</v>
      </c>
      <c r="O178" s="10">
        <v>5</v>
      </c>
      <c r="P178" s="10">
        <v>0</v>
      </c>
      <c r="Q178" s="10">
        <v>2</v>
      </c>
      <c r="R178" s="10">
        <v>2</v>
      </c>
      <c r="S178" s="10">
        <v>26</v>
      </c>
      <c r="T178" s="10">
        <v>0</v>
      </c>
      <c r="U178" s="33">
        <v>5</v>
      </c>
      <c r="V178" s="33">
        <v>1</v>
      </c>
      <c r="W178" s="10">
        <v>0</v>
      </c>
      <c r="X178" s="10">
        <v>6</v>
      </c>
      <c r="Y178" s="10">
        <f t="shared" si="2"/>
        <v>323</v>
      </c>
    </row>
    <row r="179" spans="1:25" x14ac:dyDescent="0.3">
      <c r="A179" s="14">
        <v>178</v>
      </c>
      <c r="B179" s="15">
        <v>6</v>
      </c>
      <c r="C179" s="7">
        <v>382</v>
      </c>
      <c r="D179" s="8" t="s">
        <v>1298</v>
      </c>
      <c r="E179" s="8" t="s">
        <v>1298</v>
      </c>
      <c r="F179" s="32">
        <v>1704</v>
      </c>
      <c r="G179" s="15" t="s">
        <v>73</v>
      </c>
      <c r="H179" s="265" t="s">
        <v>42</v>
      </c>
      <c r="I179" s="32">
        <v>464</v>
      </c>
      <c r="J179" s="10">
        <v>71</v>
      </c>
      <c r="K179" s="10">
        <v>97</v>
      </c>
      <c r="L179" s="10">
        <v>90</v>
      </c>
      <c r="M179" s="10">
        <v>5</v>
      </c>
      <c r="N179" s="10">
        <v>1</v>
      </c>
      <c r="O179" s="10">
        <v>1</v>
      </c>
      <c r="P179" s="10">
        <v>1</v>
      </c>
      <c r="Q179" s="10">
        <v>1</v>
      </c>
      <c r="R179" s="10">
        <v>0</v>
      </c>
      <c r="S179" s="10">
        <v>30</v>
      </c>
      <c r="T179" s="10">
        <v>0</v>
      </c>
      <c r="U179" s="33">
        <v>5</v>
      </c>
      <c r="V179" s="33">
        <v>0</v>
      </c>
      <c r="W179" s="10">
        <v>0</v>
      </c>
      <c r="X179" s="10">
        <v>2</v>
      </c>
      <c r="Y179" s="10">
        <f t="shared" si="2"/>
        <v>304</v>
      </c>
    </row>
    <row r="180" spans="1:25" x14ac:dyDescent="0.3">
      <c r="A180" s="14">
        <v>179</v>
      </c>
      <c r="B180" s="15">
        <v>6</v>
      </c>
      <c r="C180" s="7">
        <v>382</v>
      </c>
      <c r="D180" s="8" t="s">
        <v>1298</v>
      </c>
      <c r="E180" s="8" t="s">
        <v>1298</v>
      </c>
      <c r="F180" s="32">
        <v>1704</v>
      </c>
      <c r="G180" s="15" t="s">
        <v>73</v>
      </c>
      <c r="H180" s="265" t="s">
        <v>1569</v>
      </c>
      <c r="I180" s="32">
        <v>463</v>
      </c>
      <c r="J180" s="10">
        <v>52</v>
      </c>
      <c r="K180" s="10">
        <v>122</v>
      </c>
      <c r="L180" s="10">
        <v>42</v>
      </c>
      <c r="M180" s="10">
        <v>3</v>
      </c>
      <c r="N180" s="10">
        <v>1</v>
      </c>
      <c r="O180" s="10">
        <v>0</v>
      </c>
      <c r="P180" s="10">
        <v>0</v>
      </c>
      <c r="Q180" s="10">
        <v>1</v>
      </c>
      <c r="R180" s="10">
        <v>0</v>
      </c>
      <c r="S180" s="10">
        <v>25</v>
      </c>
      <c r="T180" s="10">
        <v>0</v>
      </c>
      <c r="U180" s="33">
        <v>1</v>
      </c>
      <c r="V180" s="33">
        <v>2</v>
      </c>
      <c r="W180" s="10">
        <v>0</v>
      </c>
      <c r="X180" s="10">
        <v>5</v>
      </c>
      <c r="Y180" s="10">
        <f t="shared" si="2"/>
        <v>254</v>
      </c>
    </row>
    <row r="181" spans="1:25" x14ac:dyDescent="0.3">
      <c r="A181" s="14">
        <v>180</v>
      </c>
      <c r="B181" s="15">
        <v>6</v>
      </c>
      <c r="C181" s="7">
        <v>382</v>
      </c>
      <c r="D181" s="8" t="s">
        <v>1298</v>
      </c>
      <c r="E181" s="8" t="s">
        <v>1298</v>
      </c>
      <c r="F181" s="32">
        <v>1705</v>
      </c>
      <c r="G181" s="15" t="s">
        <v>73</v>
      </c>
      <c r="H181" s="265" t="s">
        <v>42</v>
      </c>
      <c r="I181" s="32">
        <v>378</v>
      </c>
      <c r="J181" s="10">
        <v>51</v>
      </c>
      <c r="K181" s="10">
        <v>146</v>
      </c>
      <c r="L181" s="10">
        <v>39</v>
      </c>
      <c r="M181" s="10">
        <v>1</v>
      </c>
      <c r="N181" s="10">
        <v>0</v>
      </c>
      <c r="O181" s="10">
        <v>1</v>
      </c>
      <c r="P181" s="10">
        <v>0</v>
      </c>
      <c r="Q181" s="10">
        <v>2</v>
      </c>
      <c r="R181" s="10">
        <v>1</v>
      </c>
      <c r="S181" s="10">
        <v>21</v>
      </c>
      <c r="T181" s="10">
        <v>0</v>
      </c>
      <c r="U181" s="33">
        <v>1</v>
      </c>
      <c r="V181" s="33">
        <v>1</v>
      </c>
      <c r="W181" s="10">
        <v>0</v>
      </c>
      <c r="X181" s="10">
        <v>2</v>
      </c>
      <c r="Y181" s="10">
        <f t="shared" si="2"/>
        <v>266</v>
      </c>
    </row>
    <row r="182" spans="1:25" x14ac:dyDescent="0.3">
      <c r="A182" s="14">
        <v>181</v>
      </c>
      <c r="B182" s="15">
        <v>6</v>
      </c>
      <c r="C182" s="7">
        <v>382</v>
      </c>
      <c r="D182" s="8" t="s">
        <v>1298</v>
      </c>
      <c r="E182" s="8" t="s">
        <v>1298</v>
      </c>
      <c r="F182" s="32">
        <v>1705</v>
      </c>
      <c r="G182" s="15" t="s">
        <v>73</v>
      </c>
      <c r="H182" s="265" t="s">
        <v>1569</v>
      </c>
      <c r="I182" s="32">
        <v>378</v>
      </c>
      <c r="J182" s="10">
        <v>15</v>
      </c>
      <c r="K182" s="10">
        <v>92</v>
      </c>
      <c r="L182" s="10">
        <v>71</v>
      </c>
      <c r="M182" s="10">
        <v>1</v>
      </c>
      <c r="N182" s="10">
        <v>0</v>
      </c>
      <c r="O182" s="10">
        <v>0</v>
      </c>
      <c r="P182" s="10">
        <v>0</v>
      </c>
      <c r="Q182" s="10">
        <v>0</v>
      </c>
      <c r="R182" s="10">
        <v>1</v>
      </c>
      <c r="S182" s="10">
        <v>40</v>
      </c>
      <c r="T182" s="10">
        <v>1</v>
      </c>
      <c r="U182" s="33">
        <v>0</v>
      </c>
      <c r="V182" s="33">
        <v>1</v>
      </c>
      <c r="W182" s="10">
        <v>0</v>
      </c>
      <c r="X182" s="10">
        <v>6</v>
      </c>
      <c r="Y182" s="10">
        <f t="shared" si="2"/>
        <v>228</v>
      </c>
    </row>
    <row r="183" spans="1:25" x14ac:dyDescent="0.3">
      <c r="A183" s="14">
        <v>182</v>
      </c>
      <c r="B183" s="15">
        <v>6</v>
      </c>
      <c r="C183" s="7">
        <v>382</v>
      </c>
      <c r="D183" s="8" t="s">
        <v>1298</v>
      </c>
      <c r="E183" s="8" t="s">
        <v>1299</v>
      </c>
      <c r="F183" s="32">
        <v>1706</v>
      </c>
      <c r="G183" s="15" t="s">
        <v>73</v>
      </c>
      <c r="H183" s="265" t="s">
        <v>42</v>
      </c>
      <c r="I183" s="32">
        <v>368</v>
      </c>
      <c r="J183" s="10">
        <v>20</v>
      </c>
      <c r="K183" s="10">
        <v>169</v>
      </c>
      <c r="L183" s="10">
        <v>119</v>
      </c>
      <c r="M183" s="10">
        <v>11</v>
      </c>
      <c r="N183" s="10">
        <v>5</v>
      </c>
      <c r="O183" s="10">
        <v>1</v>
      </c>
      <c r="P183" s="10">
        <v>0</v>
      </c>
      <c r="Q183" s="10">
        <v>1</v>
      </c>
      <c r="R183" s="10">
        <v>2</v>
      </c>
      <c r="S183" s="10">
        <v>44</v>
      </c>
      <c r="T183" s="10">
        <v>3</v>
      </c>
      <c r="U183" s="33">
        <v>2</v>
      </c>
      <c r="V183" s="33">
        <v>1</v>
      </c>
      <c r="W183" s="10">
        <v>0</v>
      </c>
      <c r="X183" s="10">
        <v>5</v>
      </c>
      <c r="Y183" s="10">
        <f t="shared" si="2"/>
        <v>383</v>
      </c>
    </row>
    <row r="184" spans="1:25" x14ac:dyDescent="0.3">
      <c r="A184" s="14">
        <v>183</v>
      </c>
      <c r="B184" s="15">
        <v>6</v>
      </c>
      <c r="C184" s="7">
        <v>401</v>
      </c>
      <c r="D184" s="8" t="s">
        <v>1300</v>
      </c>
      <c r="E184" s="8" t="s">
        <v>1300</v>
      </c>
      <c r="F184" s="32">
        <v>1787</v>
      </c>
      <c r="G184" s="15" t="s">
        <v>73</v>
      </c>
      <c r="H184" s="265" t="s">
        <v>42</v>
      </c>
      <c r="I184" s="32">
        <v>696</v>
      </c>
      <c r="J184" s="10">
        <v>10</v>
      </c>
      <c r="K184" s="10">
        <v>136</v>
      </c>
      <c r="L184" s="10">
        <v>122</v>
      </c>
      <c r="M184" s="10">
        <v>14</v>
      </c>
      <c r="N184" s="10">
        <v>16</v>
      </c>
      <c r="O184" s="10">
        <v>1</v>
      </c>
      <c r="P184" s="10">
        <v>3</v>
      </c>
      <c r="Q184" s="10">
        <v>2</v>
      </c>
      <c r="R184" s="10">
        <v>2</v>
      </c>
      <c r="S184" s="10">
        <v>37</v>
      </c>
      <c r="T184" s="10">
        <v>1</v>
      </c>
      <c r="U184" s="33">
        <v>2</v>
      </c>
      <c r="V184" s="33">
        <v>3</v>
      </c>
      <c r="W184" s="10">
        <v>0</v>
      </c>
      <c r="X184" s="10">
        <v>12</v>
      </c>
      <c r="Y184" s="10">
        <f t="shared" si="2"/>
        <v>361</v>
      </c>
    </row>
    <row r="185" spans="1:25" x14ac:dyDescent="0.3">
      <c r="A185" s="14">
        <v>184</v>
      </c>
      <c r="B185" s="15">
        <v>6</v>
      </c>
      <c r="C185" s="7">
        <v>401</v>
      </c>
      <c r="D185" s="8" t="s">
        <v>1300</v>
      </c>
      <c r="E185" s="8" t="s">
        <v>1300</v>
      </c>
      <c r="F185" s="32">
        <v>1788</v>
      </c>
      <c r="G185" s="15" t="s">
        <v>73</v>
      </c>
      <c r="H185" s="265" t="s">
        <v>42</v>
      </c>
      <c r="I185" s="32">
        <v>700</v>
      </c>
      <c r="J185" s="10">
        <v>144</v>
      </c>
      <c r="K185" s="10">
        <v>192</v>
      </c>
      <c r="L185" s="10">
        <v>10</v>
      </c>
      <c r="M185" s="10">
        <v>2</v>
      </c>
      <c r="N185" s="10">
        <v>3</v>
      </c>
      <c r="O185" s="10">
        <v>4</v>
      </c>
      <c r="P185" s="10">
        <v>5</v>
      </c>
      <c r="Q185" s="10">
        <v>2</v>
      </c>
      <c r="R185" s="10">
        <v>0</v>
      </c>
      <c r="S185" s="10">
        <v>27</v>
      </c>
      <c r="T185" s="10">
        <v>0</v>
      </c>
      <c r="U185" s="33">
        <v>2</v>
      </c>
      <c r="V185" s="33">
        <v>7</v>
      </c>
      <c r="W185" s="10">
        <v>0</v>
      </c>
      <c r="X185" s="10">
        <v>10</v>
      </c>
      <c r="Y185" s="10">
        <f t="shared" si="2"/>
        <v>408</v>
      </c>
    </row>
    <row r="186" spans="1:25" x14ac:dyDescent="0.3">
      <c r="A186" s="14">
        <v>185</v>
      </c>
      <c r="B186" s="15">
        <v>6</v>
      </c>
      <c r="C186" s="7">
        <v>456</v>
      </c>
      <c r="D186" s="8" t="s">
        <v>1301</v>
      </c>
      <c r="E186" s="8" t="s">
        <v>1301</v>
      </c>
      <c r="F186" s="32">
        <v>1971</v>
      </c>
      <c r="G186" s="15" t="s">
        <v>73</v>
      </c>
      <c r="H186" s="265" t="s">
        <v>42</v>
      </c>
      <c r="I186" s="32">
        <v>674</v>
      </c>
      <c r="J186" s="10">
        <v>219</v>
      </c>
      <c r="K186" s="10">
        <v>145</v>
      </c>
      <c r="L186" s="10">
        <v>5</v>
      </c>
      <c r="M186" s="10">
        <v>0</v>
      </c>
      <c r="N186" s="10">
        <v>3</v>
      </c>
      <c r="O186" s="10">
        <v>4</v>
      </c>
      <c r="P186" s="10">
        <v>2</v>
      </c>
      <c r="Q186" s="10">
        <v>2</v>
      </c>
      <c r="R186" s="10">
        <v>0</v>
      </c>
      <c r="S186" s="10">
        <v>16</v>
      </c>
      <c r="T186" s="10">
        <v>0</v>
      </c>
      <c r="U186" s="33">
        <v>3</v>
      </c>
      <c r="V186" s="33">
        <v>8</v>
      </c>
      <c r="W186" s="10">
        <v>0</v>
      </c>
      <c r="X186" s="10">
        <v>6</v>
      </c>
      <c r="Y186" s="10">
        <f t="shared" si="2"/>
        <v>413</v>
      </c>
    </row>
    <row r="187" spans="1:25" x14ac:dyDescent="0.3">
      <c r="A187" s="14">
        <v>186</v>
      </c>
      <c r="B187" s="15">
        <v>6</v>
      </c>
      <c r="C187" s="7">
        <v>456</v>
      </c>
      <c r="D187" s="8" t="s">
        <v>1301</v>
      </c>
      <c r="E187" s="8" t="s">
        <v>1301</v>
      </c>
      <c r="F187" s="32">
        <v>1971</v>
      </c>
      <c r="G187" s="15" t="s">
        <v>73</v>
      </c>
      <c r="H187" s="265" t="s">
        <v>1569</v>
      </c>
      <c r="I187" s="32">
        <v>674</v>
      </c>
      <c r="J187" s="10">
        <v>84</v>
      </c>
      <c r="K187" s="10">
        <v>120</v>
      </c>
      <c r="L187" s="10">
        <v>23</v>
      </c>
      <c r="M187" s="10">
        <v>3</v>
      </c>
      <c r="N187" s="10">
        <v>2</v>
      </c>
      <c r="O187" s="10">
        <v>0</v>
      </c>
      <c r="P187" s="10">
        <v>1</v>
      </c>
      <c r="Q187" s="10">
        <v>1</v>
      </c>
      <c r="R187" s="10">
        <v>0</v>
      </c>
      <c r="S187" s="10">
        <v>11</v>
      </c>
      <c r="T187" s="10">
        <v>0</v>
      </c>
      <c r="U187" s="33">
        <v>1</v>
      </c>
      <c r="V187" s="33">
        <v>0</v>
      </c>
      <c r="W187" s="10">
        <v>0</v>
      </c>
      <c r="X187" s="10">
        <v>8</v>
      </c>
      <c r="Y187" s="10">
        <f t="shared" si="2"/>
        <v>254</v>
      </c>
    </row>
    <row r="188" spans="1:25" x14ac:dyDescent="0.3">
      <c r="A188" s="14">
        <v>187</v>
      </c>
      <c r="B188" s="15">
        <v>6</v>
      </c>
      <c r="C188" s="7">
        <v>456</v>
      </c>
      <c r="D188" s="8" t="s">
        <v>1301</v>
      </c>
      <c r="E188" s="8" t="s">
        <v>1302</v>
      </c>
      <c r="F188" s="32">
        <v>1972</v>
      </c>
      <c r="G188" s="15" t="s">
        <v>73</v>
      </c>
      <c r="H188" s="265" t="s">
        <v>42</v>
      </c>
      <c r="I188" s="32">
        <v>474</v>
      </c>
      <c r="J188" s="10">
        <v>6</v>
      </c>
      <c r="K188" s="10">
        <v>125</v>
      </c>
      <c r="L188" s="10">
        <v>129</v>
      </c>
      <c r="M188" s="10">
        <v>5</v>
      </c>
      <c r="N188" s="10">
        <v>4</v>
      </c>
      <c r="O188" s="10">
        <v>1</v>
      </c>
      <c r="P188" s="10">
        <v>2</v>
      </c>
      <c r="Q188" s="10">
        <v>0</v>
      </c>
      <c r="R188" s="10">
        <v>0</v>
      </c>
      <c r="S188" s="10">
        <v>58</v>
      </c>
      <c r="T188" s="10">
        <v>0</v>
      </c>
      <c r="U188" s="33">
        <v>2</v>
      </c>
      <c r="V188" s="33">
        <v>1</v>
      </c>
      <c r="W188" s="10">
        <v>0</v>
      </c>
      <c r="X188" s="10">
        <v>8</v>
      </c>
      <c r="Y188" s="10">
        <f t="shared" si="2"/>
        <v>341</v>
      </c>
    </row>
    <row r="189" spans="1:25" x14ac:dyDescent="0.3">
      <c r="A189" s="14">
        <v>188</v>
      </c>
      <c r="B189" s="15">
        <v>6</v>
      </c>
      <c r="C189" s="7">
        <v>459</v>
      </c>
      <c r="D189" s="8" t="s">
        <v>1303</v>
      </c>
      <c r="E189" s="8" t="s">
        <v>1303</v>
      </c>
      <c r="F189" s="32">
        <v>1978</v>
      </c>
      <c r="G189" s="15" t="s">
        <v>73</v>
      </c>
      <c r="H189" s="265" t="s">
        <v>42</v>
      </c>
      <c r="I189" s="32">
        <v>493</v>
      </c>
      <c r="J189" s="10">
        <v>5</v>
      </c>
      <c r="K189" s="10">
        <v>148</v>
      </c>
      <c r="L189" s="10">
        <v>97</v>
      </c>
      <c r="M189" s="10">
        <v>6</v>
      </c>
      <c r="N189" s="10">
        <v>3</v>
      </c>
      <c r="O189" s="10">
        <v>1</v>
      </c>
      <c r="P189" s="10">
        <v>3</v>
      </c>
      <c r="Q189" s="10">
        <v>3</v>
      </c>
      <c r="R189" s="10">
        <v>2</v>
      </c>
      <c r="S189" s="10">
        <v>65</v>
      </c>
      <c r="T189" s="10">
        <v>0</v>
      </c>
      <c r="U189" s="33">
        <v>2</v>
      </c>
      <c r="V189" s="33">
        <v>3</v>
      </c>
      <c r="W189" s="10">
        <v>1</v>
      </c>
      <c r="X189" s="10">
        <v>7</v>
      </c>
      <c r="Y189" s="10">
        <f t="shared" si="2"/>
        <v>346</v>
      </c>
    </row>
    <row r="190" spans="1:25" x14ac:dyDescent="0.3">
      <c r="A190" s="14">
        <v>189</v>
      </c>
      <c r="B190" s="15">
        <v>6</v>
      </c>
      <c r="C190" s="7">
        <v>459</v>
      </c>
      <c r="D190" s="8" t="s">
        <v>1303</v>
      </c>
      <c r="E190" s="8" t="s">
        <v>1303</v>
      </c>
      <c r="F190" s="32">
        <v>1978</v>
      </c>
      <c r="G190" s="15" t="s">
        <v>73</v>
      </c>
      <c r="H190" s="265" t="s">
        <v>1569</v>
      </c>
      <c r="I190" s="32">
        <v>493</v>
      </c>
      <c r="J190" s="10">
        <v>6</v>
      </c>
      <c r="K190" s="10">
        <v>215</v>
      </c>
      <c r="L190" s="10">
        <v>150</v>
      </c>
      <c r="M190" s="10">
        <v>4</v>
      </c>
      <c r="N190" s="10">
        <v>4</v>
      </c>
      <c r="O190" s="10">
        <v>1</v>
      </c>
      <c r="P190" s="10">
        <v>1</v>
      </c>
      <c r="Q190" s="10">
        <v>2</v>
      </c>
      <c r="R190" s="10">
        <v>0</v>
      </c>
      <c r="S190" s="10">
        <v>91</v>
      </c>
      <c r="T190" s="10">
        <v>1</v>
      </c>
      <c r="U190" s="33">
        <v>0</v>
      </c>
      <c r="V190" s="33">
        <v>2</v>
      </c>
      <c r="W190" s="10">
        <v>0</v>
      </c>
      <c r="X190" s="10">
        <v>7</v>
      </c>
      <c r="Y190" s="10">
        <f t="shared" si="2"/>
        <v>484</v>
      </c>
    </row>
    <row r="191" spans="1:25" x14ac:dyDescent="0.3">
      <c r="A191" s="14">
        <v>190</v>
      </c>
      <c r="B191" s="15">
        <v>6</v>
      </c>
      <c r="C191" s="7">
        <v>459</v>
      </c>
      <c r="D191" s="8" t="s">
        <v>1303</v>
      </c>
      <c r="E191" s="8" t="s">
        <v>1303</v>
      </c>
      <c r="F191" s="32">
        <v>1979</v>
      </c>
      <c r="G191" s="15" t="s">
        <v>73</v>
      </c>
      <c r="H191" s="265" t="s">
        <v>42</v>
      </c>
      <c r="I191" s="32">
        <v>692</v>
      </c>
      <c r="J191" s="10">
        <v>2</v>
      </c>
      <c r="K191" s="10">
        <v>86</v>
      </c>
      <c r="L191" s="10">
        <v>76</v>
      </c>
      <c r="M191" s="10">
        <v>1</v>
      </c>
      <c r="N191" s="10">
        <v>2</v>
      </c>
      <c r="O191" s="10">
        <v>0</v>
      </c>
      <c r="P191" s="10">
        <v>1</v>
      </c>
      <c r="Q191" s="10">
        <v>2</v>
      </c>
      <c r="R191" s="10">
        <v>4</v>
      </c>
      <c r="S191" s="10">
        <v>61</v>
      </c>
      <c r="T191" s="10">
        <v>0</v>
      </c>
      <c r="U191" s="33">
        <v>0</v>
      </c>
      <c r="V191" s="33">
        <v>0</v>
      </c>
      <c r="W191" s="10">
        <v>0</v>
      </c>
      <c r="X191" s="10">
        <v>4</v>
      </c>
      <c r="Y191" s="10">
        <f t="shared" si="2"/>
        <v>239</v>
      </c>
    </row>
    <row r="192" spans="1:25" x14ac:dyDescent="0.3">
      <c r="A192" s="14">
        <v>191</v>
      </c>
      <c r="B192" s="15">
        <v>6</v>
      </c>
      <c r="C192" s="7">
        <v>459</v>
      </c>
      <c r="D192" s="8" t="s">
        <v>1303</v>
      </c>
      <c r="E192" s="8" t="s">
        <v>1304</v>
      </c>
      <c r="F192" s="32">
        <v>1980</v>
      </c>
      <c r="G192" s="15" t="s">
        <v>73</v>
      </c>
      <c r="H192" s="265" t="s">
        <v>42</v>
      </c>
      <c r="I192" s="32">
        <v>323</v>
      </c>
      <c r="J192" s="10">
        <v>2</v>
      </c>
      <c r="K192" s="10">
        <v>61</v>
      </c>
      <c r="L192" s="10">
        <v>39</v>
      </c>
      <c r="M192" s="10">
        <v>2</v>
      </c>
      <c r="N192" s="10">
        <v>0</v>
      </c>
      <c r="O192" s="10">
        <v>0</v>
      </c>
      <c r="P192" s="10">
        <v>1</v>
      </c>
      <c r="Q192" s="10">
        <v>1</v>
      </c>
      <c r="R192" s="10">
        <v>0</v>
      </c>
      <c r="S192" s="10">
        <v>7</v>
      </c>
      <c r="T192" s="10">
        <v>0</v>
      </c>
      <c r="U192" s="33">
        <v>0</v>
      </c>
      <c r="V192" s="33">
        <v>0</v>
      </c>
      <c r="W192" s="10">
        <v>0</v>
      </c>
      <c r="X192" s="10">
        <v>4</v>
      </c>
      <c r="Y192" s="10">
        <f t="shared" si="2"/>
        <v>117</v>
      </c>
    </row>
    <row r="193" spans="1:25" x14ac:dyDescent="0.3">
      <c r="A193" s="14">
        <v>192</v>
      </c>
      <c r="B193" s="15">
        <v>6</v>
      </c>
      <c r="C193" s="7">
        <v>459</v>
      </c>
      <c r="D193" s="8" t="s">
        <v>1303</v>
      </c>
      <c r="E193" s="8" t="s">
        <v>1305</v>
      </c>
      <c r="F193" s="32">
        <v>1981</v>
      </c>
      <c r="G193" s="15" t="s">
        <v>73</v>
      </c>
      <c r="H193" s="265" t="s">
        <v>42</v>
      </c>
      <c r="I193" s="32">
        <v>194</v>
      </c>
      <c r="J193" s="10">
        <v>1</v>
      </c>
      <c r="K193" s="10">
        <v>63</v>
      </c>
      <c r="L193" s="10">
        <v>93</v>
      </c>
      <c r="M193" s="10">
        <v>1</v>
      </c>
      <c r="N193" s="10">
        <v>1</v>
      </c>
      <c r="O193" s="10">
        <v>1</v>
      </c>
      <c r="P193" s="10">
        <v>0</v>
      </c>
      <c r="Q193" s="10">
        <v>3</v>
      </c>
      <c r="R193" s="10">
        <v>2</v>
      </c>
      <c r="S193" s="10">
        <v>25</v>
      </c>
      <c r="T193" s="10">
        <v>0</v>
      </c>
      <c r="U193" s="33">
        <v>0</v>
      </c>
      <c r="V193" s="33">
        <v>0</v>
      </c>
      <c r="W193" s="10">
        <v>0</v>
      </c>
      <c r="X193" s="10">
        <v>7</v>
      </c>
      <c r="Y193" s="10">
        <f t="shared" si="2"/>
        <v>197</v>
      </c>
    </row>
    <row r="194" spans="1:25" x14ac:dyDescent="0.3">
      <c r="A194" s="14">
        <v>193</v>
      </c>
      <c r="B194" s="15">
        <v>6</v>
      </c>
      <c r="C194" s="7">
        <v>459</v>
      </c>
      <c r="D194" s="8" t="s">
        <v>1303</v>
      </c>
      <c r="E194" s="8" t="s">
        <v>1306</v>
      </c>
      <c r="F194" s="32">
        <v>1982</v>
      </c>
      <c r="G194" s="15" t="s">
        <v>73</v>
      </c>
      <c r="H194" s="265" t="s">
        <v>42</v>
      </c>
      <c r="I194" s="32">
        <v>293</v>
      </c>
      <c r="J194" s="10">
        <v>2</v>
      </c>
      <c r="K194" s="10">
        <v>58</v>
      </c>
      <c r="L194" s="10">
        <v>38</v>
      </c>
      <c r="M194" s="10">
        <v>2</v>
      </c>
      <c r="N194" s="10">
        <v>1</v>
      </c>
      <c r="O194" s="10">
        <v>0</v>
      </c>
      <c r="P194" s="10">
        <v>0</v>
      </c>
      <c r="Q194" s="10">
        <v>0</v>
      </c>
      <c r="R194" s="10">
        <v>0</v>
      </c>
      <c r="S194" s="10">
        <v>37</v>
      </c>
      <c r="T194" s="10">
        <v>0</v>
      </c>
      <c r="U194" s="33">
        <v>1</v>
      </c>
      <c r="V194" s="33">
        <v>0</v>
      </c>
      <c r="W194" s="10">
        <v>0</v>
      </c>
      <c r="X194" s="10">
        <v>4</v>
      </c>
      <c r="Y194" s="10">
        <f t="shared" ref="Y194:Y252" si="3">SUM(J194:X194)</f>
        <v>143</v>
      </c>
    </row>
    <row r="195" spans="1:25" x14ac:dyDescent="0.3">
      <c r="A195" s="14">
        <v>194</v>
      </c>
      <c r="B195" s="15">
        <v>6</v>
      </c>
      <c r="C195" s="7">
        <v>459</v>
      </c>
      <c r="D195" s="8" t="s">
        <v>1303</v>
      </c>
      <c r="E195" s="8" t="s">
        <v>1307</v>
      </c>
      <c r="F195" s="32">
        <v>1983</v>
      </c>
      <c r="G195" s="15" t="s">
        <v>73</v>
      </c>
      <c r="H195" s="265" t="s">
        <v>42</v>
      </c>
      <c r="I195" s="32">
        <v>191</v>
      </c>
      <c r="J195" s="10">
        <v>0</v>
      </c>
      <c r="K195" s="10">
        <v>8</v>
      </c>
      <c r="L195" s="10">
        <v>3</v>
      </c>
      <c r="M195" s="10">
        <v>0</v>
      </c>
      <c r="N195" s="10">
        <v>0</v>
      </c>
      <c r="O195" s="10">
        <v>0</v>
      </c>
      <c r="P195" s="10">
        <v>0</v>
      </c>
      <c r="Q195" s="10">
        <v>2</v>
      </c>
      <c r="R195" s="10">
        <v>3</v>
      </c>
      <c r="S195" s="10">
        <v>64</v>
      </c>
      <c r="T195" s="10">
        <v>0</v>
      </c>
      <c r="U195" s="33">
        <v>0</v>
      </c>
      <c r="V195" s="33">
        <v>0</v>
      </c>
      <c r="W195" s="10">
        <v>0</v>
      </c>
      <c r="X195" s="10">
        <v>4</v>
      </c>
      <c r="Y195" s="10">
        <f t="shared" si="3"/>
        <v>84</v>
      </c>
    </row>
    <row r="196" spans="1:25" x14ac:dyDescent="0.3">
      <c r="A196" s="14">
        <v>195</v>
      </c>
      <c r="B196" s="15">
        <v>6</v>
      </c>
      <c r="C196" s="7">
        <v>459</v>
      </c>
      <c r="D196" s="8" t="s">
        <v>1303</v>
      </c>
      <c r="E196" s="8" t="s">
        <v>1308</v>
      </c>
      <c r="F196" s="32">
        <v>1984</v>
      </c>
      <c r="G196" s="15" t="s">
        <v>73</v>
      </c>
      <c r="H196" s="265" t="s">
        <v>42</v>
      </c>
      <c r="I196" s="32">
        <v>107</v>
      </c>
      <c r="J196" s="10">
        <v>1</v>
      </c>
      <c r="K196" s="10">
        <v>17</v>
      </c>
      <c r="L196" s="10">
        <v>8</v>
      </c>
      <c r="M196" s="10">
        <v>1</v>
      </c>
      <c r="N196" s="10">
        <v>2</v>
      </c>
      <c r="O196" s="10">
        <v>1</v>
      </c>
      <c r="P196" s="10">
        <v>2</v>
      </c>
      <c r="Q196" s="10">
        <v>2</v>
      </c>
      <c r="R196" s="10">
        <v>5</v>
      </c>
      <c r="S196" s="10">
        <v>123</v>
      </c>
      <c r="T196" s="10">
        <v>1</v>
      </c>
      <c r="U196" s="33">
        <v>0</v>
      </c>
      <c r="V196" s="33">
        <v>0</v>
      </c>
      <c r="W196" s="10">
        <v>0</v>
      </c>
      <c r="X196" s="10">
        <v>4</v>
      </c>
      <c r="Y196" s="10">
        <f t="shared" si="3"/>
        <v>167</v>
      </c>
    </row>
    <row r="197" spans="1:25" x14ac:dyDescent="0.3">
      <c r="A197" s="14">
        <v>196</v>
      </c>
      <c r="B197" s="15">
        <v>6</v>
      </c>
      <c r="C197" s="7">
        <v>459</v>
      </c>
      <c r="D197" s="8" t="s">
        <v>1303</v>
      </c>
      <c r="E197" s="8" t="s">
        <v>1309</v>
      </c>
      <c r="F197" s="32">
        <v>1985</v>
      </c>
      <c r="G197" s="15" t="s">
        <v>73</v>
      </c>
      <c r="H197" s="265" t="s">
        <v>42</v>
      </c>
      <c r="I197" s="32">
        <v>233</v>
      </c>
      <c r="J197" s="10">
        <v>36</v>
      </c>
      <c r="K197" s="10">
        <v>92</v>
      </c>
      <c r="L197" s="10">
        <v>34</v>
      </c>
      <c r="M197" s="10">
        <v>2</v>
      </c>
      <c r="N197" s="10">
        <v>0</v>
      </c>
      <c r="O197" s="10">
        <v>2</v>
      </c>
      <c r="P197" s="10">
        <v>1</v>
      </c>
      <c r="Q197" s="10">
        <v>0</v>
      </c>
      <c r="R197" s="10">
        <v>1</v>
      </c>
      <c r="S197" s="10">
        <v>33</v>
      </c>
      <c r="T197" s="10">
        <v>0</v>
      </c>
      <c r="U197" s="33">
        <v>0</v>
      </c>
      <c r="V197" s="33">
        <v>1</v>
      </c>
      <c r="W197" s="10">
        <v>0</v>
      </c>
      <c r="X197" s="10">
        <v>9</v>
      </c>
      <c r="Y197" s="10">
        <f t="shared" si="3"/>
        <v>211</v>
      </c>
    </row>
    <row r="198" spans="1:25" x14ac:dyDescent="0.3">
      <c r="A198" s="14">
        <v>197</v>
      </c>
      <c r="B198" s="15">
        <v>6</v>
      </c>
      <c r="C198" s="7">
        <v>459</v>
      </c>
      <c r="D198" s="8" t="s">
        <v>1303</v>
      </c>
      <c r="E198" s="8" t="s">
        <v>1310</v>
      </c>
      <c r="F198" s="32">
        <v>1986</v>
      </c>
      <c r="G198" s="15" t="s">
        <v>73</v>
      </c>
      <c r="H198" s="265" t="s">
        <v>42</v>
      </c>
      <c r="I198" s="32">
        <v>294</v>
      </c>
      <c r="J198" s="10">
        <v>1</v>
      </c>
      <c r="K198" s="10">
        <v>79</v>
      </c>
      <c r="L198" s="10">
        <v>43</v>
      </c>
      <c r="M198" s="10">
        <v>1</v>
      </c>
      <c r="N198" s="10">
        <v>4</v>
      </c>
      <c r="O198" s="10">
        <v>2</v>
      </c>
      <c r="P198" s="10">
        <v>0</v>
      </c>
      <c r="Q198" s="10">
        <v>4</v>
      </c>
      <c r="R198" s="10">
        <v>1</v>
      </c>
      <c r="S198" s="10">
        <v>39</v>
      </c>
      <c r="T198" s="10">
        <v>1</v>
      </c>
      <c r="U198" s="33">
        <v>0</v>
      </c>
      <c r="V198" s="33">
        <v>0</v>
      </c>
      <c r="W198" s="10">
        <v>0</v>
      </c>
      <c r="X198" s="10">
        <v>9</v>
      </c>
      <c r="Y198" s="10">
        <f t="shared" si="3"/>
        <v>184</v>
      </c>
    </row>
    <row r="199" spans="1:25" x14ac:dyDescent="0.3">
      <c r="A199" s="14">
        <v>198</v>
      </c>
      <c r="B199" s="15">
        <v>6</v>
      </c>
      <c r="C199" s="7">
        <v>462</v>
      </c>
      <c r="D199" s="8" t="s">
        <v>1311</v>
      </c>
      <c r="E199" s="8" t="s">
        <v>1311</v>
      </c>
      <c r="F199" s="32">
        <v>1993</v>
      </c>
      <c r="G199" s="15" t="s">
        <v>73</v>
      </c>
      <c r="H199" s="265" t="s">
        <v>42</v>
      </c>
      <c r="I199" s="32">
        <v>350</v>
      </c>
      <c r="J199" s="10">
        <v>2</v>
      </c>
      <c r="K199" s="10">
        <v>62</v>
      </c>
      <c r="L199" s="10">
        <v>10</v>
      </c>
      <c r="M199" s="10">
        <v>3</v>
      </c>
      <c r="N199" s="10">
        <v>2</v>
      </c>
      <c r="O199" s="10">
        <v>0</v>
      </c>
      <c r="P199" s="10">
        <v>0</v>
      </c>
      <c r="Q199" s="10">
        <v>0</v>
      </c>
      <c r="R199" s="10">
        <v>1</v>
      </c>
      <c r="S199" s="10">
        <v>6</v>
      </c>
      <c r="T199" s="10">
        <v>1</v>
      </c>
      <c r="U199" s="33">
        <v>0</v>
      </c>
      <c r="V199" s="33">
        <v>0</v>
      </c>
      <c r="W199" s="10">
        <v>0</v>
      </c>
      <c r="X199" s="10">
        <v>8</v>
      </c>
      <c r="Y199" s="10">
        <f t="shared" si="3"/>
        <v>95</v>
      </c>
    </row>
    <row r="200" spans="1:25" x14ac:dyDescent="0.3">
      <c r="A200" s="14">
        <v>199</v>
      </c>
      <c r="B200" s="15">
        <v>6</v>
      </c>
      <c r="C200" s="7">
        <v>462</v>
      </c>
      <c r="D200" s="8" t="s">
        <v>1311</v>
      </c>
      <c r="E200" s="8" t="s">
        <v>1312</v>
      </c>
      <c r="F200" s="32">
        <v>1994</v>
      </c>
      <c r="G200" s="15" t="s">
        <v>73</v>
      </c>
      <c r="H200" s="265" t="s">
        <v>42</v>
      </c>
      <c r="I200" s="32">
        <v>190</v>
      </c>
      <c r="J200" s="10">
        <v>94</v>
      </c>
      <c r="K200" s="10">
        <v>110</v>
      </c>
      <c r="L200" s="10">
        <v>88</v>
      </c>
      <c r="M200" s="10">
        <v>18</v>
      </c>
      <c r="N200" s="10">
        <v>2</v>
      </c>
      <c r="O200" s="10">
        <v>1</v>
      </c>
      <c r="P200" s="10">
        <v>1</v>
      </c>
      <c r="Q200" s="10">
        <v>3</v>
      </c>
      <c r="R200" s="10">
        <v>2</v>
      </c>
      <c r="S200" s="10">
        <v>50</v>
      </c>
      <c r="T200" s="10">
        <v>1</v>
      </c>
      <c r="U200" s="33">
        <v>2</v>
      </c>
      <c r="V200" s="33">
        <v>2</v>
      </c>
      <c r="W200" s="10">
        <v>0</v>
      </c>
      <c r="X200" s="10">
        <v>17</v>
      </c>
      <c r="Y200" s="10">
        <f t="shared" si="3"/>
        <v>391</v>
      </c>
    </row>
    <row r="201" spans="1:25" x14ac:dyDescent="0.3">
      <c r="A201" s="14">
        <v>200</v>
      </c>
      <c r="B201" s="15">
        <v>6</v>
      </c>
      <c r="C201" s="7">
        <v>463</v>
      </c>
      <c r="D201" s="8" t="s">
        <v>1313</v>
      </c>
      <c r="E201" s="8" t="s">
        <v>1313</v>
      </c>
      <c r="F201" s="32">
        <v>1995</v>
      </c>
      <c r="G201" s="15" t="s">
        <v>73</v>
      </c>
      <c r="H201" s="265" t="s">
        <v>42</v>
      </c>
      <c r="I201" s="32">
        <v>615</v>
      </c>
      <c r="J201" s="10">
        <v>90</v>
      </c>
      <c r="K201" s="10">
        <v>127</v>
      </c>
      <c r="L201" s="10">
        <v>81</v>
      </c>
      <c r="M201" s="10">
        <v>17</v>
      </c>
      <c r="N201" s="10">
        <v>5</v>
      </c>
      <c r="O201" s="10">
        <v>13</v>
      </c>
      <c r="P201" s="10">
        <v>2</v>
      </c>
      <c r="Q201" s="10">
        <v>5</v>
      </c>
      <c r="R201" s="10">
        <v>0</v>
      </c>
      <c r="S201" s="10">
        <v>67</v>
      </c>
      <c r="T201" s="10">
        <v>0</v>
      </c>
      <c r="U201" s="33">
        <v>6</v>
      </c>
      <c r="V201" s="33">
        <v>4</v>
      </c>
      <c r="W201" s="10">
        <v>1</v>
      </c>
      <c r="X201" s="10">
        <v>14</v>
      </c>
      <c r="Y201" s="10">
        <f t="shared" si="3"/>
        <v>432</v>
      </c>
    </row>
    <row r="202" spans="1:25" x14ac:dyDescent="0.3">
      <c r="A202" s="14">
        <v>201</v>
      </c>
      <c r="B202" s="15">
        <v>6</v>
      </c>
      <c r="C202" s="7">
        <v>463</v>
      </c>
      <c r="D202" s="8" t="s">
        <v>1313</v>
      </c>
      <c r="E202" s="8" t="s">
        <v>1313</v>
      </c>
      <c r="F202" s="32">
        <v>1995</v>
      </c>
      <c r="G202" s="15" t="s">
        <v>73</v>
      </c>
      <c r="H202" s="265" t="s">
        <v>1569</v>
      </c>
      <c r="I202" s="32">
        <v>614</v>
      </c>
      <c r="J202" s="10">
        <v>86</v>
      </c>
      <c r="K202" s="10">
        <v>143</v>
      </c>
      <c r="L202" s="10">
        <v>53</v>
      </c>
      <c r="M202" s="10">
        <v>12</v>
      </c>
      <c r="N202" s="10">
        <v>4</v>
      </c>
      <c r="O202" s="10">
        <v>7</v>
      </c>
      <c r="P202" s="10">
        <v>0</v>
      </c>
      <c r="Q202" s="10">
        <v>5</v>
      </c>
      <c r="R202" s="10">
        <v>0</v>
      </c>
      <c r="S202" s="10">
        <v>72</v>
      </c>
      <c r="T202" s="10">
        <v>0</v>
      </c>
      <c r="U202" s="33">
        <v>6</v>
      </c>
      <c r="V202" s="33">
        <v>0</v>
      </c>
      <c r="W202" s="10">
        <v>0</v>
      </c>
      <c r="X202" s="10">
        <v>14</v>
      </c>
      <c r="Y202" s="10">
        <f t="shared" si="3"/>
        <v>402</v>
      </c>
    </row>
    <row r="203" spans="1:25" x14ac:dyDescent="0.3">
      <c r="A203" s="14">
        <v>202</v>
      </c>
      <c r="B203" s="15">
        <v>6</v>
      </c>
      <c r="C203" s="7">
        <v>463</v>
      </c>
      <c r="D203" s="8" t="s">
        <v>1313</v>
      </c>
      <c r="E203" s="8" t="s">
        <v>1313</v>
      </c>
      <c r="F203" s="32">
        <v>1995</v>
      </c>
      <c r="G203" s="15" t="s">
        <v>73</v>
      </c>
      <c r="H203" s="265" t="s">
        <v>1571</v>
      </c>
      <c r="I203" s="32">
        <v>614</v>
      </c>
      <c r="J203" s="10">
        <v>43</v>
      </c>
      <c r="K203" s="10">
        <v>62</v>
      </c>
      <c r="L203" s="10">
        <v>47</v>
      </c>
      <c r="M203" s="10">
        <v>9</v>
      </c>
      <c r="N203" s="10">
        <v>3</v>
      </c>
      <c r="O203" s="10">
        <v>2</v>
      </c>
      <c r="P203" s="10">
        <v>1</v>
      </c>
      <c r="Q203" s="10">
        <v>1</v>
      </c>
      <c r="R203" s="10">
        <v>1</v>
      </c>
      <c r="S203" s="10">
        <v>53</v>
      </c>
      <c r="T203" s="10">
        <v>0</v>
      </c>
      <c r="U203" s="33">
        <v>0</v>
      </c>
      <c r="V203" s="33">
        <v>0</v>
      </c>
      <c r="W203" s="10">
        <v>0</v>
      </c>
      <c r="X203" s="10">
        <v>8</v>
      </c>
      <c r="Y203" s="10">
        <f t="shared" si="3"/>
        <v>230</v>
      </c>
    </row>
    <row r="204" spans="1:25" x14ac:dyDescent="0.3">
      <c r="A204" s="14">
        <v>203</v>
      </c>
      <c r="B204" s="15">
        <v>6</v>
      </c>
      <c r="C204" s="7">
        <v>463</v>
      </c>
      <c r="D204" s="8" t="s">
        <v>1313</v>
      </c>
      <c r="E204" s="8" t="s">
        <v>1314</v>
      </c>
      <c r="F204" s="32">
        <v>1996</v>
      </c>
      <c r="G204" s="15" t="s">
        <v>73</v>
      </c>
      <c r="H204" s="265" t="s">
        <v>42</v>
      </c>
      <c r="I204" s="32">
        <v>377</v>
      </c>
      <c r="J204" s="10">
        <v>44</v>
      </c>
      <c r="K204" s="10">
        <v>90</v>
      </c>
      <c r="L204" s="10">
        <v>7</v>
      </c>
      <c r="M204" s="10">
        <v>20</v>
      </c>
      <c r="N204" s="10">
        <v>3</v>
      </c>
      <c r="O204" s="10">
        <v>4</v>
      </c>
      <c r="P204" s="10">
        <v>0</v>
      </c>
      <c r="Q204" s="10">
        <v>2</v>
      </c>
      <c r="R204" s="10">
        <v>0</v>
      </c>
      <c r="S204" s="10">
        <v>24</v>
      </c>
      <c r="T204" s="10">
        <v>1</v>
      </c>
      <c r="U204" s="33">
        <v>1</v>
      </c>
      <c r="V204" s="33">
        <v>2</v>
      </c>
      <c r="W204" s="10">
        <v>0</v>
      </c>
      <c r="X204" s="10">
        <v>12</v>
      </c>
      <c r="Y204" s="10">
        <f t="shared" si="3"/>
        <v>210</v>
      </c>
    </row>
    <row r="205" spans="1:25" x14ac:dyDescent="0.3">
      <c r="A205" s="14">
        <v>204</v>
      </c>
      <c r="B205" s="15">
        <v>6</v>
      </c>
      <c r="C205" s="7">
        <v>463</v>
      </c>
      <c r="D205" s="8" t="s">
        <v>1313</v>
      </c>
      <c r="E205" s="8" t="s">
        <v>1315</v>
      </c>
      <c r="F205" s="32">
        <v>1997</v>
      </c>
      <c r="G205" s="15" t="s">
        <v>73</v>
      </c>
      <c r="H205" s="265" t="s">
        <v>42</v>
      </c>
      <c r="I205" s="32">
        <v>406</v>
      </c>
      <c r="J205" s="10">
        <v>34</v>
      </c>
      <c r="K205" s="10">
        <v>250</v>
      </c>
      <c r="L205" s="10">
        <v>90</v>
      </c>
      <c r="M205" s="10">
        <v>18</v>
      </c>
      <c r="N205" s="10">
        <v>2</v>
      </c>
      <c r="O205" s="10">
        <v>50</v>
      </c>
      <c r="P205" s="10">
        <v>0</v>
      </c>
      <c r="Q205" s="10">
        <v>3</v>
      </c>
      <c r="R205" s="10">
        <v>0</v>
      </c>
      <c r="S205" s="10">
        <v>11</v>
      </c>
      <c r="T205" s="10">
        <v>0</v>
      </c>
      <c r="U205" s="33">
        <v>0</v>
      </c>
      <c r="V205" s="33">
        <v>0</v>
      </c>
      <c r="W205" s="10">
        <v>0</v>
      </c>
      <c r="X205" s="10">
        <v>15</v>
      </c>
      <c r="Y205" s="10">
        <f t="shared" si="3"/>
        <v>473</v>
      </c>
    </row>
    <row r="206" spans="1:25" x14ac:dyDescent="0.3">
      <c r="A206" s="14">
        <v>205</v>
      </c>
      <c r="B206" s="15">
        <v>6</v>
      </c>
      <c r="C206" s="7">
        <v>463</v>
      </c>
      <c r="D206" s="8" t="s">
        <v>1313</v>
      </c>
      <c r="E206" s="8" t="s">
        <v>1316</v>
      </c>
      <c r="F206" s="32">
        <v>1998</v>
      </c>
      <c r="G206" s="15" t="s">
        <v>73</v>
      </c>
      <c r="H206" s="265" t="s">
        <v>42</v>
      </c>
      <c r="I206" s="32">
        <v>701</v>
      </c>
      <c r="J206" s="10">
        <v>6</v>
      </c>
      <c r="K206" s="10">
        <v>81</v>
      </c>
      <c r="L206" s="10">
        <v>28</v>
      </c>
      <c r="M206" s="10">
        <v>2</v>
      </c>
      <c r="N206" s="10">
        <v>2</v>
      </c>
      <c r="O206" s="10">
        <v>1</v>
      </c>
      <c r="P206" s="10">
        <v>0</v>
      </c>
      <c r="Q206" s="10">
        <v>1</v>
      </c>
      <c r="R206" s="10">
        <v>1</v>
      </c>
      <c r="S206" s="10">
        <v>23</v>
      </c>
      <c r="T206" s="10">
        <v>0</v>
      </c>
      <c r="U206" s="33">
        <v>2</v>
      </c>
      <c r="V206" s="33">
        <v>0</v>
      </c>
      <c r="W206" s="10">
        <v>0</v>
      </c>
      <c r="X206" s="10">
        <v>1</v>
      </c>
      <c r="Y206" s="10">
        <f t="shared" si="3"/>
        <v>148</v>
      </c>
    </row>
    <row r="207" spans="1:25" x14ac:dyDescent="0.3">
      <c r="A207" s="14">
        <v>206</v>
      </c>
      <c r="B207" s="15">
        <v>6</v>
      </c>
      <c r="C207" s="7">
        <v>477</v>
      </c>
      <c r="D207" s="8" t="s">
        <v>1317</v>
      </c>
      <c r="E207" s="8" t="s">
        <v>1317</v>
      </c>
      <c r="F207" s="32">
        <v>2070</v>
      </c>
      <c r="G207" s="15" t="s">
        <v>73</v>
      </c>
      <c r="H207" s="265" t="s">
        <v>42</v>
      </c>
      <c r="I207" s="32">
        <v>305</v>
      </c>
      <c r="J207" s="10">
        <v>18</v>
      </c>
      <c r="K207" s="10">
        <v>118</v>
      </c>
      <c r="L207" s="10">
        <v>81</v>
      </c>
      <c r="M207" s="10">
        <v>1</v>
      </c>
      <c r="N207" s="10">
        <v>9</v>
      </c>
      <c r="O207" s="10">
        <v>0</v>
      </c>
      <c r="P207" s="10">
        <v>0</v>
      </c>
      <c r="Q207" s="10">
        <v>1</v>
      </c>
      <c r="R207" s="10">
        <v>0</v>
      </c>
      <c r="S207" s="10">
        <v>4</v>
      </c>
      <c r="T207" s="10">
        <v>0</v>
      </c>
      <c r="U207" s="33">
        <v>3</v>
      </c>
      <c r="V207" s="33">
        <v>3</v>
      </c>
      <c r="W207" s="10">
        <v>0</v>
      </c>
      <c r="X207" s="10">
        <v>6</v>
      </c>
      <c r="Y207" s="10">
        <f t="shared" si="3"/>
        <v>244</v>
      </c>
    </row>
    <row r="208" spans="1:25" x14ac:dyDescent="0.3">
      <c r="A208" s="14">
        <v>207</v>
      </c>
      <c r="B208" s="15">
        <v>6</v>
      </c>
      <c r="C208" s="7">
        <v>486</v>
      </c>
      <c r="D208" s="8" t="s">
        <v>1318</v>
      </c>
      <c r="E208" s="8" t="s">
        <v>1318</v>
      </c>
      <c r="F208" s="32">
        <v>2117</v>
      </c>
      <c r="G208" s="15" t="s">
        <v>73</v>
      </c>
      <c r="H208" s="265" t="s">
        <v>42</v>
      </c>
      <c r="I208" s="32">
        <v>376</v>
      </c>
      <c r="J208" s="10">
        <v>7</v>
      </c>
      <c r="K208" s="10">
        <v>134</v>
      </c>
      <c r="L208" s="10">
        <v>77</v>
      </c>
      <c r="M208" s="10">
        <v>1</v>
      </c>
      <c r="N208" s="10">
        <v>3</v>
      </c>
      <c r="O208" s="10">
        <v>4</v>
      </c>
      <c r="P208" s="10">
        <v>0</v>
      </c>
      <c r="Q208" s="10">
        <v>0</v>
      </c>
      <c r="R208" s="10">
        <v>0</v>
      </c>
      <c r="S208" s="10">
        <v>4</v>
      </c>
      <c r="T208" s="10">
        <v>1</v>
      </c>
      <c r="U208" s="33">
        <v>2</v>
      </c>
      <c r="V208" s="33">
        <v>4</v>
      </c>
      <c r="W208" s="10">
        <v>0</v>
      </c>
      <c r="X208" s="10">
        <v>6</v>
      </c>
      <c r="Y208" s="10">
        <f t="shared" si="3"/>
        <v>243</v>
      </c>
    </row>
    <row r="209" spans="1:25" x14ac:dyDescent="0.3">
      <c r="A209" s="14">
        <v>208</v>
      </c>
      <c r="B209" s="15">
        <v>6</v>
      </c>
      <c r="C209" s="7">
        <v>486</v>
      </c>
      <c r="D209" s="8" t="s">
        <v>1318</v>
      </c>
      <c r="E209" s="8" t="s">
        <v>1318</v>
      </c>
      <c r="F209" s="32">
        <v>2117</v>
      </c>
      <c r="G209" s="15" t="s">
        <v>73</v>
      </c>
      <c r="H209" s="265" t="s">
        <v>1569</v>
      </c>
      <c r="I209" s="32">
        <v>376</v>
      </c>
      <c r="J209" s="10">
        <v>38</v>
      </c>
      <c r="K209" s="10">
        <v>150</v>
      </c>
      <c r="L209" s="10">
        <v>61</v>
      </c>
      <c r="M209" s="10">
        <v>1</v>
      </c>
      <c r="N209" s="10">
        <v>2</v>
      </c>
      <c r="O209" s="10">
        <v>1</v>
      </c>
      <c r="P209" s="10">
        <v>0</v>
      </c>
      <c r="Q209" s="10">
        <v>3</v>
      </c>
      <c r="R209" s="10">
        <v>2</v>
      </c>
      <c r="S209" s="10">
        <v>5</v>
      </c>
      <c r="T209" s="10">
        <v>0</v>
      </c>
      <c r="U209" s="33">
        <v>3</v>
      </c>
      <c r="V209" s="33">
        <v>4</v>
      </c>
      <c r="W209" s="10">
        <v>0</v>
      </c>
      <c r="X209" s="10">
        <v>14</v>
      </c>
      <c r="Y209" s="10">
        <f t="shared" si="3"/>
        <v>284</v>
      </c>
    </row>
    <row r="210" spans="1:25" x14ac:dyDescent="0.3">
      <c r="A210" s="14">
        <v>209</v>
      </c>
      <c r="B210" s="15">
        <v>6</v>
      </c>
      <c r="C210" s="7">
        <v>486</v>
      </c>
      <c r="D210" s="8" t="s">
        <v>1318</v>
      </c>
      <c r="E210" s="8" t="s">
        <v>1318</v>
      </c>
      <c r="F210" s="32">
        <v>2118</v>
      </c>
      <c r="G210" s="15" t="s">
        <v>73</v>
      </c>
      <c r="H210" s="265" t="s">
        <v>42</v>
      </c>
      <c r="I210" s="32">
        <v>411</v>
      </c>
      <c r="J210" s="10">
        <v>41</v>
      </c>
      <c r="K210" s="10">
        <v>150</v>
      </c>
      <c r="L210" s="10">
        <v>57</v>
      </c>
      <c r="M210" s="10">
        <v>1</v>
      </c>
      <c r="N210" s="10">
        <v>2</v>
      </c>
      <c r="O210" s="10">
        <v>1</v>
      </c>
      <c r="P210" s="10">
        <v>1</v>
      </c>
      <c r="Q210" s="10">
        <v>1</v>
      </c>
      <c r="R210" s="10">
        <v>0</v>
      </c>
      <c r="S210" s="10">
        <v>3</v>
      </c>
      <c r="T210" s="10">
        <v>1</v>
      </c>
      <c r="U210" s="33">
        <v>3</v>
      </c>
      <c r="V210" s="33">
        <v>6</v>
      </c>
      <c r="W210" s="10">
        <v>0</v>
      </c>
      <c r="X210" s="10">
        <v>9</v>
      </c>
      <c r="Y210" s="10">
        <f t="shared" si="3"/>
        <v>276</v>
      </c>
    </row>
    <row r="211" spans="1:25" x14ac:dyDescent="0.3">
      <c r="A211" s="14">
        <v>210</v>
      </c>
      <c r="B211" s="15">
        <v>6</v>
      </c>
      <c r="C211" s="7">
        <v>486</v>
      </c>
      <c r="D211" s="8" t="s">
        <v>1318</v>
      </c>
      <c r="E211" s="8" t="s">
        <v>1318</v>
      </c>
      <c r="F211" s="32">
        <v>2118</v>
      </c>
      <c r="G211" s="15" t="s">
        <v>73</v>
      </c>
      <c r="H211" s="265" t="s">
        <v>1569</v>
      </c>
      <c r="I211" s="32">
        <v>411</v>
      </c>
      <c r="J211" s="10">
        <v>30</v>
      </c>
      <c r="K211" s="10">
        <v>165</v>
      </c>
      <c r="L211" s="10">
        <v>32</v>
      </c>
      <c r="M211" s="10">
        <v>0</v>
      </c>
      <c r="N211" s="10">
        <v>1</v>
      </c>
      <c r="O211" s="10">
        <v>0</v>
      </c>
      <c r="P211" s="10">
        <v>0</v>
      </c>
      <c r="Q211" s="10">
        <v>0</v>
      </c>
      <c r="R211" s="10">
        <v>0</v>
      </c>
      <c r="S211" s="10">
        <v>2</v>
      </c>
      <c r="T211" s="10">
        <v>0</v>
      </c>
      <c r="U211" s="33">
        <v>0</v>
      </c>
      <c r="V211" s="33">
        <v>1</v>
      </c>
      <c r="W211" s="10">
        <v>0</v>
      </c>
      <c r="X211" s="10">
        <v>2</v>
      </c>
      <c r="Y211" s="10">
        <f t="shared" si="3"/>
        <v>233</v>
      </c>
    </row>
    <row r="212" spans="1:25" x14ac:dyDescent="0.3">
      <c r="A212" s="14">
        <v>211</v>
      </c>
      <c r="B212" s="15">
        <v>6</v>
      </c>
      <c r="C212" s="7">
        <v>486</v>
      </c>
      <c r="D212" s="8" t="s">
        <v>1318</v>
      </c>
      <c r="E212" s="8" t="s">
        <v>1319</v>
      </c>
      <c r="F212" s="32">
        <v>2119</v>
      </c>
      <c r="G212" s="15" t="s">
        <v>73</v>
      </c>
      <c r="H212" s="265" t="s">
        <v>42</v>
      </c>
      <c r="I212" s="32">
        <v>379</v>
      </c>
      <c r="J212" s="10">
        <v>0</v>
      </c>
      <c r="K212" s="10">
        <v>62</v>
      </c>
      <c r="L212" s="10">
        <v>78</v>
      </c>
      <c r="M212" s="10">
        <v>0</v>
      </c>
      <c r="N212" s="10">
        <v>3</v>
      </c>
      <c r="O212" s="10">
        <v>0</v>
      </c>
      <c r="P212" s="10">
        <v>0</v>
      </c>
      <c r="Q212" s="10">
        <v>0</v>
      </c>
      <c r="R212" s="10">
        <v>1</v>
      </c>
      <c r="S212" s="10">
        <v>0</v>
      </c>
      <c r="T212" s="10">
        <v>0</v>
      </c>
      <c r="U212" s="33">
        <v>4</v>
      </c>
      <c r="V212" s="33">
        <v>1</v>
      </c>
      <c r="W212" s="10">
        <v>0</v>
      </c>
      <c r="X212" s="10">
        <v>5</v>
      </c>
      <c r="Y212" s="10">
        <f t="shared" si="3"/>
        <v>154</v>
      </c>
    </row>
    <row r="213" spans="1:25" x14ac:dyDescent="0.3">
      <c r="A213" s="14">
        <v>212</v>
      </c>
      <c r="B213" s="15">
        <v>6</v>
      </c>
      <c r="C213" s="7">
        <v>486</v>
      </c>
      <c r="D213" s="8" t="s">
        <v>1318</v>
      </c>
      <c r="E213" s="8" t="s">
        <v>1320</v>
      </c>
      <c r="F213" s="32">
        <v>2120</v>
      </c>
      <c r="G213" s="15" t="s">
        <v>73</v>
      </c>
      <c r="H213" s="265" t="s">
        <v>42</v>
      </c>
      <c r="I213" s="32">
        <v>254</v>
      </c>
      <c r="J213" s="10">
        <v>4</v>
      </c>
      <c r="K213" s="10">
        <v>78</v>
      </c>
      <c r="L213" s="10">
        <v>97</v>
      </c>
      <c r="M213" s="10">
        <v>0</v>
      </c>
      <c r="N213" s="10">
        <v>6</v>
      </c>
      <c r="O213" s="10">
        <v>0</v>
      </c>
      <c r="P213" s="10">
        <v>0</v>
      </c>
      <c r="Q213" s="10">
        <v>1</v>
      </c>
      <c r="R213" s="10">
        <v>25</v>
      </c>
      <c r="S213" s="10">
        <v>7</v>
      </c>
      <c r="T213" s="10">
        <v>0</v>
      </c>
      <c r="U213" s="33">
        <v>2</v>
      </c>
      <c r="V213" s="33">
        <v>0</v>
      </c>
      <c r="W213" s="10">
        <v>0</v>
      </c>
      <c r="X213" s="10">
        <v>6</v>
      </c>
      <c r="Y213" s="10">
        <f t="shared" si="3"/>
        <v>226</v>
      </c>
    </row>
    <row r="214" spans="1:25" x14ac:dyDescent="0.3">
      <c r="A214" s="14">
        <v>213</v>
      </c>
      <c r="B214" s="15">
        <v>6</v>
      </c>
      <c r="C214" s="7">
        <v>486</v>
      </c>
      <c r="D214" s="8" t="s">
        <v>1318</v>
      </c>
      <c r="E214" s="8" t="s">
        <v>1321</v>
      </c>
      <c r="F214" s="32">
        <v>2121</v>
      </c>
      <c r="G214" s="15" t="s">
        <v>73</v>
      </c>
      <c r="H214" s="265" t="s">
        <v>42</v>
      </c>
      <c r="I214" s="32">
        <v>341</v>
      </c>
      <c r="J214" s="10">
        <v>2</v>
      </c>
      <c r="K214" s="10">
        <v>190</v>
      </c>
      <c r="L214" s="10">
        <v>149</v>
      </c>
      <c r="M214" s="10">
        <v>2</v>
      </c>
      <c r="N214" s="10">
        <v>2</v>
      </c>
      <c r="O214" s="10">
        <v>3</v>
      </c>
      <c r="P214" s="10">
        <v>0</v>
      </c>
      <c r="Q214" s="10">
        <v>2</v>
      </c>
      <c r="R214" s="10">
        <v>0</v>
      </c>
      <c r="S214" s="10">
        <v>26</v>
      </c>
      <c r="T214" s="10">
        <v>0</v>
      </c>
      <c r="U214" s="33">
        <v>1</v>
      </c>
      <c r="V214" s="33">
        <v>1</v>
      </c>
      <c r="W214" s="10">
        <v>0</v>
      </c>
      <c r="X214" s="10">
        <v>7</v>
      </c>
      <c r="Y214" s="10">
        <f t="shared" si="3"/>
        <v>385</v>
      </c>
    </row>
    <row r="215" spans="1:25" x14ac:dyDescent="0.3">
      <c r="A215" s="14">
        <v>214</v>
      </c>
      <c r="B215" s="15">
        <v>6</v>
      </c>
      <c r="C215" s="7">
        <v>486</v>
      </c>
      <c r="D215" s="8" t="s">
        <v>1318</v>
      </c>
      <c r="E215" s="8" t="s">
        <v>1322</v>
      </c>
      <c r="F215" s="32">
        <v>2122</v>
      </c>
      <c r="G215" s="15" t="s">
        <v>73</v>
      </c>
      <c r="H215" s="265" t="s">
        <v>42</v>
      </c>
      <c r="I215" s="32">
        <v>535</v>
      </c>
      <c r="J215" s="10">
        <v>2</v>
      </c>
      <c r="K215" s="10">
        <v>40</v>
      </c>
      <c r="L215" s="10">
        <v>27</v>
      </c>
      <c r="M215" s="10">
        <v>0</v>
      </c>
      <c r="N215" s="10">
        <v>4</v>
      </c>
      <c r="O215" s="10">
        <v>0</v>
      </c>
      <c r="P215" s="10">
        <v>1</v>
      </c>
      <c r="Q215" s="10">
        <v>0</v>
      </c>
      <c r="R215" s="10">
        <v>1</v>
      </c>
      <c r="S215" s="10">
        <v>10</v>
      </c>
      <c r="T215" s="10">
        <v>0</v>
      </c>
      <c r="U215" s="33">
        <v>1</v>
      </c>
      <c r="V215" s="33">
        <v>0</v>
      </c>
      <c r="W215" s="10">
        <v>0</v>
      </c>
      <c r="X215" s="10">
        <v>6</v>
      </c>
      <c r="Y215" s="10">
        <f t="shared" si="3"/>
        <v>92</v>
      </c>
    </row>
    <row r="216" spans="1:25" x14ac:dyDescent="0.3">
      <c r="A216" s="14">
        <v>215</v>
      </c>
      <c r="B216" s="15">
        <v>6</v>
      </c>
      <c r="C216" s="7">
        <v>502</v>
      </c>
      <c r="D216" s="8" t="s">
        <v>1323</v>
      </c>
      <c r="E216" s="8" t="s">
        <v>1323</v>
      </c>
      <c r="F216" s="32">
        <v>2165</v>
      </c>
      <c r="G216" s="15" t="s">
        <v>73</v>
      </c>
      <c r="H216" s="265" t="s">
        <v>42</v>
      </c>
      <c r="I216" s="32">
        <v>464</v>
      </c>
      <c r="J216" s="10">
        <v>1</v>
      </c>
      <c r="K216" s="10">
        <v>32</v>
      </c>
      <c r="L216" s="10">
        <v>17</v>
      </c>
      <c r="M216" s="10">
        <v>1</v>
      </c>
      <c r="N216" s="10">
        <v>3</v>
      </c>
      <c r="O216" s="10">
        <v>5</v>
      </c>
      <c r="P216" s="10">
        <v>0</v>
      </c>
      <c r="Q216" s="10">
        <v>1</v>
      </c>
      <c r="R216" s="10">
        <v>0</v>
      </c>
      <c r="S216" s="10">
        <v>12</v>
      </c>
      <c r="T216" s="10">
        <v>0</v>
      </c>
      <c r="U216" s="33">
        <v>0</v>
      </c>
      <c r="V216" s="33">
        <v>0</v>
      </c>
      <c r="W216" s="10">
        <v>0</v>
      </c>
      <c r="X216" s="10">
        <v>4</v>
      </c>
      <c r="Y216" s="10">
        <f t="shared" si="3"/>
        <v>76</v>
      </c>
    </row>
    <row r="217" spans="1:25" x14ac:dyDescent="0.3">
      <c r="A217" s="14">
        <v>216</v>
      </c>
      <c r="B217" s="15">
        <v>6</v>
      </c>
      <c r="C217" s="7">
        <v>502</v>
      </c>
      <c r="D217" s="8" t="s">
        <v>1323</v>
      </c>
      <c r="E217" s="8" t="s">
        <v>1324</v>
      </c>
      <c r="F217" s="32">
        <v>2166</v>
      </c>
      <c r="G217" s="15" t="s">
        <v>73</v>
      </c>
      <c r="H217" s="265" t="s">
        <v>42</v>
      </c>
      <c r="I217" s="32">
        <v>386</v>
      </c>
      <c r="J217" s="10">
        <v>2</v>
      </c>
      <c r="K217" s="10">
        <v>130</v>
      </c>
      <c r="L217" s="10">
        <v>75</v>
      </c>
      <c r="M217" s="10">
        <v>9</v>
      </c>
      <c r="N217" s="10">
        <v>122</v>
      </c>
      <c r="O217" s="10">
        <v>3</v>
      </c>
      <c r="P217" s="10">
        <v>0</v>
      </c>
      <c r="Q217" s="10">
        <v>0</v>
      </c>
      <c r="R217" s="10">
        <v>2</v>
      </c>
      <c r="S217" s="10">
        <v>29</v>
      </c>
      <c r="T217" s="10">
        <v>2</v>
      </c>
      <c r="U217" s="33">
        <v>1</v>
      </c>
      <c r="V217" s="33">
        <v>0</v>
      </c>
      <c r="W217" s="10">
        <v>0</v>
      </c>
      <c r="X217" s="10">
        <v>10</v>
      </c>
      <c r="Y217" s="10">
        <f t="shared" si="3"/>
        <v>385</v>
      </c>
    </row>
    <row r="218" spans="1:25" x14ac:dyDescent="0.3">
      <c r="A218" s="14">
        <v>217</v>
      </c>
      <c r="B218" s="15">
        <v>6</v>
      </c>
      <c r="C218" s="7">
        <v>520</v>
      </c>
      <c r="D218" s="8" t="s">
        <v>1325</v>
      </c>
      <c r="E218" s="8" t="s">
        <v>895</v>
      </c>
      <c r="F218" s="32">
        <v>2237</v>
      </c>
      <c r="G218" s="15" t="s">
        <v>73</v>
      </c>
      <c r="H218" s="265" t="s">
        <v>42</v>
      </c>
      <c r="I218" s="32">
        <v>649</v>
      </c>
      <c r="J218" s="10">
        <v>13</v>
      </c>
      <c r="K218" s="10">
        <v>128</v>
      </c>
      <c r="L218" s="10">
        <v>234</v>
      </c>
      <c r="M218" s="10">
        <v>7</v>
      </c>
      <c r="N218" s="10">
        <v>19</v>
      </c>
      <c r="O218" s="10">
        <v>5</v>
      </c>
      <c r="P218" s="10">
        <v>2</v>
      </c>
      <c r="Q218" s="10">
        <v>2</v>
      </c>
      <c r="R218" s="10">
        <v>0</v>
      </c>
      <c r="S218" s="10">
        <v>50</v>
      </c>
      <c r="T218" s="10">
        <v>3</v>
      </c>
      <c r="U218" s="33">
        <v>1</v>
      </c>
      <c r="V218" s="33">
        <v>1</v>
      </c>
      <c r="W218" s="10">
        <v>0</v>
      </c>
      <c r="X218" s="10">
        <v>37</v>
      </c>
      <c r="Y218" s="10">
        <f t="shared" si="3"/>
        <v>502</v>
      </c>
    </row>
    <row r="219" spans="1:25" x14ac:dyDescent="0.3">
      <c r="A219" s="14">
        <v>218</v>
      </c>
      <c r="B219" s="15">
        <v>6</v>
      </c>
      <c r="C219" s="7">
        <v>520</v>
      </c>
      <c r="D219" s="8" t="s">
        <v>1325</v>
      </c>
      <c r="E219" s="8" t="s">
        <v>1325</v>
      </c>
      <c r="F219" s="32">
        <v>2238</v>
      </c>
      <c r="G219" s="15" t="s">
        <v>73</v>
      </c>
      <c r="H219" s="265" t="s">
        <v>42</v>
      </c>
      <c r="I219" s="32">
        <v>739</v>
      </c>
      <c r="J219" s="10">
        <v>10</v>
      </c>
      <c r="K219" s="10">
        <v>88</v>
      </c>
      <c r="L219" s="10">
        <v>115</v>
      </c>
      <c r="M219" s="10">
        <v>3</v>
      </c>
      <c r="N219" s="10">
        <v>10</v>
      </c>
      <c r="O219" s="10">
        <v>2</v>
      </c>
      <c r="P219" s="10">
        <v>2</v>
      </c>
      <c r="Q219" s="10">
        <v>0</v>
      </c>
      <c r="R219" s="10">
        <v>0</v>
      </c>
      <c r="S219" s="10">
        <v>38</v>
      </c>
      <c r="T219" s="10">
        <v>3</v>
      </c>
      <c r="U219" s="33">
        <v>1</v>
      </c>
      <c r="V219" s="33">
        <v>0</v>
      </c>
      <c r="W219" s="10">
        <v>0</v>
      </c>
      <c r="X219" s="10">
        <v>19</v>
      </c>
      <c r="Y219" s="10">
        <f t="shared" si="3"/>
        <v>291</v>
      </c>
    </row>
    <row r="220" spans="1:25" x14ac:dyDescent="0.3">
      <c r="A220" s="14">
        <v>219</v>
      </c>
      <c r="B220" s="15">
        <v>6</v>
      </c>
      <c r="C220" s="7">
        <v>520</v>
      </c>
      <c r="D220" s="8" t="s">
        <v>1325</v>
      </c>
      <c r="E220" s="8" t="s">
        <v>1325</v>
      </c>
      <c r="F220" s="32">
        <v>2239</v>
      </c>
      <c r="G220" s="15" t="s">
        <v>73</v>
      </c>
      <c r="H220" s="265" t="s">
        <v>42</v>
      </c>
      <c r="I220" s="32">
        <v>419</v>
      </c>
      <c r="J220" s="10">
        <v>4</v>
      </c>
      <c r="K220" s="10">
        <v>83</v>
      </c>
      <c r="L220" s="10">
        <v>103</v>
      </c>
      <c r="M220" s="10">
        <v>4</v>
      </c>
      <c r="N220" s="10">
        <v>26</v>
      </c>
      <c r="O220" s="10">
        <v>0</v>
      </c>
      <c r="P220" s="10">
        <v>1</v>
      </c>
      <c r="Q220" s="10">
        <v>1</v>
      </c>
      <c r="R220" s="10">
        <v>0</v>
      </c>
      <c r="S220" s="10">
        <v>42</v>
      </c>
      <c r="T220" s="10">
        <v>0</v>
      </c>
      <c r="U220" s="33">
        <v>1</v>
      </c>
      <c r="V220" s="33">
        <v>5</v>
      </c>
      <c r="W220" s="10">
        <v>0</v>
      </c>
      <c r="X220" s="10">
        <v>28</v>
      </c>
      <c r="Y220" s="10">
        <f t="shared" si="3"/>
        <v>298</v>
      </c>
    </row>
    <row r="221" spans="1:25" x14ac:dyDescent="0.3">
      <c r="A221" s="14">
        <v>220</v>
      </c>
      <c r="B221" s="15">
        <v>6</v>
      </c>
      <c r="C221" s="7">
        <v>520</v>
      </c>
      <c r="D221" s="8" t="s">
        <v>1325</v>
      </c>
      <c r="E221" s="8" t="s">
        <v>1325</v>
      </c>
      <c r="F221" s="32">
        <v>2239</v>
      </c>
      <c r="G221" s="15" t="s">
        <v>73</v>
      </c>
      <c r="H221" s="265" t="s">
        <v>1569</v>
      </c>
      <c r="I221" s="32">
        <v>419</v>
      </c>
      <c r="J221" s="10">
        <v>0</v>
      </c>
      <c r="K221" s="10">
        <v>145</v>
      </c>
      <c r="L221" s="10">
        <v>155</v>
      </c>
      <c r="M221" s="10">
        <v>1</v>
      </c>
      <c r="N221" s="10">
        <v>23</v>
      </c>
      <c r="O221" s="10">
        <v>1</v>
      </c>
      <c r="P221" s="10">
        <v>0</v>
      </c>
      <c r="Q221" s="10">
        <v>0</v>
      </c>
      <c r="R221" s="10">
        <v>0</v>
      </c>
      <c r="S221" s="10">
        <v>6</v>
      </c>
      <c r="T221" s="10">
        <v>0</v>
      </c>
      <c r="U221" s="33">
        <v>0</v>
      </c>
      <c r="V221" s="33">
        <v>3</v>
      </c>
      <c r="W221" s="10">
        <v>0</v>
      </c>
      <c r="X221" s="10">
        <v>33</v>
      </c>
      <c r="Y221" s="10">
        <f t="shared" si="3"/>
        <v>367</v>
      </c>
    </row>
    <row r="222" spans="1:25" x14ac:dyDescent="0.3">
      <c r="A222" s="14">
        <v>221</v>
      </c>
      <c r="B222" s="15">
        <v>6</v>
      </c>
      <c r="C222" s="7">
        <v>520</v>
      </c>
      <c r="D222" s="8" t="s">
        <v>1325</v>
      </c>
      <c r="E222" s="8" t="s">
        <v>1326</v>
      </c>
      <c r="F222" s="32">
        <v>2240</v>
      </c>
      <c r="G222" s="15" t="s">
        <v>73</v>
      </c>
      <c r="H222" s="265" t="s">
        <v>42</v>
      </c>
      <c r="I222" s="32">
        <v>663</v>
      </c>
      <c r="J222" s="10">
        <v>1</v>
      </c>
      <c r="K222" s="10">
        <v>23</v>
      </c>
      <c r="L222" s="10">
        <v>27</v>
      </c>
      <c r="M222" s="10">
        <v>2</v>
      </c>
      <c r="N222" s="10">
        <v>8</v>
      </c>
      <c r="O222" s="10">
        <v>0</v>
      </c>
      <c r="P222" s="10">
        <v>2</v>
      </c>
      <c r="Q222" s="10">
        <v>1</v>
      </c>
      <c r="R222" s="10">
        <v>1</v>
      </c>
      <c r="S222" s="10">
        <v>0</v>
      </c>
      <c r="T222" s="10">
        <v>1</v>
      </c>
      <c r="U222" s="33">
        <v>0</v>
      </c>
      <c r="V222" s="33">
        <v>0</v>
      </c>
      <c r="W222" s="10">
        <v>0</v>
      </c>
      <c r="X222" s="10">
        <v>13</v>
      </c>
      <c r="Y222" s="10">
        <f t="shared" si="3"/>
        <v>79</v>
      </c>
    </row>
    <row r="223" spans="1:25" x14ac:dyDescent="0.3">
      <c r="A223" s="14">
        <v>222</v>
      </c>
      <c r="B223" s="15">
        <v>6</v>
      </c>
      <c r="C223" s="7">
        <v>520</v>
      </c>
      <c r="D223" s="8" t="s">
        <v>1325</v>
      </c>
      <c r="E223" s="8" t="s">
        <v>1327</v>
      </c>
      <c r="F223" s="32">
        <v>2241</v>
      </c>
      <c r="G223" s="15" t="s">
        <v>73</v>
      </c>
      <c r="H223" s="265" t="s">
        <v>42</v>
      </c>
      <c r="I223" s="32">
        <v>147</v>
      </c>
      <c r="J223" s="10">
        <v>3</v>
      </c>
      <c r="K223" s="10">
        <v>43</v>
      </c>
      <c r="L223" s="10">
        <v>68</v>
      </c>
      <c r="M223" s="10">
        <v>4</v>
      </c>
      <c r="N223" s="10">
        <v>116</v>
      </c>
      <c r="O223" s="10">
        <v>0</v>
      </c>
      <c r="P223" s="10">
        <v>1</v>
      </c>
      <c r="Q223" s="10">
        <v>0</v>
      </c>
      <c r="R223" s="10">
        <v>2</v>
      </c>
      <c r="S223" s="10">
        <v>14</v>
      </c>
      <c r="T223" s="10">
        <v>0</v>
      </c>
      <c r="U223" s="33">
        <v>0</v>
      </c>
      <c r="V223" s="33">
        <v>0</v>
      </c>
      <c r="W223" s="10">
        <v>1</v>
      </c>
      <c r="X223" s="10">
        <v>24</v>
      </c>
      <c r="Y223" s="10">
        <f t="shared" si="3"/>
        <v>276</v>
      </c>
    </row>
    <row r="224" spans="1:25" x14ac:dyDescent="0.3">
      <c r="A224" s="14">
        <v>223</v>
      </c>
      <c r="B224" s="15">
        <v>6</v>
      </c>
      <c r="C224" s="7">
        <v>520</v>
      </c>
      <c r="D224" s="8" t="s">
        <v>1325</v>
      </c>
      <c r="E224" s="8" t="s">
        <v>1328</v>
      </c>
      <c r="F224" s="32">
        <v>2242</v>
      </c>
      <c r="G224" s="15" t="s">
        <v>73</v>
      </c>
      <c r="H224" s="265" t="s">
        <v>42</v>
      </c>
      <c r="I224" s="32">
        <v>630</v>
      </c>
      <c r="J224" s="10">
        <v>1</v>
      </c>
      <c r="K224" s="10">
        <v>34</v>
      </c>
      <c r="L224" s="10">
        <v>54</v>
      </c>
      <c r="M224" s="10">
        <v>4</v>
      </c>
      <c r="N224" s="10">
        <v>113</v>
      </c>
      <c r="O224" s="10">
        <v>2</v>
      </c>
      <c r="P224" s="10">
        <v>0</v>
      </c>
      <c r="Q224" s="10">
        <v>1</v>
      </c>
      <c r="R224" s="10">
        <v>4</v>
      </c>
      <c r="S224" s="10">
        <v>20</v>
      </c>
      <c r="T224" s="10">
        <v>0</v>
      </c>
      <c r="U224" s="33">
        <v>0</v>
      </c>
      <c r="V224" s="33">
        <v>1</v>
      </c>
      <c r="W224" s="10">
        <v>0</v>
      </c>
      <c r="X224" s="10">
        <v>19</v>
      </c>
      <c r="Y224" s="10">
        <f t="shared" si="3"/>
        <v>253</v>
      </c>
    </row>
    <row r="225" spans="1:25" x14ac:dyDescent="0.3">
      <c r="A225" s="14">
        <v>224</v>
      </c>
      <c r="B225" s="15">
        <v>6</v>
      </c>
      <c r="C225" s="7">
        <v>520</v>
      </c>
      <c r="D225" s="8" t="s">
        <v>1325</v>
      </c>
      <c r="E225" s="8" t="s">
        <v>1328</v>
      </c>
      <c r="F225" s="32">
        <v>2242</v>
      </c>
      <c r="G225" s="15" t="s">
        <v>73</v>
      </c>
      <c r="H225" s="265" t="s">
        <v>1569</v>
      </c>
      <c r="I225" s="32">
        <v>630</v>
      </c>
      <c r="J225" s="10">
        <v>2</v>
      </c>
      <c r="K225" s="10">
        <v>43</v>
      </c>
      <c r="L225" s="10">
        <v>54</v>
      </c>
      <c r="M225" s="10">
        <v>1</v>
      </c>
      <c r="N225" s="10">
        <v>116</v>
      </c>
      <c r="O225" s="10">
        <v>1</v>
      </c>
      <c r="P225" s="10">
        <v>1</v>
      </c>
      <c r="Q225" s="10">
        <v>5</v>
      </c>
      <c r="R225" s="10">
        <v>2</v>
      </c>
      <c r="S225" s="10">
        <v>11</v>
      </c>
      <c r="T225" s="10">
        <v>0</v>
      </c>
      <c r="U225" s="33">
        <v>1</v>
      </c>
      <c r="V225" s="33">
        <v>0</v>
      </c>
      <c r="W225" s="10">
        <v>0</v>
      </c>
      <c r="X225" s="10">
        <v>21</v>
      </c>
      <c r="Y225" s="10">
        <f t="shared" si="3"/>
        <v>258</v>
      </c>
    </row>
    <row r="226" spans="1:25" x14ac:dyDescent="0.3">
      <c r="A226" s="14">
        <v>225</v>
      </c>
      <c r="B226" s="15">
        <v>6</v>
      </c>
      <c r="C226" s="7">
        <v>520</v>
      </c>
      <c r="D226" s="8" t="s">
        <v>1325</v>
      </c>
      <c r="E226" s="8" t="s">
        <v>1329</v>
      </c>
      <c r="F226" s="32">
        <v>2242</v>
      </c>
      <c r="G226" s="15" t="s">
        <v>73</v>
      </c>
      <c r="H226" s="265" t="s">
        <v>1571</v>
      </c>
      <c r="I226" s="32">
        <v>630</v>
      </c>
      <c r="J226" s="10">
        <v>2</v>
      </c>
      <c r="K226" s="10">
        <v>76</v>
      </c>
      <c r="L226" s="10">
        <v>31</v>
      </c>
      <c r="M226" s="10">
        <v>3</v>
      </c>
      <c r="N226" s="10">
        <v>93</v>
      </c>
      <c r="O226" s="10">
        <v>1</v>
      </c>
      <c r="P226" s="10">
        <v>1</v>
      </c>
      <c r="Q226" s="10">
        <v>3</v>
      </c>
      <c r="R226" s="10">
        <v>2</v>
      </c>
      <c r="S226" s="10">
        <v>31</v>
      </c>
      <c r="T226" s="10">
        <v>1</v>
      </c>
      <c r="U226" s="33">
        <v>0</v>
      </c>
      <c r="V226" s="33">
        <v>0</v>
      </c>
      <c r="W226" s="10">
        <v>0</v>
      </c>
      <c r="X226" s="10">
        <v>18</v>
      </c>
      <c r="Y226" s="10">
        <f t="shared" si="3"/>
        <v>262</v>
      </c>
    </row>
    <row r="227" spans="1:25" x14ac:dyDescent="0.3">
      <c r="A227" s="14">
        <v>226</v>
      </c>
      <c r="B227" s="15">
        <v>6</v>
      </c>
      <c r="C227" s="7">
        <v>520</v>
      </c>
      <c r="D227" s="8" t="s">
        <v>1325</v>
      </c>
      <c r="E227" s="8" t="s">
        <v>1330</v>
      </c>
      <c r="F227" s="32">
        <v>2243</v>
      </c>
      <c r="G227" s="15" t="s">
        <v>73</v>
      </c>
      <c r="H227" s="265" t="s">
        <v>42</v>
      </c>
      <c r="I227" s="32">
        <v>491</v>
      </c>
      <c r="J227" s="10">
        <v>2</v>
      </c>
      <c r="K227" s="10">
        <v>83</v>
      </c>
      <c r="L227" s="10">
        <v>27</v>
      </c>
      <c r="M227" s="10">
        <v>2</v>
      </c>
      <c r="N227" s="10">
        <v>99</v>
      </c>
      <c r="O227" s="10">
        <v>1</v>
      </c>
      <c r="P227" s="10">
        <v>1</v>
      </c>
      <c r="Q227" s="10">
        <v>1</v>
      </c>
      <c r="R227" s="10">
        <v>2</v>
      </c>
      <c r="S227" s="10">
        <v>45</v>
      </c>
      <c r="T227" s="10">
        <v>1</v>
      </c>
      <c r="U227" s="33">
        <v>0</v>
      </c>
      <c r="V227" s="33">
        <v>1</v>
      </c>
      <c r="W227" s="10">
        <v>0</v>
      </c>
      <c r="X227" s="10">
        <v>13</v>
      </c>
      <c r="Y227" s="10">
        <f t="shared" si="3"/>
        <v>278</v>
      </c>
    </row>
    <row r="228" spans="1:25" x14ac:dyDescent="0.3">
      <c r="A228" s="14">
        <v>227</v>
      </c>
      <c r="B228" s="15">
        <v>6</v>
      </c>
      <c r="C228" s="7">
        <v>520</v>
      </c>
      <c r="D228" s="8" t="s">
        <v>1325</v>
      </c>
      <c r="E228" s="8" t="s">
        <v>1330</v>
      </c>
      <c r="F228" s="32">
        <v>2243</v>
      </c>
      <c r="G228" s="15" t="s">
        <v>73</v>
      </c>
      <c r="H228" s="265" t="s">
        <v>1569</v>
      </c>
      <c r="I228" s="32">
        <v>491</v>
      </c>
      <c r="J228" s="10">
        <v>1</v>
      </c>
      <c r="K228" s="10">
        <v>109</v>
      </c>
      <c r="L228" s="10">
        <v>58</v>
      </c>
      <c r="M228" s="10">
        <v>3</v>
      </c>
      <c r="N228" s="10">
        <v>3</v>
      </c>
      <c r="O228" s="10">
        <v>2</v>
      </c>
      <c r="P228" s="10">
        <v>1</v>
      </c>
      <c r="Q228" s="10">
        <v>0</v>
      </c>
      <c r="R228" s="10">
        <v>1</v>
      </c>
      <c r="S228" s="10">
        <v>9</v>
      </c>
      <c r="T228" s="10">
        <v>0</v>
      </c>
      <c r="U228" s="33">
        <v>2</v>
      </c>
      <c r="V228" s="33">
        <v>1</v>
      </c>
      <c r="W228" s="10">
        <v>0</v>
      </c>
      <c r="X228" s="10">
        <v>13</v>
      </c>
      <c r="Y228" s="10">
        <f t="shared" si="3"/>
        <v>203</v>
      </c>
    </row>
    <row r="229" spans="1:25" x14ac:dyDescent="0.3">
      <c r="A229" s="14">
        <v>228</v>
      </c>
      <c r="B229" s="15">
        <v>6</v>
      </c>
      <c r="C229" s="7">
        <v>533</v>
      </c>
      <c r="D229" s="8" t="s">
        <v>1331</v>
      </c>
      <c r="E229" s="8" t="s">
        <v>1331</v>
      </c>
      <c r="F229" s="32">
        <v>2274</v>
      </c>
      <c r="G229" s="15" t="s">
        <v>73</v>
      </c>
      <c r="H229" s="265" t="s">
        <v>42</v>
      </c>
      <c r="I229" s="32">
        <v>734</v>
      </c>
      <c r="J229" s="10">
        <v>4</v>
      </c>
      <c r="K229" s="10">
        <v>198</v>
      </c>
      <c r="L229" s="10">
        <v>163</v>
      </c>
      <c r="M229" s="10">
        <v>2</v>
      </c>
      <c r="N229" s="10">
        <v>11</v>
      </c>
      <c r="O229" s="10">
        <v>1</v>
      </c>
      <c r="P229" s="10">
        <v>0</v>
      </c>
      <c r="Q229" s="10">
        <v>0</v>
      </c>
      <c r="R229" s="10">
        <v>1</v>
      </c>
      <c r="S229" s="10">
        <v>23</v>
      </c>
      <c r="T229" s="10">
        <v>0</v>
      </c>
      <c r="U229" s="33">
        <v>0</v>
      </c>
      <c r="V229" s="33">
        <v>1</v>
      </c>
      <c r="W229" s="10">
        <v>0</v>
      </c>
      <c r="X229" s="10">
        <v>9</v>
      </c>
      <c r="Y229" s="10">
        <f t="shared" si="3"/>
        <v>413</v>
      </c>
    </row>
    <row r="230" spans="1:25" x14ac:dyDescent="0.3">
      <c r="A230" s="14">
        <v>229</v>
      </c>
      <c r="B230" s="15">
        <v>6</v>
      </c>
      <c r="C230" s="7">
        <v>534</v>
      </c>
      <c r="D230" s="8" t="s">
        <v>1332</v>
      </c>
      <c r="E230" s="8" t="s">
        <v>1332</v>
      </c>
      <c r="F230" s="32">
        <v>2275</v>
      </c>
      <c r="G230" s="15" t="s">
        <v>73</v>
      </c>
      <c r="H230" s="265" t="s">
        <v>42</v>
      </c>
      <c r="I230" s="32">
        <v>647</v>
      </c>
      <c r="J230" s="10">
        <v>1</v>
      </c>
      <c r="K230" s="10">
        <v>208</v>
      </c>
      <c r="L230" s="10">
        <v>178</v>
      </c>
      <c r="M230" s="10">
        <v>0</v>
      </c>
      <c r="N230" s="10">
        <v>15</v>
      </c>
      <c r="O230" s="10">
        <v>1</v>
      </c>
      <c r="P230" s="10">
        <v>0</v>
      </c>
      <c r="Q230" s="10">
        <v>3</v>
      </c>
      <c r="R230" s="10">
        <v>2</v>
      </c>
      <c r="S230" s="10">
        <v>19</v>
      </c>
      <c r="T230" s="10">
        <v>0</v>
      </c>
      <c r="U230" s="33">
        <v>3</v>
      </c>
      <c r="V230" s="33">
        <v>4</v>
      </c>
      <c r="W230" s="10">
        <v>0</v>
      </c>
      <c r="X230" s="10">
        <v>3</v>
      </c>
      <c r="Y230" s="10">
        <f t="shared" si="3"/>
        <v>437</v>
      </c>
    </row>
    <row r="231" spans="1:25" x14ac:dyDescent="0.3">
      <c r="A231" s="14">
        <v>230</v>
      </c>
      <c r="B231" s="15">
        <v>6</v>
      </c>
      <c r="C231" s="7">
        <v>534</v>
      </c>
      <c r="D231" s="8" t="s">
        <v>1332</v>
      </c>
      <c r="E231" s="8" t="s">
        <v>1332</v>
      </c>
      <c r="F231" s="32">
        <v>2275</v>
      </c>
      <c r="G231" s="15" t="s">
        <v>73</v>
      </c>
      <c r="H231" s="265" t="s">
        <v>1569</v>
      </c>
      <c r="I231" s="32">
        <v>646</v>
      </c>
      <c r="J231" s="10">
        <v>2</v>
      </c>
      <c r="K231" s="10">
        <v>161</v>
      </c>
      <c r="L231" s="10">
        <v>117</v>
      </c>
      <c r="M231" s="10">
        <v>2</v>
      </c>
      <c r="N231" s="10">
        <v>9</v>
      </c>
      <c r="O231" s="10">
        <v>2</v>
      </c>
      <c r="P231" s="10">
        <v>1</v>
      </c>
      <c r="Q231" s="10">
        <v>0</v>
      </c>
      <c r="R231" s="10">
        <v>2</v>
      </c>
      <c r="S231" s="10">
        <v>36</v>
      </c>
      <c r="T231" s="10">
        <v>1</v>
      </c>
      <c r="U231" s="33">
        <v>1</v>
      </c>
      <c r="V231" s="33">
        <v>1</v>
      </c>
      <c r="W231" s="10">
        <v>0</v>
      </c>
      <c r="X231" s="10">
        <v>13</v>
      </c>
      <c r="Y231" s="10">
        <f t="shared" si="3"/>
        <v>348</v>
      </c>
    </row>
    <row r="232" spans="1:25" x14ac:dyDescent="0.3">
      <c r="A232" s="14">
        <v>231</v>
      </c>
      <c r="B232" s="15">
        <v>6</v>
      </c>
      <c r="C232" s="7">
        <v>534</v>
      </c>
      <c r="D232" s="8" t="s">
        <v>1332</v>
      </c>
      <c r="E232" s="8" t="s">
        <v>1332</v>
      </c>
      <c r="F232" s="32">
        <v>2276</v>
      </c>
      <c r="G232" s="15" t="s">
        <v>73</v>
      </c>
      <c r="H232" s="265" t="s">
        <v>42</v>
      </c>
      <c r="I232" s="32">
        <v>547</v>
      </c>
      <c r="J232" s="10">
        <v>5</v>
      </c>
      <c r="K232" s="10">
        <v>205</v>
      </c>
      <c r="L232" s="10">
        <v>151</v>
      </c>
      <c r="M232" s="10">
        <v>2</v>
      </c>
      <c r="N232" s="10">
        <v>11</v>
      </c>
      <c r="O232" s="10">
        <v>1</v>
      </c>
      <c r="P232" s="10">
        <v>0</v>
      </c>
      <c r="Q232" s="10">
        <v>2</v>
      </c>
      <c r="R232" s="10">
        <v>1</v>
      </c>
      <c r="S232" s="10">
        <v>17</v>
      </c>
      <c r="T232" s="10">
        <v>0</v>
      </c>
      <c r="U232" s="33">
        <v>2</v>
      </c>
      <c r="V232" s="33">
        <v>2</v>
      </c>
      <c r="W232" s="10">
        <v>0</v>
      </c>
      <c r="X232" s="10">
        <v>8</v>
      </c>
      <c r="Y232" s="10">
        <f t="shared" si="3"/>
        <v>407</v>
      </c>
    </row>
    <row r="233" spans="1:25" x14ac:dyDescent="0.3">
      <c r="A233" s="14">
        <v>232</v>
      </c>
      <c r="B233" s="15">
        <v>6</v>
      </c>
      <c r="C233" s="7">
        <v>534</v>
      </c>
      <c r="D233" s="8" t="s">
        <v>1332</v>
      </c>
      <c r="E233" s="8" t="s">
        <v>1332</v>
      </c>
      <c r="F233" s="32">
        <v>2276</v>
      </c>
      <c r="G233" s="15" t="s">
        <v>73</v>
      </c>
      <c r="H233" s="265" t="s">
        <v>1569</v>
      </c>
      <c r="I233" s="32">
        <v>547</v>
      </c>
      <c r="J233" s="10">
        <v>1</v>
      </c>
      <c r="K233" s="10">
        <v>114</v>
      </c>
      <c r="L233" s="10">
        <v>29</v>
      </c>
      <c r="M233" s="10">
        <v>0</v>
      </c>
      <c r="N233" s="10">
        <v>2</v>
      </c>
      <c r="O233" s="10">
        <v>0</v>
      </c>
      <c r="P233" s="10">
        <v>0</v>
      </c>
      <c r="Q233" s="10">
        <v>0</v>
      </c>
      <c r="R233" s="10">
        <v>0</v>
      </c>
      <c r="S233" s="10">
        <v>13</v>
      </c>
      <c r="T233" s="10">
        <v>0</v>
      </c>
      <c r="U233" s="33">
        <v>0</v>
      </c>
      <c r="V233" s="33">
        <v>3</v>
      </c>
      <c r="W233" s="10">
        <v>0</v>
      </c>
      <c r="X233" s="10">
        <v>11</v>
      </c>
      <c r="Y233" s="10">
        <f t="shared" si="3"/>
        <v>173</v>
      </c>
    </row>
    <row r="234" spans="1:25" x14ac:dyDescent="0.3">
      <c r="A234" s="14">
        <v>233</v>
      </c>
      <c r="B234" s="15">
        <v>6</v>
      </c>
      <c r="C234" s="7">
        <v>534</v>
      </c>
      <c r="D234" s="8" t="s">
        <v>1332</v>
      </c>
      <c r="E234" s="8" t="s">
        <v>1333</v>
      </c>
      <c r="F234" s="32">
        <v>2277</v>
      </c>
      <c r="G234" s="15" t="s">
        <v>73</v>
      </c>
      <c r="H234" s="265" t="s">
        <v>42</v>
      </c>
      <c r="I234" s="32">
        <v>320</v>
      </c>
      <c r="J234" s="10">
        <v>9</v>
      </c>
      <c r="K234" s="10">
        <v>30</v>
      </c>
      <c r="L234" s="10">
        <v>63</v>
      </c>
      <c r="M234" s="10">
        <v>1</v>
      </c>
      <c r="N234" s="10">
        <v>4</v>
      </c>
      <c r="O234" s="10">
        <v>0</v>
      </c>
      <c r="P234" s="10">
        <v>0</v>
      </c>
      <c r="Q234" s="10">
        <v>0</v>
      </c>
      <c r="R234" s="10">
        <v>1</v>
      </c>
      <c r="S234" s="10">
        <v>19</v>
      </c>
      <c r="T234" s="10">
        <v>0</v>
      </c>
      <c r="U234" s="33">
        <v>0</v>
      </c>
      <c r="V234" s="33">
        <v>0</v>
      </c>
      <c r="W234" s="10">
        <v>0</v>
      </c>
      <c r="X234" s="10">
        <v>4</v>
      </c>
      <c r="Y234" s="10">
        <f t="shared" si="3"/>
        <v>131</v>
      </c>
    </row>
    <row r="235" spans="1:25" x14ac:dyDescent="0.3">
      <c r="A235" s="14">
        <v>234</v>
      </c>
      <c r="B235" s="15">
        <v>6</v>
      </c>
      <c r="C235" s="7">
        <v>534</v>
      </c>
      <c r="D235" s="8" t="s">
        <v>1332</v>
      </c>
      <c r="E235" s="8" t="s">
        <v>1334</v>
      </c>
      <c r="F235" s="32">
        <v>2278</v>
      </c>
      <c r="G235" s="15" t="s">
        <v>73</v>
      </c>
      <c r="H235" s="265" t="s">
        <v>42</v>
      </c>
      <c r="I235" s="32">
        <v>344</v>
      </c>
      <c r="J235" s="10">
        <v>3</v>
      </c>
      <c r="K235" s="10">
        <v>16</v>
      </c>
      <c r="L235" s="10">
        <v>70</v>
      </c>
      <c r="M235" s="10">
        <v>0</v>
      </c>
      <c r="N235" s="10">
        <v>3</v>
      </c>
      <c r="O235" s="10">
        <v>0</v>
      </c>
      <c r="P235" s="10">
        <v>3</v>
      </c>
      <c r="Q235" s="10">
        <v>0</v>
      </c>
      <c r="R235" s="10">
        <v>3</v>
      </c>
      <c r="S235" s="10">
        <v>61</v>
      </c>
      <c r="T235" s="10">
        <v>0</v>
      </c>
      <c r="U235" s="33">
        <v>0</v>
      </c>
      <c r="V235" s="33">
        <v>0</v>
      </c>
      <c r="W235" s="10">
        <v>0</v>
      </c>
      <c r="X235" s="10">
        <v>12</v>
      </c>
      <c r="Y235" s="10">
        <f t="shared" si="3"/>
        <v>171</v>
      </c>
    </row>
    <row r="236" spans="1:25" x14ac:dyDescent="0.3">
      <c r="A236" s="14">
        <v>235</v>
      </c>
      <c r="B236" s="15">
        <v>6</v>
      </c>
      <c r="C236" s="7">
        <v>534</v>
      </c>
      <c r="D236" s="8" t="s">
        <v>1332</v>
      </c>
      <c r="E236" s="8" t="s">
        <v>1335</v>
      </c>
      <c r="F236" s="32">
        <v>2279</v>
      </c>
      <c r="G236" s="15" t="s">
        <v>73</v>
      </c>
      <c r="H236" s="265" t="s">
        <v>42</v>
      </c>
      <c r="I236" s="32">
        <v>374</v>
      </c>
      <c r="J236" s="10">
        <v>4</v>
      </c>
      <c r="K236" s="10">
        <v>20</v>
      </c>
      <c r="L236" s="10">
        <v>37</v>
      </c>
      <c r="M236" s="10">
        <v>0</v>
      </c>
      <c r="N236" s="10">
        <v>1</v>
      </c>
      <c r="O236" s="10">
        <v>0</v>
      </c>
      <c r="P236" s="10">
        <v>0</v>
      </c>
      <c r="Q236" s="10">
        <v>0</v>
      </c>
      <c r="R236" s="10">
        <v>0</v>
      </c>
      <c r="S236" s="10">
        <v>3</v>
      </c>
      <c r="T236" s="10">
        <v>0</v>
      </c>
      <c r="U236" s="33">
        <v>0</v>
      </c>
      <c r="V236" s="33">
        <v>0</v>
      </c>
      <c r="W236" s="10">
        <v>0</v>
      </c>
      <c r="X236" s="10">
        <v>2</v>
      </c>
      <c r="Y236" s="10">
        <f t="shared" si="3"/>
        <v>67</v>
      </c>
    </row>
    <row r="237" spans="1:25" x14ac:dyDescent="0.3">
      <c r="A237" s="14">
        <v>236</v>
      </c>
      <c r="B237" s="15">
        <v>6</v>
      </c>
      <c r="C237" s="7">
        <v>534</v>
      </c>
      <c r="D237" s="8" t="s">
        <v>1332</v>
      </c>
      <c r="E237" s="8" t="s">
        <v>1336</v>
      </c>
      <c r="F237" s="32">
        <v>2280</v>
      </c>
      <c r="G237" s="15" t="s">
        <v>73</v>
      </c>
      <c r="H237" s="265" t="s">
        <v>42</v>
      </c>
      <c r="I237" s="32">
        <v>108</v>
      </c>
      <c r="J237" s="10">
        <v>2</v>
      </c>
      <c r="K237" s="10">
        <v>34</v>
      </c>
      <c r="L237" s="10">
        <v>25</v>
      </c>
      <c r="M237" s="10">
        <v>2</v>
      </c>
      <c r="N237" s="10">
        <v>8</v>
      </c>
      <c r="O237" s="10">
        <v>0</v>
      </c>
      <c r="P237" s="10">
        <v>0</v>
      </c>
      <c r="Q237" s="10">
        <v>0</v>
      </c>
      <c r="R237" s="10">
        <v>0</v>
      </c>
      <c r="S237" s="10">
        <v>15</v>
      </c>
      <c r="T237" s="10">
        <v>0</v>
      </c>
      <c r="U237" s="33">
        <v>0</v>
      </c>
      <c r="V237" s="33">
        <v>2</v>
      </c>
      <c r="W237" s="10">
        <v>0</v>
      </c>
      <c r="X237" s="10">
        <v>11</v>
      </c>
      <c r="Y237" s="10">
        <f t="shared" si="3"/>
        <v>99</v>
      </c>
    </row>
    <row r="238" spans="1:25" x14ac:dyDescent="0.3">
      <c r="A238" s="14">
        <v>237</v>
      </c>
      <c r="B238" s="15">
        <v>6</v>
      </c>
      <c r="C238" s="7">
        <v>534</v>
      </c>
      <c r="D238" s="8" t="s">
        <v>1332</v>
      </c>
      <c r="E238" s="8" t="s">
        <v>1337</v>
      </c>
      <c r="F238" s="32">
        <v>2281</v>
      </c>
      <c r="G238" s="15" t="s">
        <v>73</v>
      </c>
      <c r="H238" s="265" t="s">
        <v>42</v>
      </c>
      <c r="I238" s="32">
        <v>317</v>
      </c>
      <c r="J238" s="10">
        <v>3</v>
      </c>
      <c r="K238" s="10">
        <v>49</v>
      </c>
      <c r="L238" s="10">
        <v>50</v>
      </c>
      <c r="M238" s="10">
        <v>0</v>
      </c>
      <c r="N238" s="10">
        <v>6</v>
      </c>
      <c r="O238" s="10">
        <v>0</v>
      </c>
      <c r="P238" s="10">
        <v>2</v>
      </c>
      <c r="Q238" s="10">
        <v>1</v>
      </c>
      <c r="R238" s="10">
        <v>0</v>
      </c>
      <c r="S238" s="10">
        <v>11</v>
      </c>
      <c r="T238" s="10">
        <v>0</v>
      </c>
      <c r="U238" s="33">
        <v>0</v>
      </c>
      <c r="V238" s="33">
        <v>1</v>
      </c>
      <c r="W238" s="10">
        <v>0</v>
      </c>
      <c r="X238" s="10">
        <v>5</v>
      </c>
      <c r="Y238" s="10">
        <f t="shared" si="3"/>
        <v>128</v>
      </c>
    </row>
    <row r="239" spans="1:25" x14ac:dyDescent="0.3">
      <c r="A239" s="14">
        <v>238</v>
      </c>
      <c r="B239" s="15">
        <v>6</v>
      </c>
      <c r="C239" s="7">
        <v>534</v>
      </c>
      <c r="D239" s="8" t="s">
        <v>1332</v>
      </c>
      <c r="E239" s="8" t="s">
        <v>1338</v>
      </c>
      <c r="F239" s="32">
        <v>2282</v>
      </c>
      <c r="G239" s="15" t="s">
        <v>73</v>
      </c>
      <c r="H239" s="265" t="s">
        <v>42</v>
      </c>
      <c r="I239" s="32">
        <v>269</v>
      </c>
      <c r="J239" s="10">
        <v>0</v>
      </c>
      <c r="K239" s="10">
        <v>75</v>
      </c>
      <c r="L239" s="10">
        <v>21</v>
      </c>
      <c r="M239" s="10">
        <v>1</v>
      </c>
      <c r="N239" s="10">
        <v>3</v>
      </c>
      <c r="O239" s="10">
        <v>0</v>
      </c>
      <c r="P239" s="10">
        <v>0</v>
      </c>
      <c r="Q239" s="10">
        <v>0</v>
      </c>
      <c r="R239" s="10">
        <v>0</v>
      </c>
      <c r="S239" s="10">
        <v>5</v>
      </c>
      <c r="T239" s="10">
        <v>0</v>
      </c>
      <c r="U239" s="33">
        <v>0</v>
      </c>
      <c r="V239" s="33">
        <v>2</v>
      </c>
      <c r="W239" s="10">
        <v>0</v>
      </c>
      <c r="X239" s="10">
        <v>2</v>
      </c>
      <c r="Y239" s="10">
        <f t="shared" si="3"/>
        <v>109</v>
      </c>
    </row>
    <row r="240" spans="1:25" x14ac:dyDescent="0.3">
      <c r="A240" s="14">
        <v>239</v>
      </c>
      <c r="B240" s="15">
        <v>6</v>
      </c>
      <c r="C240" s="7">
        <v>534</v>
      </c>
      <c r="D240" s="8" t="s">
        <v>1332</v>
      </c>
      <c r="E240" s="8" t="s">
        <v>1339</v>
      </c>
      <c r="F240" s="32">
        <v>2283</v>
      </c>
      <c r="G240" s="15" t="s">
        <v>73</v>
      </c>
      <c r="H240" s="265" t="s">
        <v>42</v>
      </c>
      <c r="I240" s="32">
        <v>182</v>
      </c>
      <c r="J240" s="10">
        <v>3</v>
      </c>
      <c r="K240" s="10">
        <v>62</v>
      </c>
      <c r="L240" s="10">
        <v>49</v>
      </c>
      <c r="M240" s="10">
        <v>0</v>
      </c>
      <c r="N240" s="10">
        <v>8</v>
      </c>
      <c r="O240" s="10">
        <v>0</v>
      </c>
      <c r="P240" s="10">
        <v>0</v>
      </c>
      <c r="Q240" s="10">
        <v>0</v>
      </c>
      <c r="R240" s="10">
        <v>0</v>
      </c>
      <c r="S240" s="10">
        <v>21</v>
      </c>
      <c r="T240" s="10">
        <v>0</v>
      </c>
      <c r="U240" s="33">
        <v>0</v>
      </c>
      <c r="V240" s="33">
        <v>0</v>
      </c>
      <c r="W240" s="10">
        <v>0</v>
      </c>
      <c r="X240" s="10">
        <v>9</v>
      </c>
      <c r="Y240" s="10">
        <f t="shared" si="3"/>
        <v>152</v>
      </c>
    </row>
    <row r="241" spans="1:27" x14ac:dyDescent="0.3">
      <c r="A241" s="14">
        <v>240</v>
      </c>
      <c r="B241" s="15">
        <v>6</v>
      </c>
      <c r="C241" s="7">
        <v>534</v>
      </c>
      <c r="D241" s="8" t="s">
        <v>1332</v>
      </c>
      <c r="E241" s="8" t="s">
        <v>1340</v>
      </c>
      <c r="F241" s="32">
        <v>2284</v>
      </c>
      <c r="G241" s="15" t="s">
        <v>73</v>
      </c>
      <c r="H241" s="265" t="s">
        <v>42</v>
      </c>
      <c r="I241" s="32">
        <v>228</v>
      </c>
      <c r="J241" s="10">
        <v>2</v>
      </c>
      <c r="K241" s="10">
        <v>66</v>
      </c>
      <c r="L241" s="10">
        <v>37</v>
      </c>
      <c r="M241" s="10">
        <v>0</v>
      </c>
      <c r="N241" s="10">
        <v>2</v>
      </c>
      <c r="O241" s="10">
        <v>1</v>
      </c>
      <c r="P241" s="10">
        <v>0</v>
      </c>
      <c r="Q241" s="10">
        <v>2</v>
      </c>
      <c r="R241" s="10">
        <v>0</v>
      </c>
      <c r="S241" s="10">
        <v>9</v>
      </c>
      <c r="T241" s="10">
        <v>0</v>
      </c>
      <c r="U241" s="33">
        <v>0</v>
      </c>
      <c r="V241" s="33">
        <v>0</v>
      </c>
      <c r="W241" s="10">
        <v>0</v>
      </c>
      <c r="X241" s="10">
        <v>6</v>
      </c>
      <c r="Y241" s="10">
        <f t="shared" si="3"/>
        <v>125</v>
      </c>
    </row>
    <row r="242" spans="1:27" x14ac:dyDescent="0.3">
      <c r="A242" s="14">
        <v>241</v>
      </c>
      <c r="B242" s="15">
        <v>6</v>
      </c>
      <c r="C242" s="7">
        <v>534</v>
      </c>
      <c r="D242" s="8" t="s">
        <v>1332</v>
      </c>
      <c r="E242" s="8" t="s">
        <v>1341</v>
      </c>
      <c r="F242" s="32">
        <v>2285</v>
      </c>
      <c r="G242" s="15" t="s">
        <v>73</v>
      </c>
      <c r="H242" s="265" t="s">
        <v>42</v>
      </c>
      <c r="I242" s="32">
        <v>288</v>
      </c>
      <c r="J242" s="10">
        <v>0</v>
      </c>
      <c r="K242" s="10">
        <v>45</v>
      </c>
      <c r="L242" s="10">
        <v>45</v>
      </c>
      <c r="M242" s="10">
        <v>2</v>
      </c>
      <c r="N242" s="10">
        <v>3</v>
      </c>
      <c r="O242" s="10">
        <v>1</v>
      </c>
      <c r="P242" s="10">
        <v>0</v>
      </c>
      <c r="Q242" s="10">
        <v>0</v>
      </c>
      <c r="R242" s="10">
        <v>0</v>
      </c>
      <c r="S242" s="10">
        <v>11</v>
      </c>
      <c r="T242" s="10">
        <v>0</v>
      </c>
      <c r="U242" s="33">
        <v>0</v>
      </c>
      <c r="V242" s="33">
        <v>1</v>
      </c>
      <c r="W242" s="10">
        <v>0</v>
      </c>
      <c r="X242" s="10">
        <v>1</v>
      </c>
      <c r="Y242" s="10">
        <f t="shared" si="3"/>
        <v>109</v>
      </c>
    </row>
    <row r="243" spans="1:27" x14ac:dyDescent="0.3">
      <c r="A243" s="14">
        <v>242</v>
      </c>
      <c r="B243" s="15">
        <v>6</v>
      </c>
      <c r="C243" s="7">
        <v>534</v>
      </c>
      <c r="D243" s="8" t="s">
        <v>1332</v>
      </c>
      <c r="E243" s="8" t="s">
        <v>1342</v>
      </c>
      <c r="F243" s="32">
        <v>2286</v>
      </c>
      <c r="G243" s="15" t="s">
        <v>73</v>
      </c>
      <c r="H243" s="265" t="s">
        <v>42</v>
      </c>
      <c r="I243" s="32">
        <v>203</v>
      </c>
      <c r="J243" s="10">
        <v>2</v>
      </c>
      <c r="K243" s="10">
        <v>33</v>
      </c>
      <c r="L243" s="10">
        <v>42</v>
      </c>
      <c r="M243" s="10">
        <v>0</v>
      </c>
      <c r="N243" s="10">
        <v>6</v>
      </c>
      <c r="O243" s="10">
        <v>0</v>
      </c>
      <c r="P243" s="10">
        <v>0</v>
      </c>
      <c r="Q243" s="10">
        <v>0</v>
      </c>
      <c r="R243" s="10">
        <v>0</v>
      </c>
      <c r="S243" s="10">
        <v>0</v>
      </c>
      <c r="T243" s="10">
        <v>0</v>
      </c>
      <c r="U243" s="33">
        <v>0</v>
      </c>
      <c r="V243" s="33">
        <v>0</v>
      </c>
      <c r="W243" s="10">
        <v>2</v>
      </c>
      <c r="X243" s="10">
        <v>7</v>
      </c>
      <c r="Y243" s="10">
        <f t="shared" si="3"/>
        <v>92</v>
      </c>
    </row>
    <row r="244" spans="1:27" x14ac:dyDescent="0.3">
      <c r="A244" s="14">
        <v>243</v>
      </c>
      <c r="B244" s="15">
        <v>6</v>
      </c>
      <c r="C244" s="7">
        <v>534</v>
      </c>
      <c r="D244" s="8" t="s">
        <v>1332</v>
      </c>
      <c r="E244" s="8" t="s">
        <v>1343</v>
      </c>
      <c r="F244" s="32">
        <v>2287</v>
      </c>
      <c r="G244" s="15" t="s">
        <v>73</v>
      </c>
      <c r="H244" s="265" t="s">
        <v>42</v>
      </c>
      <c r="I244" s="32">
        <v>150</v>
      </c>
      <c r="J244" s="10">
        <v>2</v>
      </c>
      <c r="K244" s="10">
        <v>21</v>
      </c>
      <c r="L244" s="10">
        <v>15</v>
      </c>
      <c r="M244" s="10">
        <v>0</v>
      </c>
      <c r="N244" s="10">
        <v>2</v>
      </c>
      <c r="O244" s="10">
        <v>0</v>
      </c>
      <c r="P244" s="10">
        <v>1</v>
      </c>
      <c r="Q244" s="10">
        <v>0</v>
      </c>
      <c r="R244" s="10">
        <v>0</v>
      </c>
      <c r="S244" s="10">
        <v>1</v>
      </c>
      <c r="T244" s="10">
        <v>0</v>
      </c>
      <c r="U244" s="33">
        <v>0</v>
      </c>
      <c r="V244" s="33">
        <v>0</v>
      </c>
      <c r="W244" s="10">
        <v>0</v>
      </c>
      <c r="X244" s="10">
        <v>13</v>
      </c>
      <c r="Y244" s="10">
        <f t="shared" si="3"/>
        <v>55</v>
      </c>
    </row>
    <row r="245" spans="1:27" x14ac:dyDescent="0.3">
      <c r="A245" s="14">
        <v>244</v>
      </c>
      <c r="B245" s="15">
        <v>6</v>
      </c>
      <c r="C245" s="7">
        <v>534</v>
      </c>
      <c r="D245" s="8" t="s">
        <v>1332</v>
      </c>
      <c r="E245" s="8" t="s">
        <v>1344</v>
      </c>
      <c r="F245" s="32">
        <v>2288</v>
      </c>
      <c r="G245" s="15" t="s">
        <v>73</v>
      </c>
      <c r="H245" s="265" t="s">
        <v>42</v>
      </c>
      <c r="I245" s="32">
        <v>102</v>
      </c>
      <c r="J245" s="10">
        <v>1</v>
      </c>
      <c r="K245" s="10">
        <v>15</v>
      </c>
      <c r="L245" s="10">
        <v>77</v>
      </c>
      <c r="M245" s="10">
        <v>0</v>
      </c>
      <c r="N245" s="10">
        <v>2</v>
      </c>
      <c r="O245" s="10">
        <v>1</v>
      </c>
      <c r="P245" s="10">
        <v>0</v>
      </c>
      <c r="Q245" s="10">
        <v>0</v>
      </c>
      <c r="R245" s="10">
        <v>1</v>
      </c>
      <c r="S245" s="10">
        <v>10</v>
      </c>
      <c r="T245" s="10">
        <v>0</v>
      </c>
      <c r="U245" s="33">
        <v>2</v>
      </c>
      <c r="V245" s="33">
        <v>0</v>
      </c>
      <c r="W245" s="10">
        <v>0</v>
      </c>
      <c r="X245" s="10">
        <v>6</v>
      </c>
      <c r="Y245" s="10">
        <f t="shared" si="3"/>
        <v>115</v>
      </c>
    </row>
    <row r="246" spans="1:27" x14ac:dyDescent="0.3">
      <c r="A246" s="14">
        <v>245</v>
      </c>
      <c r="B246" s="15">
        <v>6</v>
      </c>
      <c r="C246" s="7">
        <v>534</v>
      </c>
      <c r="D246" s="8" t="s">
        <v>1332</v>
      </c>
      <c r="E246" s="8" t="s">
        <v>1345</v>
      </c>
      <c r="F246" s="32">
        <v>2289</v>
      </c>
      <c r="G246" s="15" t="s">
        <v>73</v>
      </c>
      <c r="H246" s="265" t="s">
        <v>42</v>
      </c>
      <c r="I246" s="32">
        <v>236</v>
      </c>
      <c r="J246" s="10">
        <v>32</v>
      </c>
      <c r="K246" s="10">
        <v>62</v>
      </c>
      <c r="L246" s="10">
        <v>3</v>
      </c>
      <c r="M246" s="10">
        <v>0</v>
      </c>
      <c r="N246" s="10">
        <v>188</v>
      </c>
      <c r="O246" s="10">
        <v>13</v>
      </c>
      <c r="P246" s="10">
        <v>0</v>
      </c>
      <c r="Q246" s="10">
        <v>0</v>
      </c>
      <c r="R246" s="10">
        <v>0</v>
      </c>
      <c r="S246" s="10">
        <v>12</v>
      </c>
      <c r="T246" s="10">
        <v>0</v>
      </c>
      <c r="U246" s="33">
        <v>1</v>
      </c>
      <c r="V246" s="33">
        <v>1</v>
      </c>
      <c r="W246" s="10">
        <v>0</v>
      </c>
      <c r="X246" s="10">
        <v>7</v>
      </c>
      <c r="Y246" s="10">
        <f t="shared" si="3"/>
        <v>319</v>
      </c>
    </row>
    <row r="247" spans="1:27" x14ac:dyDescent="0.3">
      <c r="A247" s="14">
        <v>246</v>
      </c>
      <c r="B247" s="15">
        <v>6</v>
      </c>
      <c r="C247" s="7">
        <v>568</v>
      </c>
      <c r="D247" s="8" t="s">
        <v>1346</v>
      </c>
      <c r="E247" s="8" t="s">
        <v>1346</v>
      </c>
      <c r="F247" s="32">
        <v>2432</v>
      </c>
      <c r="G247" s="15" t="s">
        <v>73</v>
      </c>
      <c r="H247" s="265" t="s">
        <v>42</v>
      </c>
      <c r="I247" s="32">
        <v>532</v>
      </c>
      <c r="J247" s="10">
        <v>35</v>
      </c>
      <c r="K247" s="10">
        <v>103</v>
      </c>
      <c r="L247" s="10">
        <v>7</v>
      </c>
      <c r="M247" s="10">
        <v>1</v>
      </c>
      <c r="N247" s="10">
        <v>143</v>
      </c>
      <c r="O247" s="10">
        <v>14</v>
      </c>
      <c r="P247" s="10">
        <v>1</v>
      </c>
      <c r="Q247" s="10">
        <v>0</v>
      </c>
      <c r="R247" s="10">
        <v>0</v>
      </c>
      <c r="S247" s="10">
        <v>17</v>
      </c>
      <c r="T247" s="10">
        <v>0</v>
      </c>
      <c r="U247" s="33">
        <v>5</v>
      </c>
      <c r="V247" s="33">
        <v>0</v>
      </c>
      <c r="W247" s="10">
        <v>0</v>
      </c>
      <c r="X247" s="10">
        <v>20</v>
      </c>
      <c r="Y247" s="10">
        <f t="shared" si="3"/>
        <v>346</v>
      </c>
    </row>
    <row r="248" spans="1:27" x14ac:dyDescent="0.3">
      <c r="A248" s="14">
        <v>247</v>
      </c>
      <c r="B248" s="15">
        <v>6</v>
      </c>
      <c r="C248" s="7">
        <v>568</v>
      </c>
      <c r="D248" s="8" t="s">
        <v>1346</v>
      </c>
      <c r="E248" s="8" t="s">
        <v>1346</v>
      </c>
      <c r="F248" s="32">
        <v>2432</v>
      </c>
      <c r="G248" s="15" t="s">
        <v>73</v>
      </c>
      <c r="H248" s="265" t="s">
        <v>1569</v>
      </c>
      <c r="I248" s="32">
        <v>532</v>
      </c>
      <c r="J248" s="10">
        <v>47</v>
      </c>
      <c r="K248" s="10">
        <v>228</v>
      </c>
      <c r="L248" s="10">
        <v>4</v>
      </c>
      <c r="M248" s="10">
        <v>0</v>
      </c>
      <c r="N248" s="10">
        <v>147</v>
      </c>
      <c r="O248" s="10">
        <v>15</v>
      </c>
      <c r="P248" s="10">
        <v>2</v>
      </c>
      <c r="Q248" s="10">
        <v>6</v>
      </c>
      <c r="R248" s="10">
        <v>0</v>
      </c>
      <c r="S248" s="10">
        <v>11</v>
      </c>
      <c r="T248" s="10">
        <v>2</v>
      </c>
      <c r="U248" s="33">
        <v>1</v>
      </c>
      <c r="V248" s="33">
        <v>7</v>
      </c>
      <c r="W248" s="10">
        <v>0</v>
      </c>
      <c r="X248" s="10">
        <v>12</v>
      </c>
      <c r="Y248" s="10">
        <f t="shared" si="3"/>
        <v>482</v>
      </c>
    </row>
    <row r="249" spans="1:27" x14ac:dyDescent="0.3">
      <c r="A249" s="14">
        <v>248</v>
      </c>
      <c r="B249" s="15">
        <v>6</v>
      </c>
      <c r="C249" s="7">
        <v>568</v>
      </c>
      <c r="D249" s="8" t="s">
        <v>1346</v>
      </c>
      <c r="E249" s="8" t="s">
        <v>1346</v>
      </c>
      <c r="F249" s="32">
        <v>2433</v>
      </c>
      <c r="G249" s="15" t="s">
        <v>73</v>
      </c>
      <c r="H249" s="265" t="s">
        <v>42</v>
      </c>
      <c r="I249" s="32">
        <v>713</v>
      </c>
      <c r="J249" s="10">
        <v>14</v>
      </c>
      <c r="K249" s="10">
        <v>48</v>
      </c>
      <c r="L249" s="10">
        <v>4</v>
      </c>
      <c r="M249" s="10">
        <v>0</v>
      </c>
      <c r="N249" s="10">
        <v>143</v>
      </c>
      <c r="O249" s="10">
        <v>11</v>
      </c>
      <c r="P249" s="10">
        <v>0</v>
      </c>
      <c r="Q249" s="10">
        <v>3</v>
      </c>
      <c r="R249" s="10">
        <v>1</v>
      </c>
      <c r="S249" s="10">
        <v>33</v>
      </c>
      <c r="T249" s="10">
        <v>0</v>
      </c>
      <c r="U249" s="33">
        <v>1</v>
      </c>
      <c r="V249" s="33">
        <v>1</v>
      </c>
      <c r="W249" s="10">
        <v>0</v>
      </c>
      <c r="X249" s="10">
        <v>20</v>
      </c>
      <c r="Y249" s="10">
        <f t="shared" si="3"/>
        <v>279</v>
      </c>
    </row>
    <row r="250" spans="1:27" x14ac:dyDescent="0.3">
      <c r="A250" s="14">
        <v>249</v>
      </c>
      <c r="B250" s="15">
        <v>6</v>
      </c>
      <c r="C250" s="7">
        <v>568</v>
      </c>
      <c r="D250" s="8" t="s">
        <v>1346</v>
      </c>
      <c r="E250" s="8" t="s">
        <v>1347</v>
      </c>
      <c r="F250" s="32">
        <v>2434</v>
      </c>
      <c r="G250" s="15" t="s">
        <v>73</v>
      </c>
      <c r="H250" s="265" t="s">
        <v>42</v>
      </c>
      <c r="I250" s="32">
        <v>532</v>
      </c>
      <c r="J250" s="10">
        <v>3</v>
      </c>
      <c r="K250" s="10">
        <v>84</v>
      </c>
      <c r="L250" s="10">
        <v>17</v>
      </c>
      <c r="M250" s="10">
        <v>8</v>
      </c>
      <c r="N250" s="10">
        <v>0</v>
      </c>
      <c r="O250" s="10">
        <v>0</v>
      </c>
      <c r="P250" s="10">
        <v>1</v>
      </c>
      <c r="Q250" s="10">
        <v>6</v>
      </c>
      <c r="R250" s="10">
        <v>1</v>
      </c>
      <c r="S250" s="10">
        <v>28</v>
      </c>
      <c r="T250" s="10">
        <v>0</v>
      </c>
      <c r="U250" s="33">
        <v>1</v>
      </c>
      <c r="V250" s="33">
        <v>3</v>
      </c>
      <c r="W250" s="10">
        <v>0</v>
      </c>
      <c r="X250" s="10">
        <v>10</v>
      </c>
      <c r="Y250" s="10">
        <f t="shared" si="3"/>
        <v>162</v>
      </c>
    </row>
    <row r="251" spans="1:27" x14ac:dyDescent="0.3">
      <c r="A251" s="14">
        <v>250</v>
      </c>
      <c r="B251" s="15">
        <v>6</v>
      </c>
      <c r="C251" s="7">
        <v>569</v>
      </c>
      <c r="D251" s="8" t="s">
        <v>1348</v>
      </c>
      <c r="E251" s="8" t="s">
        <v>1348</v>
      </c>
      <c r="F251" s="32">
        <v>2435</v>
      </c>
      <c r="G251" s="15" t="s">
        <v>73</v>
      </c>
      <c r="H251" s="265" t="s">
        <v>42</v>
      </c>
      <c r="I251" s="32">
        <v>631</v>
      </c>
      <c r="J251" s="10">
        <v>7</v>
      </c>
      <c r="K251" s="10">
        <v>110</v>
      </c>
      <c r="L251" s="10">
        <v>14</v>
      </c>
      <c r="M251" s="10">
        <v>2</v>
      </c>
      <c r="N251" s="10">
        <v>2</v>
      </c>
      <c r="O251" s="10">
        <v>1</v>
      </c>
      <c r="P251" s="10">
        <v>0</v>
      </c>
      <c r="Q251" s="10">
        <v>8</v>
      </c>
      <c r="R251" s="10">
        <v>0</v>
      </c>
      <c r="S251" s="10">
        <v>29</v>
      </c>
      <c r="T251" s="10">
        <v>2</v>
      </c>
      <c r="U251" s="33">
        <v>2</v>
      </c>
      <c r="V251" s="33">
        <v>6</v>
      </c>
      <c r="W251" s="10">
        <v>0</v>
      </c>
      <c r="X251" s="10">
        <v>8</v>
      </c>
      <c r="Y251" s="10">
        <f t="shared" si="3"/>
        <v>191</v>
      </c>
    </row>
    <row r="252" spans="1:27" x14ac:dyDescent="0.3">
      <c r="A252" s="14">
        <v>251</v>
      </c>
      <c r="B252" s="15">
        <v>6</v>
      </c>
      <c r="C252" s="7">
        <v>569</v>
      </c>
      <c r="D252" s="8" t="s">
        <v>1348</v>
      </c>
      <c r="E252" s="8" t="s">
        <v>1349</v>
      </c>
      <c r="F252" s="32">
        <v>2435</v>
      </c>
      <c r="G252" s="15" t="s">
        <v>73</v>
      </c>
      <c r="H252" s="265" t="s">
        <v>1569</v>
      </c>
      <c r="I252" s="32">
        <v>631</v>
      </c>
      <c r="J252" s="10">
        <v>131</v>
      </c>
      <c r="K252" s="10">
        <v>101</v>
      </c>
      <c r="L252" s="10">
        <v>1</v>
      </c>
      <c r="M252" s="10">
        <v>1</v>
      </c>
      <c r="N252" s="10">
        <v>4</v>
      </c>
      <c r="O252" s="10">
        <v>0</v>
      </c>
      <c r="P252" s="10">
        <v>0</v>
      </c>
      <c r="Q252" s="10">
        <v>2</v>
      </c>
      <c r="R252" s="10">
        <v>0</v>
      </c>
      <c r="S252" s="10">
        <v>12</v>
      </c>
      <c r="T252" s="10">
        <v>0</v>
      </c>
      <c r="U252" s="33">
        <v>0</v>
      </c>
      <c r="V252" s="33">
        <v>0</v>
      </c>
      <c r="W252" s="10">
        <v>0</v>
      </c>
      <c r="X252" s="10">
        <v>4</v>
      </c>
      <c r="Y252" s="10">
        <f t="shared" si="3"/>
        <v>256</v>
      </c>
    </row>
    <row r="253" spans="1:27" x14ac:dyDescent="0.3">
      <c r="C253" s="3" t="s">
        <v>39</v>
      </c>
      <c r="D253" s="446" t="s">
        <v>40</v>
      </c>
      <c r="E253" s="446"/>
      <c r="F253" s="122"/>
      <c r="G253" s="122"/>
      <c r="H253" s="175"/>
      <c r="I253" s="299">
        <f>SUM(I2:I252)</f>
        <v>118506</v>
      </c>
      <c r="J253" s="299">
        <f>SUM(J2:J252)</f>
        <v>9078</v>
      </c>
      <c r="K253" s="299">
        <f>SUM(K2:K252)</f>
        <v>19863</v>
      </c>
      <c r="L253" s="299">
        <f t="shared" ref="L253:S253" si="4">SUM(L2:L252)</f>
        <v>9687</v>
      </c>
      <c r="M253" s="299">
        <f t="shared" si="4"/>
        <v>753</v>
      </c>
      <c r="N253" s="299">
        <f t="shared" si="4"/>
        <v>4003</v>
      </c>
      <c r="O253" s="299">
        <f t="shared" si="4"/>
        <v>1328</v>
      </c>
      <c r="P253" s="299">
        <f t="shared" si="4"/>
        <v>399</v>
      </c>
      <c r="Q253" s="299">
        <f t="shared" si="4"/>
        <v>1123</v>
      </c>
      <c r="R253" s="299">
        <f t="shared" si="4"/>
        <v>429</v>
      </c>
      <c r="S253" s="299">
        <f t="shared" si="4"/>
        <v>11920</v>
      </c>
      <c r="T253" s="299">
        <f t="shared" ref="T253:Y253" si="5">SUM(T2:T252)</f>
        <v>268</v>
      </c>
      <c r="U253" s="299">
        <f t="shared" si="5"/>
        <v>388</v>
      </c>
      <c r="V253" s="299">
        <f t="shared" si="5"/>
        <v>345</v>
      </c>
      <c r="W253" s="299">
        <f t="shared" si="5"/>
        <v>47</v>
      </c>
      <c r="X253" s="299">
        <f t="shared" si="5"/>
        <v>2183</v>
      </c>
      <c r="Y253" s="299">
        <f t="shared" si="5"/>
        <v>61814</v>
      </c>
    </row>
    <row r="254" spans="1:27" x14ac:dyDescent="0.3">
      <c r="I254" s="214"/>
      <c r="J254" s="214"/>
      <c r="K254" s="214"/>
      <c r="L254" s="214"/>
      <c r="M254" s="214"/>
      <c r="N254" s="214"/>
      <c r="O254" s="214"/>
      <c r="P254" s="214"/>
      <c r="Q254" s="214"/>
      <c r="R254" s="214"/>
      <c r="S254" s="214"/>
      <c r="T254" s="214"/>
      <c r="U254" s="214"/>
      <c r="V254" s="214"/>
      <c r="W254" s="214"/>
      <c r="X254" s="214"/>
      <c r="Y254" s="214"/>
      <c r="Z254" s="214"/>
      <c r="AA254" s="214"/>
    </row>
    <row r="255" spans="1:27" x14ac:dyDescent="0.3">
      <c r="C255" s="3" t="s">
        <v>42</v>
      </c>
      <c r="D255" s="447" t="s">
        <v>43</v>
      </c>
      <c r="E255" s="448"/>
      <c r="F255" s="448"/>
      <c r="G255" s="448"/>
      <c r="H255" s="449"/>
      <c r="I255" s="356" t="s">
        <v>44</v>
      </c>
      <c r="J255" s="242" t="s">
        <v>3</v>
      </c>
      <c r="K255" s="242" t="s">
        <v>4</v>
      </c>
      <c r="L255" s="242" t="s">
        <v>5</v>
      </c>
      <c r="M255" s="242" t="s">
        <v>6</v>
      </c>
      <c r="N255" s="242" t="s">
        <v>7</v>
      </c>
      <c r="O255" s="242" t="s">
        <v>45</v>
      </c>
      <c r="P255" s="242" t="s">
        <v>9</v>
      </c>
      <c r="Q255" s="242" t="s">
        <v>46</v>
      </c>
      <c r="R255" s="242" t="s">
        <v>11</v>
      </c>
      <c r="S255" s="242" t="s">
        <v>12</v>
      </c>
      <c r="T255" s="242" t="s">
        <v>13</v>
      </c>
      <c r="U255" s="242" t="s">
        <v>16</v>
      </c>
      <c r="V255" s="242" t="s">
        <v>47</v>
      </c>
      <c r="W255" s="242" t="s">
        <v>48</v>
      </c>
      <c r="Y255" s="214"/>
      <c r="Z255" s="214"/>
      <c r="AA255" s="214"/>
    </row>
    <row r="256" spans="1:27" x14ac:dyDescent="0.3">
      <c r="D256" s="450"/>
      <c r="E256" s="451"/>
      <c r="F256" s="451"/>
      <c r="G256" s="451"/>
      <c r="H256" s="452"/>
      <c r="I256" s="215">
        <f>I253</f>
        <v>118506</v>
      </c>
      <c r="J256" s="215">
        <f>J253+194</f>
        <v>9272</v>
      </c>
      <c r="K256" s="215">
        <f>K253+173</f>
        <v>20036</v>
      </c>
      <c r="L256" s="215">
        <f>L253+194</f>
        <v>9881</v>
      </c>
      <c r="M256" s="215">
        <f>M253+172</f>
        <v>925</v>
      </c>
      <c r="N256" s="215">
        <f t="shared" ref="N256:S256" si="6">N253</f>
        <v>4003</v>
      </c>
      <c r="O256" s="215">
        <f t="shared" si="6"/>
        <v>1328</v>
      </c>
      <c r="P256" s="215">
        <f t="shared" si="6"/>
        <v>399</v>
      </c>
      <c r="Q256" s="215">
        <f t="shared" si="6"/>
        <v>1123</v>
      </c>
      <c r="R256" s="215">
        <f t="shared" si="6"/>
        <v>429</v>
      </c>
      <c r="S256" s="215">
        <f t="shared" si="6"/>
        <v>11920</v>
      </c>
      <c r="T256" s="215">
        <f>T253</f>
        <v>268</v>
      </c>
      <c r="U256" s="215">
        <f>+W253</f>
        <v>47</v>
      </c>
      <c r="V256" s="215">
        <f>X253</f>
        <v>2183</v>
      </c>
      <c r="W256" s="215">
        <f>SUM(J256:V256)</f>
        <v>61814</v>
      </c>
      <c r="Y256" s="214"/>
      <c r="Z256" s="214"/>
      <c r="AA256" s="214"/>
    </row>
    <row r="257" spans="1:27" x14ac:dyDescent="0.3">
      <c r="I257" s="214"/>
      <c r="J257" s="214"/>
      <c r="K257" s="214"/>
      <c r="L257" s="214"/>
      <c r="M257" s="214"/>
      <c r="N257" s="214"/>
      <c r="O257" s="214"/>
      <c r="P257" s="214"/>
      <c r="Q257" s="214"/>
      <c r="R257" s="214"/>
      <c r="S257" s="214"/>
      <c r="T257" s="214"/>
      <c r="U257" s="214"/>
      <c r="V257" s="214"/>
      <c r="W257" s="214"/>
      <c r="Y257" s="214"/>
      <c r="Z257" s="214"/>
      <c r="AA257" s="214"/>
    </row>
    <row r="258" spans="1:27" ht="30.75" customHeight="1" x14ac:dyDescent="0.3">
      <c r="C258" s="3" t="s">
        <v>49</v>
      </c>
      <c r="D258" s="440" t="s">
        <v>50</v>
      </c>
      <c r="E258" s="441"/>
      <c r="F258" s="441"/>
      <c r="G258" s="441"/>
      <c r="H258" s="442"/>
      <c r="I258" s="356" t="s">
        <v>44</v>
      </c>
      <c r="J258" s="453" t="s">
        <v>51</v>
      </c>
      <c r="K258" s="454"/>
      <c r="L258" s="455" t="s">
        <v>52</v>
      </c>
      <c r="M258" s="455"/>
      <c r="N258" s="242" t="s">
        <v>7</v>
      </c>
      <c r="O258" s="242" t="s">
        <v>45</v>
      </c>
      <c r="P258" s="242" t="s">
        <v>9</v>
      </c>
      <c r="Q258" s="242" t="s">
        <v>46</v>
      </c>
      <c r="R258" s="242" t="s">
        <v>11</v>
      </c>
      <c r="S258" s="242" t="s">
        <v>12</v>
      </c>
      <c r="T258" s="242" t="s">
        <v>13</v>
      </c>
      <c r="U258" s="242" t="s">
        <v>16</v>
      </c>
      <c r="V258" s="242" t="s">
        <v>47</v>
      </c>
      <c r="W258" s="242" t="s">
        <v>48</v>
      </c>
      <c r="Y258" s="214"/>
      <c r="Z258" s="214"/>
      <c r="AA258" s="214"/>
    </row>
    <row r="259" spans="1:27" x14ac:dyDescent="0.3">
      <c r="D259" s="443"/>
      <c r="E259" s="444"/>
      <c r="F259" s="444"/>
      <c r="G259" s="444"/>
      <c r="H259" s="445"/>
      <c r="I259" s="215">
        <f>I253</f>
        <v>118506</v>
      </c>
      <c r="J259" s="456">
        <f>J256+L256</f>
        <v>19153</v>
      </c>
      <c r="K259" s="457"/>
      <c r="L259" s="456">
        <f>K256+M256</f>
        <v>20961</v>
      </c>
      <c r="M259" s="457"/>
      <c r="N259" s="215">
        <f>N256</f>
        <v>4003</v>
      </c>
      <c r="O259" s="215">
        <f t="shared" ref="O259:S259" si="7">O256</f>
        <v>1328</v>
      </c>
      <c r="P259" s="215">
        <f t="shared" si="7"/>
        <v>399</v>
      </c>
      <c r="Q259" s="215">
        <f t="shared" si="7"/>
        <v>1123</v>
      </c>
      <c r="R259" s="215">
        <f t="shared" si="7"/>
        <v>429</v>
      </c>
      <c r="S259" s="215">
        <f t="shared" si="7"/>
        <v>11920</v>
      </c>
      <c r="T259" s="215">
        <f>T256</f>
        <v>268</v>
      </c>
      <c r="U259" s="215">
        <f>+U256</f>
        <v>47</v>
      </c>
      <c r="V259" s="215">
        <f t="shared" ref="V259" si="8">V256</f>
        <v>2183</v>
      </c>
      <c r="W259" s="215">
        <f>SUM(J259:V259)</f>
        <v>61814</v>
      </c>
      <c r="Y259" s="214"/>
      <c r="Z259" s="214"/>
      <c r="AA259" s="214"/>
    </row>
    <row r="260" spans="1:27" ht="30" customHeight="1" x14ac:dyDescent="0.3"/>
    <row r="261" spans="1:27" x14ac:dyDescent="0.3">
      <c r="D261" s="439" t="s">
        <v>53</v>
      </c>
      <c r="E261" s="439"/>
      <c r="F261" s="439"/>
      <c r="G261" s="439"/>
      <c r="H261" s="439"/>
      <c r="I261" s="439"/>
    </row>
    <row r="262" spans="1:27" x14ac:dyDescent="0.3">
      <c r="A262" s="1" t="s">
        <v>0</v>
      </c>
      <c r="B262" s="1" t="s">
        <v>61</v>
      </c>
      <c r="C262" s="11" t="s">
        <v>62</v>
      </c>
      <c r="D262" s="1" t="s">
        <v>63</v>
      </c>
      <c r="E262" s="1" t="s">
        <v>64</v>
      </c>
      <c r="F262" s="5" t="s">
        <v>65</v>
      </c>
      <c r="G262" s="5" t="s">
        <v>66</v>
      </c>
      <c r="H262" s="211" t="s">
        <v>521</v>
      </c>
      <c r="J262" s="26" t="s">
        <v>3</v>
      </c>
      <c r="K262" s="26" t="s">
        <v>4</v>
      </c>
      <c r="L262" s="26" t="s">
        <v>5</v>
      </c>
      <c r="M262" s="26" t="s">
        <v>6</v>
      </c>
      <c r="N262" s="26" t="s">
        <v>7</v>
      </c>
      <c r="O262" s="26" t="s">
        <v>45</v>
      </c>
      <c r="P262" s="26" t="s">
        <v>9</v>
      </c>
      <c r="Q262" s="26" t="s">
        <v>46</v>
      </c>
      <c r="R262" s="26" t="s">
        <v>11</v>
      </c>
      <c r="S262" s="26" t="s">
        <v>12</v>
      </c>
      <c r="T262" s="26" t="s">
        <v>13</v>
      </c>
      <c r="U262" s="26" t="s">
        <v>16</v>
      </c>
      <c r="V262" s="26" t="s">
        <v>47</v>
      </c>
      <c r="W262" s="26" t="s">
        <v>48</v>
      </c>
    </row>
    <row r="263" spans="1:27" x14ac:dyDescent="0.3">
      <c r="A263" s="14">
        <v>1</v>
      </c>
      <c r="B263" s="15">
        <v>1</v>
      </c>
      <c r="C263" s="16">
        <v>2</v>
      </c>
      <c r="D263" s="8" t="s">
        <v>1350</v>
      </c>
      <c r="E263" s="8"/>
      <c r="F263" s="15">
        <v>212</v>
      </c>
      <c r="G263" s="15" t="s">
        <v>193</v>
      </c>
      <c r="H263" s="265" t="s">
        <v>1572</v>
      </c>
      <c r="I263" s="32"/>
      <c r="J263" s="10">
        <v>45</v>
      </c>
      <c r="K263" s="10">
        <v>60</v>
      </c>
      <c r="L263" s="10">
        <v>41</v>
      </c>
      <c r="M263" s="10">
        <v>2</v>
      </c>
      <c r="N263" s="10">
        <v>21</v>
      </c>
      <c r="O263" s="10">
        <v>18</v>
      </c>
      <c r="P263" s="10">
        <v>7</v>
      </c>
      <c r="Q263" s="10">
        <v>8</v>
      </c>
      <c r="R263" s="10">
        <v>5</v>
      </c>
      <c r="S263" s="10">
        <v>332</v>
      </c>
      <c r="T263" s="10">
        <v>8</v>
      </c>
      <c r="U263" s="10">
        <v>0</v>
      </c>
      <c r="V263" s="10">
        <v>14</v>
      </c>
      <c r="W263" s="10">
        <f>SUM(J263:V263)</f>
        <v>561</v>
      </c>
    </row>
    <row r="264" spans="1:27" x14ac:dyDescent="0.3">
      <c r="A264" s="19">
        <v>2</v>
      </c>
      <c r="B264" s="20">
        <v>1</v>
      </c>
      <c r="C264" s="21">
        <v>276</v>
      </c>
      <c r="D264" s="8" t="s">
        <v>1350</v>
      </c>
      <c r="E264" s="8"/>
      <c r="F264" s="15">
        <v>231</v>
      </c>
      <c r="G264" s="15" t="s">
        <v>193</v>
      </c>
      <c r="H264" s="15" t="s">
        <v>1572</v>
      </c>
      <c r="I264" s="32"/>
      <c r="J264" s="10">
        <v>17</v>
      </c>
      <c r="K264" s="10">
        <v>44</v>
      </c>
      <c r="L264" s="10">
        <v>15</v>
      </c>
      <c r="M264" s="10">
        <v>2</v>
      </c>
      <c r="N264" s="10">
        <v>10</v>
      </c>
      <c r="O264" s="10">
        <v>2</v>
      </c>
      <c r="P264" s="10">
        <v>5</v>
      </c>
      <c r="Q264" s="10">
        <v>4</v>
      </c>
      <c r="R264" s="10">
        <v>0</v>
      </c>
      <c r="S264" s="10">
        <v>78</v>
      </c>
      <c r="T264" s="10">
        <v>2</v>
      </c>
      <c r="U264" s="10">
        <v>0</v>
      </c>
      <c r="V264" s="10">
        <v>9</v>
      </c>
      <c r="W264" s="10">
        <f>SUM(J264:V264)</f>
        <v>188</v>
      </c>
    </row>
    <row r="265" spans="1:27" x14ac:dyDescent="0.3">
      <c r="C265" s="3" t="s">
        <v>56</v>
      </c>
      <c r="D265" s="439" t="s">
        <v>57</v>
      </c>
      <c r="E265" s="439"/>
      <c r="F265" s="439"/>
      <c r="G265" s="439"/>
      <c r="H265" s="439"/>
      <c r="I265" s="439"/>
      <c r="J265" s="4">
        <f>SUM(J263:J264)</f>
        <v>62</v>
      </c>
      <c r="K265" s="4">
        <f t="shared" ref="K265:S265" si="9">SUM(K263:K264)</f>
        <v>104</v>
      </c>
      <c r="L265" s="4">
        <f t="shared" si="9"/>
        <v>56</v>
      </c>
      <c r="M265" s="4">
        <f t="shared" si="9"/>
        <v>4</v>
      </c>
      <c r="N265" s="4">
        <f t="shared" si="9"/>
        <v>31</v>
      </c>
      <c r="O265" s="4">
        <f t="shared" si="9"/>
        <v>20</v>
      </c>
      <c r="P265" s="4">
        <f t="shared" si="9"/>
        <v>12</v>
      </c>
      <c r="Q265" s="4">
        <f t="shared" si="9"/>
        <v>12</v>
      </c>
      <c r="R265" s="4">
        <f t="shared" si="9"/>
        <v>5</v>
      </c>
      <c r="S265" s="4">
        <f t="shared" si="9"/>
        <v>410</v>
      </c>
      <c r="T265" s="4">
        <f>SUM(T263:T264)</f>
        <v>10</v>
      </c>
      <c r="U265" s="4">
        <f>SUM(U263:U264)</f>
        <v>0</v>
      </c>
      <c r="V265" s="4">
        <f>SUM(V263:V264)</f>
        <v>23</v>
      </c>
      <c r="W265" s="4">
        <f>SUM(W263:W264)</f>
        <v>749</v>
      </c>
    </row>
    <row r="268" spans="1:27" x14ac:dyDescent="0.3">
      <c r="C268" s="3" t="s">
        <v>58</v>
      </c>
      <c r="D268" s="440" t="s">
        <v>59</v>
      </c>
      <c r="E268" s="441"/>
      <c r="F268" s="441"/>
      <c r="G268" s="441"/>
      <c r="H268" s="441"/>
      <c r="I268" s="442"/>
      <c r="J268" s="26" t="s">
        <v>3</v>
      </c>
      <c r="K268" s="26" t="s">
        <v>4</v>
      </c>
      <c r="L268" s="26" t="s">
        <v>5</v>
      </c>
      <c r="M268" s="26" t="s">
        <v>6</v>
      </c>
      <c r="N268" s="26" t="s">
        <v>7</v>
      </c>
      <c r="O268" s="26" t="s">
        <v>45</v>
      </c>
      <c r="P268" s="26" t="s">
        <v>9</v>
      </c>
      <c r="Q268" s="26" t="s">
        <v>46</v>
      </c>
      <c r="R268" s="26" t="s">
        <v>11</v>
      </c>
      <c r="S268" s="26" t="s">
        <v>12</v>
      </c>
      <c r="T268" s="26" t="s">
        <v>13</v>
      </c>
      <c r="U268" s="26" t="s">
        <v>16</v>
      </c>
      <c r="V268" s="26" t="s">
        <v>47</v>
      </c>
      <c r="W268" s="26" t="s">
        <v>48</v>
      </c>
    </row>
    <row r="269" spans="1:27" x14ac:dyDescent="0.3">
      <c r="D269" s="443"/>
      <c r="E269" s="444"/>
      <c r="F269" s="444"/>
      <c r="G269" s="444"/>
      <c r="H269" s="444"/>
      <c r="I269" s="445"/>
      <c r="J269" s="215">
        <f t="shared" ref="J269:S269" si="10">J256+J265</f>
        <v>9334</v>
      </c>
      <c r="K269" s="215">
        <f t="shared" si="10"/>
        <v>20140</v>
      </c>
      <c r="L269" s="215">
        <f t="shared" si="10"/>
        <v>9937</v>
      </c>
      <c r="M269" s="215">
        <f t="shared" si="10"/>
        <v>929</v>
      </c>
      <c r="N269" s="215">
        <f t="shared" si="10"/>
        <v>4034</v>
      </c>
      <c r="O269" s="215">
        <f t="shared" si="10"/>
        <v>1348</v>
      </c>
      <c r="P269" s="215">
        <f t="shared" si="10"/>
        <v>411</v>
      </c>
      <c r="Q269" s="215">
        <f t="shared" si="10"/>
        <v>1135</v>
      </c>
      <c r="R269" s="215">
        <f t="shared" si="10"/>
        <v>434</v>
      </c>
      <c r="S269" s="215">
        <f t="shared" si="10"/>
        <v>12330</v>
      </c>
      <c r="T269" s="215">
        <f>T256+T265</f>
        <v>278</v>
      </c>
      <c r="U269" s="215">
        <f>U265+U256</f>
        <v>47</v>
      </c>
      <c r="V269" s="215">
        <f>V265+V256</f>
        <v>2206</v>
      </c>
      <c r="W269" s="215">
        <f>SUM(J269:V269)</f>
        <v>62563</v>
      </c>
    </row>
  </sheetData>
  <mergeCells count="10">
    <mergeCell ref="D265:I265"/>
    <mergeCell ref="D268:I269"/>
    <mergeCell ref="D253:E253"/>
    <mergeCell ref="D255:H256"/>
    <mergeCell ref="D258:H259"/>
    <mergeCell ref="J258:K258"/>
    <mergeCell ref="L258:M258"/>
    <mergeCell ref="J259:K259"/>
    <mergeCell ref="L259:M259"/>
    <mergeCell ref="D261:I261"/>
  </mergeCells>
  <pageMargins left="0.7" right="0.7" top="0.75" bottom="0.75" header="0.3" footer="0.3"/>
  <pageSetup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40"/>
  <sheetViews>
    <sheetView zoomScale="85" zoomScaleNormal="85" workbookViewId="0">
      <pane ySplit="1" topLeftCell="A216" activePane="bottomLeft" state="frozen"/>
      <selection pane="bottomLeft" activeCell="E20" sqref="E20"/>
    </sheetView>
  </sheetViews>
  <sheetFormatPr baseColWidth="10" defaultRowHeight="15.75" x14ac:dyDescent="0.25"/>
  <cols>
    <col min="1" max="1" width="5.5703125" style="68" customWidth="1"/>
    <col min="2" max="2" width="6.42578125" style="68" bestFit="1" customWidth="1"/>
    <col min="3" max="3" width="5" style="68" bestFit="1" customWidth="1"/>
    <col min="4" max="5" width="38.28515625" style="68" bestFit="1" customWidth="1"/>
    <col min="6" max="6" width="10.5703125" style="137" bestFit="1" customWidth="1"/>
    <col min="7" max="7" width="11.5703125" style="137" bestFit="1" customWidth="1"/>
    <col min="8" max="8" width="9.85546875" style="137" bestFit="1" customWidth="1"/>
    <col min="9" max="9" width="9" style="68" bestFit="1" customWidth="1"/>
    <col min="10" max="10" width="5.7109375" style="68" bestFit="1" customWidth="1"/>
    <col min="11" max="11" width="11.85546875" style="68" bestFit="1" customWidth="1"/>
    <col min="12" max="12" width="6.7109375" style="68" bestFit="1" customWidth="1"/>
    <col min="13" max="13" width="6.5703125" style="68" bestFit="1" customWidth="1"/>
    <col min="14" max="15" width="5.7109375" style="68" bestFit="1" customWidth="1"/>
    <col min="16" max="16" width="10.42578125" style="68" bestFit="1" customWidth="1"/>
    <col min="17" max="17" width="4.140625" style="68" bestFit="1" customWidth="1"/>
    <col min="18" max="18" width="5.7109375" style="68" bestFit="1" customWidth="1"/>
    <col min="19" max="19" width="9.7109375" style="68" bestFit="1" customWidth="1"/>
    <col min="20" max="20" width="5" style="68" bestFit="1" customWidth="1"/>
    <col min="21" max="21" width="9.42578125" style="68" bestFit="1" customWidth="1"/>
    <col min="22" max="22" width="9.85546875" style="68" bestFit="1" customWidth="1"/>
    <col min="23" max="23" width="7.7109375" style="68" bestFit="1" customWidth="1"/>
    <col min="24" max="24" width="7.140625" style="68" bestFit="1" customWidth="1"/>
    <col min="25" max="25" width="6.7109375" style="68" bestFit="1" customWidth="1"/>
    <col min="26" max="26" width="32.7109375" style="68" bestFit="1" customWidth="1"/>
    <col min="27" max="16384" width="11.42578125" style="68"/>
  </cols>
  <sheetData>
    <row r="1" spans="1:26" s="107" customFormat="1" ht="39" customHeight="1" x14ac:dyDescent="0.2">
      <c r="A1" s="123" t="s">
        <v>1106</v>
      </c>
      <c r="B1" s="123" t="s">
        <v>61</v>
      </c>
      <c r="C1" s="123" t="s">
        <v>62</v>
      </c>
      <c r="D1" s="123" t="s">
        <v>63</v>
      </c>
      <c r="E1" s="123" t="s">
        <v>64</v>
      </c>
      <c r="F1" s="123" t="s">
        <v>65</v>
      </c>
      <c r="G1" s="123" t="s">
        <v>66</v>
      </c>
      <c r="H1" s="123" t="s">
        <v>521</v>
      </c>
      <c r="I1" s="124" t="s">
        <v>1107</v>
      </c>
      <c r="J1" s="123" t="s">
        <v>3</v>
      </c>
      <c r="K1" s="123" t="s">
        <v>4</v>
      </c>
      <c r="L1" s="123" t="s">
        <v>5</v>
      </c>
      <c r="M1" s="123" t="s">
        <v>6</v>
      </c>
      <c r="N1" s="123" t="s">
        <v>7</v>
      </c>
      <c r="O1" s="123" t="s">
        <v>8</v>
      </c>
      <c r="P1" s="123" t="s">
        <v>9</v>
      </c>
      <c r="Q1" s="123" t="s">
        <v>10</v>
      </c>
      <c r="R1" s="123" t="s">
        <v>11</v>
      </c>
      <c r="S1" s="123" t="s">
        <v>12</v>
      </c>
      <c r="T1" s="123" t="s">
        <v>13</v>
      </c>
      <c r="U1" s="123" t="s">
        <v>1108</v>
      </c>
      <c r="V1" s="123" t="s">
        <v>1109</v>
      </c>
      <c r="W1" s="123" t="s">
        <v>16</v>
      </c>
      <c r="X1" s="123" t="s">
        <v>47</v>
      </c>
      <c r="Y1" s="123" t="s">
        <v>841</v>
      </c>
    </row>
    <row r="2" spans="1:26" x14ac:dyDescent="0.25">
      <c r="A2" s="125">
        <v>1</v>
      </c>
      <c r="B2" s="126">
        <v>7</v>
      </c>
      <c r="C2" s="127">
        <v>19</v>
      </c>
      <c r="D2" s="128" t="s">
        <v>1110</v>
      </c>
      <c r="E2" s="125" t="s">
        <v>1110</v>
      </c>
      <c r="F2" s="125">
        <v>117</v>
      </c>
      <c r="G2" s="125" t="s">
        <v>73</v>
      </c>
      <c r="H2" s="125" t="s">
        <v>42</v>
      </c>
      <c r="I2" s="129">
        <v>607</v>
      </c>
      <c r="J2" s="130">
        <v>2</v>
      </c>
      <c r="K2" s="130">
        <v>70</v>
      </c>
      <c r="L2" s="130">
        <v>27</v>
      </c>
      <c r="M2" s="130">
        <v>5</v>
      </c>
      <c r="N2" s="130">
        <v>100</v>
      </c>
      <c r="O2" s="130">
        <v>0</v>
      </c>
      <c r="P2" s="130">
        <v>1</v>
      </c>
      <c r="Q2" s="130">
        <v>3</v>
      </c>
      <c r="R2" s="130">
        <v>1</v>
      </c>
      <c r="S2" s="130">
        <v>28</v>
      </c>
      <c r="T2" s="130">
        <v>0</v>
      </c>
      <c r="U2" s="130">
        <v>0</v>
      </c>
      <c r="V2" s="130">
        <v>1</v>
      </c>
      <c r="W2" s="130">
        <v>0</v>
      </c>
      <c r="X2" s="130">
        <v>10</v>
      </c>
      <c r="Y2" s="130">
        <v>248</v>
      </c>
    </row>
    <row r="3" spans="1:26" x14ac:dyDescent="0.25">
      <c r="A3" s="125">
        <v>2</v>
      </c>
      <c r="B3" s="126">
        <v>7</v>
      </c>
      <c r="C3" s="127">
        <v>19</v>
      </c>
      <c r="D3" s="128" t="s">
        <v>1110</v>
      </c>
      <c r="E3" s="125" t="s">
        <v>1110</v>
      </c>
      <c r="F3" s="125">
        <v>117</v>
      </c>
      <c r="G3" s="125" t="s">
        <v>73</v>
      </c>
      <c r="H3" s="125" t="s">
        <v>1569</v>
      </c>
      <c r="I3" s="129">
        <v>606</v>
      </c>
      <c r="J3" s="130">
        <v>1</v>
      </c>
      <c r="K3" s="130">
        <v>82</v>
      </c>
      <c r="L3" s="130">
        <v>27</v>
      </c>
      <c r="M3" s="130">
        <v>2</v>
      </c>
      <c r="N3" s="130">
        <v>116</v>
      </c>
      <c r="O3" s="130">
        <v>1</v>
      </c>
      <c r="P3" s="130">
        <v>2</v>
      </c>
      <c r="Q3" s="130">
        <v>4</v>
      </c>
      <c r="R3" s="130">
        <v>1</v>
      </c>
      <c r="S3" s="130">
        <v>27</v>
      </c>
      <c r="T3" s="130">
        <v>0</v>
      </c>
      <c r="U3" s="130">
        <v>0</v>
      </c>
      <c r="V3" s="130">
        <v>1</v>
      </c>
      <c r="W3" s="130">
        <v>0</v>
      </c>
      <c r="X3" s="130">
        <v>7</v>
      </c>
      <c r="Y3" s="130">
        <v>271</v>
      </c>
    </row>
    <row r="4" spans="1:26" x14ac:dyDescent="0.25">
      <c r="A4" s="125">
        <v>3</v>
      </c>
      <c r="B4" s="126">
        <v>7</v>
      </c>
      <c r="C4" s="127">
        <v>19</v>
      </c>
      <c r="D4" s="128" t="s">
        <v>1110</v>
      </c>
      <c r="E4" s="125" t="s">
        <v>960</v>
      </c>
      <c r="F4" s="125">
        <v>118</v>
      </c>
      <c r="G4" s="125" t="s">
        <v>73</v>
      </c>
      <c r="H4" s="125" t="s">
        <v>42</v>
      </c>
      <c r="I4" s="129">
        <v>282</v>
      </c>
      <c r="J4" s="130">
        <v>3</v>
      </c>
      <c r="K4" s="130">
        <v>21</v>
      </c>
      <c r="L4" s="130">
        <v>39</v>
      </c>
      <c r="M4" s="130">
        <v>7</v>
      </c>
      <c r="N4" s="130">
        <v>8</v>
      </c>
      <c r="O4" s="130">
        <v>0</v>
      </c>
      <c r="P4" s="130">
        <v>5</v>
      </c>
      <c r="Q4" s="130">
        <v>5</v>
      </c>
      <c r="R4" s="130">
        <v>3</v>
      </c>
      <c r="S4" s="130">
        <v>23</v>
      </c>
      <c r="T4" s="130">
        <v>3</v>
      </c>
      <c r="U4" s="130">
        <v>0</v>
      </c>
      <c r="V4" s="130">
        <v>0</v>
      </c>
      <c r="W4" s="130">
        <v>0</v>
      </c>
      <c r="X4" s="130">
        <v>7</v>
      </c>
      <c r="Y4" s="130">
        <v>124</v>
      </c>
    </row>
    <row r="5" spans="1:26" x14ac:dyDescent="0.25">
      <c r="A5" s="125">
        <v>4</v>
      </c>
      <c r="B5" s="126">
        <v>7</v>
      </c>
      <c r="C5" s="127">
        <v>19</v>
      </c>
      <c r="D5" s="128" t="s">
        <v>1110</v>
      </c>
      <c r="E5" s="125" t="s">
        <v>1111</v>
      </c>
      <c r="F5" s="125">
        <v>119</v>
      </c>
      <c r="G5" s="125" t="s">
        <v>73</v>
      </c>
      <c r="H5" s="125" t="s">
        <v>42</v>
      </c>
      <c r="I5" s="129">
        <v>489</v>
      </c>
      <c r="J5" s="130">
        <v>1</v>
      </c>
      <c r="K5" s="130">
        <v>7</v>
      </c>
      <c r="L5" s="130">
        <v>11</v>
      </c>
      <c r="M5" s="130">
        <v>2</v>
      </c>
      <c r="N5" s="130">
        <v>3</v>
      </c>
      <c r="O5" s="130">
        <v>0</v>
      </c>
      <c r="P5" s="130">
        <v>2</v>
      </c>
      <c r="Q5" s="130">
        <v>1</v>
      </c>
      <c r="R5" s="130">
        <v>2</v>
      </c>
      <c r="S5" s="130">
        <v>15</v>
      </c>
      <c r="T5" s="130">
        <v>0</v>
      </c>
      <c r="U5" s="130">
        <v>0</v>
      </c>
      <c r="V5" s="130">
        <v>0</v>
      </c>
      <c r="W5" s="130">
        <v>0</v>
      </c>
      <c r="X5" s="130">
        <v>8</v>
      </c>
      <c r="Y5" s="130">
        <v>52</v>
      </c>
    </row>
    <row r="6" spans="1:26" x14ac:dyDescent="0.25">
      <c r="A6" s="125">
        <v>5</v>
      </c>
      <c r="B6" s="126">
        <v>7</v>
      </c>
      <c r="C6" s="127">
        <v>19</v>
      </c>
      <c r="D6" s="128" t="s">
        <v>1110</v>
      </c>
      <c r="E6" s="125" t="s">
        <v>1111</v>
      </c>
      <c r="F6" s="125">
        <v>119</v>
      </c>
      <c r="G6" s="125" t="s">
        <v>73</v>
      </c>
      <c r="H6" s="125" t="s">
        <v>1569</v>
      </c>
      <c r="I6" s="129">
        <v>488</v>
      </c>
      <c r="J6" s="130">
        <v>1</v>
      </c>
      <c r="K6" s="130">
        <v>7</v>
      </c>
      <c r="L6" s="130">
        <v>9</v>
      </c>
      <c r="M6" s="130">
        <v>0</v>
      </c>
      <c r="N6" s="130">
        <v>4</v>
      </c>
      <c r="O6" s="130">
        <v>0</v>
      </c>
      <c r="P6" s="130">
        <v>0</v>
      </c>
      <c r="Q6" s="130">
        <v>0</v>
      </c>
      <c r="R6" s="130">
        <v>0</v>
      </c>
      <c r="S6" s="130">
        <v>19</v>
      </c>
      <c r="T6" s="130">
        <v>0</v>
      </c>
      <c r="U6" s="130">
        <v>0</v>
      </c>
      <c r="V6" s="130">
        <v>0</v>
      </c>
      <c r="W6" s="130">
        <v>0</v>
      </c>
      <c r="X6" s="130">
        <v>13</v>
      </c>
      <c r="Y6" s="130">
        <v>53</v>
      </c>
    </row>
    <row r="7" spans="1:26" x14ac:dyDescent="0.25">
      <c r="A7" s="125">
        <v>6</v>
      </c>
      <c r="B7" s="126">
        <v>7</v>
      </c>
      <c r="C7" s="127">
        <v>19</v>
      </c>
      <c r="D7" s="128" t="s">
        <v>1110</v>
      </c>
      <c r="E7" s="125" t="s">
        <v>1112</v>
      </c>
      <c r="F7" s="125">
        <v>119</v>
      </c>
      <c r="G7" s="125" t="s">
        <v>73</v>
      </c>
      <c r="H7" s="125" t="s">
        <v>1573</v>
      </c>
      <c r="I7" s="129">
        <v>490</v>
      </c>
      <c r="J7" s="130">
        <v>2</v>
      </c>
      <c r="K7" s="130">
        <v>5</v>
      </c>
      <c r="L7" s="130">
        <v>41</v>
      </c>
      <c r="M7" s="130">
        <v>2</v>
      </c>
      <c r="N7" s="130">
        <v>4</v>
      </c>
      <c r="O7" s="130">
        <v>1</v>
      </c>
      <c r="P7" s="130">
        <v>7</v>
      </c>
      <c r="Q7" s="130">
        <v>4</v>
      </c>
      <c r="R7" s="130">
        <v>2</v>
      </c>
      <c r="S7" s="130">
        <v>84</v>
      </c>
      <c r="T7" s="130">
        <v>5</v>
      </c>
      <c r="U7" s="130">
        <v>1</v>
      </c>
      <c r="V7" s="130">
        <v>0</v>
      </c>
      <c r="W7" s="130">
        <v>0</v>
      </c>
      <c r="X7" s="130">
        <v>8</v>
      </c>
      <c r="Y7" s="130">
        <v>166</v>
      </c>
    </row>
    <row r="8" spans="1:26" x14ac:dyDescent="0.25">
      <c r="A8" s="125">
        <v>7</v>
      </c>
      <c r="B8" s="126">
        <v>7</v>
      </c>
      <c r="C8" s="127">
        <v>19</v>
      </c>
      <c r="D8" s="128" t="s">
        <v>1110</v>
      </c>
      <c r="E8" s="125" t="s">
        <v>1112</v>
      </c>
      <c r="F8" s="125">
        <v>119</v>
      </c>
      <c r="G8" s="125" t="s">
        <v>73</v>
      </c>
      <c r="H8" s="125" t="s">
        <v>1574</v>
      </c>
      <c r="I8" s="129">
        <v>489</v>
      </c>
      <c r="J8" s="130">
        <v>1</v>
      </c>
      <c r="K8" s="130">
        <v>1</v>
      </c>
      <c r="L8" s="130">
        <v>47</v>
      </c>
      <c r="M8" s="130">
        <v>5</v>
      </c>
      <c r="N8" s="130">
        <v>8</v>
      </c>
      <c r="O8" s="130">
        <v>1</v>
      </c>
      <c r="P8" s="130">
        <v>14</v>
      </c>
      <c r="Q8" s="130">
        <v>1</v>
      </c>
      <c r="R8" s="130">
        <v>3</v>
      </c>
      <c r="S8" s="130">
        <v>58</v>
      </c>
      <c r="T8" s="130">
        <v>1</v>
      </c>
      <c r="U8" s="130">
        <v>1</v>
      </c>
      <c r="V8" s="130">
        <v>0</v>
      </c>
      <c r="W8" s="130">
        <v>0</v>
      </c>
      <c r="X8" s="130">
        <v>13</v>
      </c>
      <c r="Y8" s="130">
        <v>154</v>
      </c>
    </row>
    <row r="9" spans="1:26" x14ac:dyDescent="0.25">
      <c r="A9" s="125">
        <v>8</v>
      </c>
      <c r="B9" s="126">
        <v>7</v>
      </c>
      <c r="C9" s="127">
        <v>19</v>
      </c>
      <c r="D9" s="128" t="s">
        <v>1110</v>
      </c>
      <c r="E9" s="125" t="s">
        <v>946</v>
      </c>
      <c r="F9" s="125">
        <v>120</v>
      </c>
      <c r="G9" s="125" t="s">
        <v>73</v>
      </c>
      <c r="H9" s="125" t="s">
        <v>42</v>
      </c>
      <c r="I9" s="129">
        <v>522</v>
      </c>
      <c r="J9" s="130">
        <v>2</v>
      </c>
      <c r="K9" s="130">
        <v>1</v>
      </c>
      <c r="L9" s="130">
        <v>39</v>
      </c>
      <c r="M9" s="130">
        <v>3</v>
      </c>
      <c r="N9" s="130">
        <v>4</v>
      </c>
      <c r="O9" s="130">
        <v>3</v>
      </c>
      <c r="P9" s="130">
        <v>12</v>
      </c>
      <c r="Q9" s="130">
        <v>1</v>
      </c>
      <c r="R9" s="130">
        <v>2</v>
      </c>
      <c r="S9" s="130">
        <v>53</v>
      </c>
      <c r="T9" s="130">
        <v>4</v>
      </c>
      <c r="U9" s="130">
        <v>1</v>
      </c>
      <c r="V9" s="130">
        <v>0</v>
      </c>
      <c r="W9" s="130">
        <v>0</v>
      </c>
      <c r="X9" s="130">
        <v>16</v>
      </c>
      <c r="Y9" s="130">
        <v>141</v>
      </c>
    </row>
    <row r="10" spans="1:26" x14ac:dyDescent="0.25">
      <c r="A10" s="125">
        <v>9</v>
      </c>
      <c r="B10" s="126">
        <v>7</v>
      </c>
      <c r="C10" s="127">
        <v>19</v>
      </c>
      <c r="D10" s="128" t="s">
        <v>1110</v>
      </c>
      <c r="E10" s="125" t="s">
        <v>946</v>
      </c>
      <c r="F10" s="125">
        <v>120</v>
      </c>
      <c r="G10" s="125" t="s">
        <v>73</v>
      </c>
      <c r="H10" s="125" t="s">
        <v>1569</v>
      </c>
      <c r="I10" s="129">
        <v>522</v>
      </c>
      <c r="J10" s="130">
        <v>0</v>
      </c>
      <c r="K10" s="130">
        <v>4</v>
      </c>
      <c r="L10" s="130">
        <v>39</v>
      </c>
      <c r="M10" s="130">
        <v>1</v>
      </c>
      <c r="N10" s="130">
        <v>8</v>
      </c>
      <c r="O10" s="130">
        <v>0</v>
      </c>
      <c r="P10" s="130">
        <v>7</v>
      </c>
      <c r="Q10" s="130">
        <v>0</v>
      </c>
      <c r="R10" s="130">
        <v>6</v>
      </c>
      <c r="S10" s="130">
        <v>34</v>
      </c>
      <c r="T10" s="130">
        <v>1</v>
      </c>
      <c r="U10" s="130">
        <v>0</v>
      </c>
      <c r="V10" s="130">
        <v>0</v>
      </c>
      <c r="W10" s="130">
        <v>0</v>
      </c>
      <c r="X10" s="130">
        <v>16</v>
      </c>
      <c r="Y10" s="130">
        <v>116</v>
      </c>
    </row>
    <row r="11" spans="1:26" x14ac:dyDescent="0.25">
      <c r="A11" s="125">
        <v>10</v>
      </c>
      <c r="B11" s="126">
        <v>7</v>
      </c>
      <c r="C11" s="127">
        <v>19</v>
      </c>
      <c r="D11" s="128" t="s">
        <v>1110</v>
      </c>
      <c r="E11" s="125" t="s">
        <v>1113</v>
      </c>
      <c r="F11" s="125">
        <v>120</v>
      </c>
      <c r="G11" s="125" t="s">
        <v>73</v>
      </c>
      <c r="H11" s="125" t="s">
        <v>1573</v>
      </c>
      <c r="I11" s="129">
        <v>597</v>
      </c>
      <c r="J11" s="130">
        <v>3</v>
      </c>
      <c r="K11" s="130">
        <v>27</v>
      </c>
      <c r="L11" s="130">
        <v>17</v>
      </c>
      <c r="M11" s="130">
        <v>3</v>
      </c>
      <c r="N11" s="130">
        <v>53</v>
      </c>
      <c r="O11" s="130">
        <v>0</v>
      </c>
      <c r="P11" s="130">
        <v>5</v>
      </c>
      <c r="Q11" s="130">
        <v>10</v>
      </c>
      <c r="R11" s="130">
        <v>3</v>
      </c>
      <c r="S11" s="130">
        <v>43</v>
      </c>
      <c r="T11" s="130">
        <v>0</v>
      </c>
      <c r="U11" s="130">
        <v>0</v>
      </c>
      <c r="V11" s="130">
        <v>3</v>
      </c>
      <c r="W11" s="130">
        <v>0</v>
      </c>
      <c r="X11" s="130">
        <v>9</v>
      </c>
      <c r="Y11" s="130">
        <v>176</v>
      </c>
    </row>
    <row r="12" spans="1:26" x14ac:dyDescent="0.25">
      <c r="A12" s="125">
        <v>11</v>
      </c>
      <c r="B12" s="126">
        <v>7</v>
      </c>
      <c r="C12" s="127">
        <v>23</v>
      </c>
      <c r="D12" s="128" t="s">
        <v>1114</v>
      </c>
      <c r="E12" s="125" t="s">
        <v>1114</v>
      </c>
      <c r="F12" s="125">
        <v>131</v>
      </c>
      <c r="G12" s="125" t="s">
        <v>73</v>
      </c>
      <c r="H12" s="125" t="s">
        <v>42</v>
      </c>
      <c r="I12" s="129">
        <v>722</v>
      </c>
      <c r="J12" s="130">
        <v>1</v>
      </c>
      <c r="K12" s="130">
        <v>38</v>
      </c>
      <c r="L12" s="130">
        <v>23</v>
      </c>
      <c r="M12" s="130">
        <v>3</v>
      </c>
      <c r="N12" s="130">
        <v>14</v>
      </c>
      <c r="O12" s="130">
        <v>6</v>
      </c>
      <c r="P12" s="130">
        <v>4</v>
      </c>
      <c r="Q12" s="130">
        <v>5</v>
      </c>
      <c r="R12" s="130">
        <v>4</v>
      </c>
      <c r="S12" s="130">
        <v>201</v>
      </c>
      <c r="T12" s="130">
        <v>4</v>
      </c>
      <c r="U12" s="130">
        <v>0</v>
      </c>
      <c r="V12" s="130">
        <v>0</v>
      </c>
      <c r="W12" s="130">
        <v>0</v>
      </c>
      <c r="X12" s="130">
        <v>14</v>
      </c>
      <c r="Y12" s="130">
        <v>317</v>
      </c>
    </row>
    <row r="13" spans="1:26" x14ac:dyDescent="0.25">
      <c r="A13" s="125">
        <v>12</v>
      </c>
      <c r="B13" s="126">
        <v>7</v>
      </c>
      <c r="C13" s="127">
        <v>23</v>
      </c>
      <c r="D13" s="128" t="s">
        <v>1114</v>
      </c>
      <c r="E13" s="125" t="s">
        <v>1114</v>
      </c>
      <c r="F13" s="125">
        <v>131</v>
      </c>
      <c r="G13" s="125" t="s">
        <v>73</v>
      </c>
      <c r="H13" s="125" t="s">
        <v>1569</v>
      </c>
      <c r="I13" s="129">
        <v>722</v>
      </c>
      <c r="J13" s="130">
        <v>4</v>
      </c>
      <c r="K13" s="130">
        <v>13</v>
      </c>
      <c r="L13" s="130">
        <v>30</v>
      </c>
      <c r="M13" s="130">
        <v>1</v>
      </c>
      <c r="N13" s="130">
        <v>20</v>
      </c>
      <c r="O13" s="130">
        <v>3</v>
      </c>
      <c r="P13" s="130">
        <v>5</v>
      </c>
      <c r="Q13" s="130">
        <v>2</v>
      </c>
      <c r="R13" s="130">
        <v>4</v>
      </c>
      <c r="S13" s="130">
        <v>187</v>
      </c>
      <c r="T13" s="130">
        <v>3</v>
      </c>
      <c r="U13" s="130">
        <v>2</v>
      </c>
      <c r="V13" s="130">
        <v>1</v>
      </c>
      <c r="W13" s="130">
        <v>0</v>
      </c>
      <c r="X13" s="130">
        <v>14</v>
      </c>
      <c r="Y13" s="130">
        <v>289</v>
      </c>
    </row>
    <row r="14" spans="1:26" x14ac:dyDescent="0.25">
      <c r="A14" s="133">
        <v>13</v>
      </c>
      <c r="B14" s="126">
        <v>7</v>
      </c>
      <c r="C14" s="127">
        <v>23</v>
      </c>
      <c r="D14" s="128" t="s">
        <v>1114</v>
      </c>
      <c r="E14" s="133" t="s">
        <v>1115</v>
      </c>
      <c r="F14" s="133">
        <v>132</v>
      </c>
      <c r="G14" s="133" t="s">
        <v>73</v>
      </c>
      <c r="H14" s="133" t="s">
        <v>42</v>
      </c>
      <c r="I14" s="129"/>
      <c r="J14" s="438"/>
      <c r="K14" s="438"/>
      <c r="L14" s="438"/>
      <c r="M14" s="438"/>
      <c r="N14" s="438"/>
      <c r="O14" s="438"/>
      <c r="P14" s="438"/>
      <c r="Q14" s="438"/>
      <c r="R14" s="438"/>
      <c r="S14" s="438"/>
      <c r="T14" s="438"/>
      <c r="U14" s="438"/>
      <c r="V14" s="438"/>
      <c r="W14" s="438"/>
      <c r="X14" s="438"/>
      <c r="Y14" s="438"/>
      <c r="Z14" s="68" t="s">
        <v>1697</v>
      </c>
    </row>
    <row r="15" spans="1:26" x14ac:dyDescent="0.25">
      <c r="A15" s="125">
        <v>14</v>
      </c>
      <c r="B15" s="126">
        <v>7</v>
      </c>
      <c r="C15" s="127">
        <v>23</v>
      </c>
      <c r="D15" s="128" t="s">
        <v>1114</v>
      </c>
      <c r="E15" s="125" t="s">
        <v>1116</v>
      </c>
      <c r="F15" s="125">
        <v>133</v>
      </c>
      <c r="G15" s="125" t="s">
        <v>73</v>
      </c>
      <c r="H15" s="125" t="s">
        <v>42</v>
      </c>
      <c r="I15" s="129">
        <v>259</v>
      </c>
      <c r="J15" s="130">
        <v>0</v>
      </c>
      <c r="K15" s="130">
        <v>2</v>
      </c>
      <c r="L15" s="130">
        <v>2</v>
      </c>
      <c r="M15" s="130">
        <v>0</v>
      </c>
      <c r="N15" s="130">
        <v>0</v>
      </c>
      <c r="O15" s="130">
        <v>0</v>
      </c>
      <c r="P15" s="130">
        <v>12</v>
      </c>
      <c r="Q15" s="130">
        <v>1</v>
      </c>
      <c r="R15" s="130">
        <v>1</v>
      </c>
      <c r="S15" s="130">
        <v>158</v>
      </c>
      <c r="T15" s="130">
        <v>6</v>
      </c>
      <c r="U15" s="130">
        <v>0</v>
      </c>
      <c r="V15" s="130">
        <v>0</v>
      </c>
      <c r="W15" s="130">
        <v>0</v>
      </c>
      <c r="X15" s="130">
        <v>12</v>
      </c>
      <c r="Y15" s="130">
        <v>194</v>
      </c>
    </row>
    <row r="16" spans="1:26" x14ac:dyDescent="0.25">
      <c r="A16" s="125">
        <v>15</v>
      </c>
      <c r="B16" s="126">
        <v>7</v>
      </c>
      <c r="C16" s="127">
        <v>23</v>
      </c>
      <c r="D16" s="128" t="s">
        <v>1114</v>
      </c>
      <c r="E16" s="125" t="s">
        <v>1117</v>
      </c>
      <c r="F16" s="125">
        <v>133</v>
      </c>
      <c r="G16" s="125" t="s">
        <v>73</v>
      </c>
      <c r="H16" s="125" t="s">
        <v>1573</v>
      </c>
      <c r="I16" s="129">
        <v>479</v>
      </c>
      <c r="J16" s="130">
        <v>0</v>
      </c>
      <c r="K16" s="130">
        <v>0</v>
      </c>
      <c r="L16" s="130">
        <v>0</v>
      </c>
      <c r="M16" s="130">
        <v>0</v>
      </c>
      <c r="N16" s="130">
        <v>2</v>
      </c>
      <c r="O16" s="130">
        <v>1</v>
      </c>
      <c r="P16" s="130">
        <v>2</v>
      </c>
      <c r="Q16" s="130">
        <v>0</v>
      </c>
      <c r="R16" s="130">
        <v>1</v>
      </c>
      <c r="S16" s="130">
        <v>471</v>
      </c>
      <c r="T16" s="130">
        <v>0</v>
      </c>
      <c r="U16" s="130">
        <v>0</v>
      </c>
      <c r="V16" s="130">
        <v>0</v>
      </c>
      <c r="W16" s="130">
        <v>0</v>
      </c>
      <c r="X16" s="130">
        <v>2</v>
      </c>
      <c r="Y16" s="130">
        <v>479</v>
      </c>
    </row>
    <row r="17" spans="1:25" x14ac:dyDescent="0.25">
      <c r="A17" s="125">
        <v>16</v>
      </c>
      <c r="B17" s="126">
        <v>7</v>
      </c>
      <c r="C17" s="127">
        <v>36</v>
      </c>
      <c r="D17" s="128" t="s">
        <v>1118</v>
      </c>
      <c r="E17" s="125" t="s">
        <v>1118</v>
      </c>
      <c r="F17" s="125">
        <v>198</v>
      </c>
      <c r="G17" s="125" t="s">
        <v>73</v>
      </c>
      <c r="H17" s="125" t="s">
        <v>42</v>
      </c>
      <c r="I17" s="129">
        <v>671</v>
      </c>
      <c r="J17" s="130">
        <v>7</v>
      </c>
      <c r="K17" s="130">
        <v>63</v>
      </c>
      <c r="L17" s="130">
        <v>60</v>
      </c>
      <c r="M17" s="130">
        <v>10</v>
      </c>
      <c r="N17" s="130">
        <v>64</v>
      </c>
      <c r="O17" s="130">
        <v>0</v>
      </c>
      <c r="P17" s="130">
        <v>33</v>
      </c>
      <c r="Q17" s="130">
        <v>1</v>
      </c>
      <c r="R17" s="130">
        <v>3</v>
      </c>
      <c r="S17" s="130">
        <v>34</v>
      </c>
      <c r="T17" s="130">
        <v>0</v>
      </c>
      <c r="U17" s="130">
        <v>1</v>
      </c>
      <c r="V17" s="130">
        <v>1</v>
      </c>
      <c r="W17" s="130">
        <v>0</v>
      </c>
      <c r="X17" s="130">
        <v>15</v>
      </c>
      <c r="Y17" s="130">
        <v>292</v>
      </c>
    </row>
    <row r="18" spans="1:25" x14ac:dyDescent="0.25">
      <c r="A18" s="125">
        <v>17</v>
      </c>
      <c r="B18" s="126">
        <v>7</v>
      </c>
      <c r="C18" s="127">
        <v>36</v>
      </c>
      <c r="D18" s="128" t="s">
        <v>1118</v>
      </c>
      <c r="E18" s="125" t="s">
        <v>1118</v>
      </c>
      <c r="F18" s="125">
        <v>198</v>
      </c>
      <c r="G18" s="125" t="s">
        <v>73</v>
      </c>
      <c r="H18" s="125" t="s">
        <v>1569</v>
      </c>
      <c r="I18" s="129">
        <v>670</v>
      </c>
      <c r="J18" s="130">
        <v>6</v>
      </c>
      <c r="K18" s="130">
        <v>52</v>
      </c>
      <c r="L18" s="130">
        <v>88</v>
      </c>
      <c r="M18" s="130">
        <v>28</v>
      </c>
      <c r="N18" s="130">
        <v>46</v>
      </c>
      <c r="O18" s="130">
        <v>1</v>
      </c>
      <c r="P18" s="130">
        <v>15</v>
      </c>
      <c r="Q18" s="130">
        <v>3</v>
      </c>
      <c r="R18" s="130">
        <v>0</v>
      </c>
      <c r="S18" s="130">
        <v>29</v>
      </c>
      <c r="T18" s="130">
        <v>1</v>
      </c>
      <c r="U18" s="130">
        <v>0</v>
      </c>
      <c r="V18" s="130">
        <v>0</v>
      </c>
      <c r="W18" s="130">
        <v>0</v>
      </c>
      <c r="X18" s="130">
        <v>16</v>
      </c>
      <c r="Y18" s="130">
        <v>285</v>
      </c>
    </row>
    <row r="19" spans="1:25" x14ac:dyDescent="0.25">
      <c r="A19" s="125">
        <v>18</v>
      </c>
      <c r="B19" s="126">
        <v>7</v>
      </c>
      <c r="C19" s="127">
        <v>36</v>
      </c>
      <c r="D19" s="128" t="s">
        <v>1118</v>
      </c>
      <c r="E19" s="125" t="s">
        <v>1118</v>
      </c>
      <c r="F19" s="125">
        <v>198</v>
      </c>
      <c r="G19" s="125" t="s">
        <v>73</v>
      </c>
      <c r="H19" s="125" t="s">
        <v>1571</v>
      </c>
      <c r="I19" s="129">
        <v>670</v>
      </c>
      <c r="J19" s="130">
        <v>6</v>
      </c>
      <c r="K19" s="130">
        <v>39</v>
      </c>
      <c r="L19" s="130">
        <v>63</v>
      </c>
      <c r="M19" s="130">
        <v>16</v>
      </c>
      <c r="N19" s="130">
        <v>53</v>
      </c>
      <c r="O19" s="130">
        <v>2</v>
      </c>
      <c r="P19" s="130">
        <v>26</v>
      </c>
      <c r="Q19" s="130">
        <v>6</v>
      </c>
      <c r="R19" s="130">
        <v>1</v>
      </c>
      <c r="S19" s="130">
        <v>29</v>
      </c>
      <c r="T19" s="130">
        <v>3</v>
      </c>
      <c r="U19" s="130">
        <v>1</v>
      </c>
      <c r="V19" s="130">
        <v>1</v>
      </c>
      <c r="W19" s="130">
        <v>0</v>
      </c>
      <c r="X19" s="130">
        <v>21</v>
      </c>
      <c r="Y19" s="130">
        <v>267</v>
      </c>
    </row>
    <row r="20" spans="1:25" x14ac:dyDescent="0.25">
      <c r="A20" s="125">
        <v>19</v>
      </c>
      <c r="B20" s="126">
        <v>7</v>
      </c>
      <c r="C20" s="127">
        <v>36</v>
      </c>
      <c r="D20" s="128" t="s">
        <v>1118</v>
      </c>
      <c r="E20" s="125" t="s">
        <v>1119</v>
      </c>
      <c r="F20" s="125">
        <v>199</v>
      </c>
      <c r="G20" s="125" t="s">
        <v>73</v>
      </c>
      <c r="H20" s="125" t="s">
        <v>42</v>
      </c>
      <c r="I20" s="129">
        <v>313</v>
      </c>
      <c r="J20" s="130">
        <v>3</v>
      </c>
      <c r="K20" s="130">
        <v>3</v>
      </c>
      <c r="L20" s="130">
        <v>34</v>
      </c>
      <c r="M20" s="130">
        <v>0</v>
      </c>
      <c r="N20" s="130">
        <v>3</v>
      </c>
      <c r="O20" s="130">
        <v>1</v>
      </c>
      <c r="P20" s="130">
        <v>6</v>
      </c>
      <c r="Q20" s="130">
        <v>1</v>
      </c>
      <c r="R20" s="130">
        <v>1</v>
      </c>
      <c r="S20" s="130">
        <v>66</v>
      </c>
      <c r="T20" s="130">
        <v>1</v>
      </c>
      <c r="U20" s="130">
        <v>0</v>
      </c>
      <c r="V20" s="130">
        <v>0</v>
      </c>
      <c r="W20" s="130">
        <v>0</v>
      </c>
      <c r="X20" s="130">
        <v>2</v>
      </c>
      <c r="Y20" s="130">
        <v>121</v>
      </c>
    </row>
    <row r="21" spans="1:25" x14ac:dyDescent="0.25">
      <c r="A21" s="125">
        <v>20</v>
      </c>
      <c r="B21" s="126">
        <v>7</v>
      </c>
      <c r="C21" s="127">
        <v>36</v>
      </c>
      <c r="D21" s="128" t="s">
        <v>1118</v>
      </c>
      <c r="E21" s="125" t="s">
        <v>1120</v>
      </c>
      <c r="F21" s="125">
        <v>200</v>
      </c>
      <c r="G21" s="125" t="s">
        <v>73</v>
      </c>
      <c r="H21" s="125" t="s">
        <v>42</v>
      </c>
      <c r="I21" s="129">
        <v>511</v>
      </c>
      <c r="J21" s="130">
        <v>1</v>
      </c>
      <c r="K21" s="130">
        <v>8</v>
      </c>
      <c r="L21" s="130">
        <v>51</v>
      </c>
      <c r="M21" s="130">
        <v>3</v>
      </c>
      <c r="N21" s="130">
        <v>12</v>
      </c>
      <c r="O21" s="130">
        <v>0</v>
      </c>
      <c r="P21" s="130">
        <v>6</v>
      </c>
      <c r="Q21" s="130">
        <v>0</v>
      </c>
      <c r="R21" s="130">
        <v>0</v>
      </c>
      <c r="S21" s="130">
        <v>31</v>
      </c>
      <c r="T21" s="130">
        <v>0</v>
      </c>
      <c r="U21" s="130">
        <v>1</v>
      </c>
      <c r="V21" s="130">
        <v>0</v>
      </c>
      <c r="W21" s="130">
        <v>0</v>
      </c>
      <c r="X21" s="130">
        <v>6</v>
      </c>
      <c r="Y21" s="130">
        <v>119</v>
      </c>
    </row>
    <row r="22" spans="1:25" x14ac:dyDescent="0.25">
      <c r="A22" s="125">
        <v>21</v>
      </c>
      <c r="B22" s="126">
        <v>7</v>
      </c>
      <c r="C22" s="127">
        <v>36</v>
      </c>
      <c r="D22" s="128" t="s">
        <v>1118</v>
      </c>
      <c r="E22" s="125" t="s">
        <v>1120</v>
      </c>
      <c r="F22" s="125">
        <v>200</v>
      </c>
      <c r="G22" s="125" t="s">
        <v>73</v>
      </c>
      <c r="H22" s="125" t="s">
        <v>1569</v>
      </c>
      <c r="I22" s="129">
        <v>511</v>
      </c>
      <c r="J22" s="130">
        <v>4</v>
      </c>
      <c r="K22" s="130">
        <v>16</v>
      </c>
      <c r="L22" s="130">
        <v>49</v>
      </c>
      <c r="M22" s="130">
        <v>1</v>
      </c>
      <c r="N22" s="130">
        <v>4</v>
      </c>
      <c r="O22" s="130">
        <v>0</v>
      </c>
      <c r="P22" s="130">
        <v>5</v>
      </c>
      <c r="Q22" s="130">
        <v>1</v>
      </c>
      <c r="R22" s="130">
        <v>3</v>
      </c>
      <c r="S22" s="130">
        <v>29</v>
      </c>
      <c r="T22" s="130">
        <v>1</v>
      </c>
      <c r="U22" s="130">
        <v>1</v>
      </c>
      <c r="V22" s="130">
        <v>1</v>
      </c>
      <c r="W22" s="130">
        <v>0</v>
      </c>
      <c r="X22" s="130">
        <v>6</v>
      </c>
      <c r="Y22" s="130">
        <v>121</v>
      </c>
    </row>
    <row r="23" spans="1:25" x14ac:dyDescent="0.25">
      <c r="A23" s="125">
        <v>22</v>
      </c>
      <c r="B23" s="126">
        <v>7</v>
      </c>
      <c r="C23" s="127">
        <v>71</v>
      </c>
      <c r="D23" s="128" t="s">
        <v>1121</v>
      </c>
      <c r="E23" s="125" t="s">
        <v>1121</v>
      </c>
      <c r="F23" s="125">
        <v>643</v>
      </c>
      <c r="G23" s="125" t="s">
        <v>73</v>
      </c>
      <c r="H23" s="125" t="s">
        <v>42</v>
      </c>
      <c r="I23" s="129">
        <v>640</v>
      </c>
      <c r="J23" s="130">
        <v>11</v>
      </c>
      <c r="K23" s="130">
        <v>29</v>
      </c>
      <c r="L23" s="130">
        <v>72</v>
      </c>
      <c r="M23" s="130">
        <v>4</v>
      </c>
      <c r="N23" s="130">
        <v>57</v>
      </c>
      <c r="O23" s="130">
        <v>7</v>
      </c>
      <c r="P23" s="130">
        <v>1</v>
      </c>
      <c r="Q23" s="130">
        <v>3</v>
      </c>
      <c r="R23" s="130">
        <v>5</v>
      </c>
      <c r="S23" s="130">
        <v>144</v>
      </c>
      <c r="T23" s="130">
        <v>28</v>
      </c>
      <c r="U23" s="130">
        <v>0</v>
      </c>
      <c r="V23" s="130">
        <v>0</v>
      </c>
      <c r="W23" s="130">
        <v>0</v>
      </c>
      <c r="X23" s="130">
        <v>33</v>
      </c>
      <c r="Y23" s="130">
        <v>394</v>
      </c>
    </row>
    <row r="24" spans="1:25" x14ac:dyDescent="0.25">
      <c r="A24" s="125">
        <v>23</v>
      </c>
      <c r="B24" s="126">
        <v>7</v>
      </c>
      <c r="C24" s="127">
        <v>71</v>
      </c>
      <c r="D24" s="128" t="s">
        <v>1121</v>
      </c>
      <c r="E24" s="125" t="s">
        <v>1121</v>
      </c>
      <c r="F24" s="125">
        <v>643</v>
      </c>
      <c r="G24" s="125" t="s">
        <v>73</v>
      </c>
      <c r="H24" s="125" t="s">
        <v>1569</v>
      </c>
      <c r="I24" s="129">
        <v>639</v>
      </c>
      <c r="J24" s="130">
        <v>9</v>
      </c>
      <c r="K24" s="130">
        <v>32</v>
      </c>
      <c r="L24" s="130">
        <v>84</v>
      </c>
      <c r="M24" s="130">
        <v>4</v>
      </c>
      <c r="N24" s="130">
        <v>37</v>
      </c>
      <c r="O24" s="130">
        <v>15</v>
      </c>
      <c r="P24" s="130">
        <v>7</v>
      </c>
      <c r="Q24" s="130">
        <v>1</v>
      </c>
      <c r="R24" s="130">
        <v>4</v>
      </c>
      <c r="S24" s="130">
        <v>140</v>
      </c>
      <c r="T24" s="130">
        <v>20</v>
      </c>
      <c r="U24" s="130">
        <v>1</v>
      </c>
      <c r="V24" s="130">
        <v>2</v>
      </c>
      <c r="W24" s="130">
        <v>0</v>
      </c>
      <c r="X24" s="130">
        <v>21</v>
      </c>
      <c r="Y24" s="130">
        <v>377</v>
      </c>
    </row>
    <row r="25" spans="1:25" x14ac:dyDescent="0.25">
      <c r="A25" s="125">
        <v>24</v>
      </c>
      <c r="B25" s="126">
        <v>7</v>
      </c>
      <c r="C25" s="127">
        <v>71</v>
      </c>
      <c r="D25" s="128" t="s">
        <v>1121</v>
      </c>
      <c r="E25" s="125" t="s">
        <v>1121</v>
      </c>
      <c r="F25" s="125">
        <v>643</v>
      </c>
      <c r="G25" s="125" t="s">
        <v>73</v>
      </c>
      <c r="H25" s="125" t="s">
        <v>1571</v>
      </c>
      <c r="I25" s="129">
        <v>639</v>
      </c>
      <c r="J25" s="130">
        <v>10</v>
      </c>
      <c r="K25" s="130">
        <v>34</v>
      </c>
      <c r="L25" s="130">
        <v>66</v>
      </c>
      <c r="M25" s="130">
        <v>5</v>
      </c>
      <c r="N25" s="130">
        <v>47</v>
      </c>
      <c r="O25" s="130">
        <v>13</v>
      </c>
      <c r="P25" s="130">
        <v>6</v>
      </c>
      <c r="Q25" s="130">
        <v>1</v>
      </c>
      <c r="R25" s="130">
        <v>6</v>
      </c>
      <c r="S25" s="130">
        <v>132</v>
      </c>
      <c r="T25" s="130">
        <v>23</v>
      </c>
      <c r="U25" s="130">
        <v>0</v>
      </c>
      <c r="V25" s="130">
        <v>2</v>
      </c>
      <c r="W25" s="130">
        <v>0</v>
      </c>
      <c r="X25" s="130">
        <v>13</v>
      </c>
      <c r="Y25" s="130">
        <v>358</v>
      </c>
    </row>
    <row r="26" spans="1:25" x14ac:dyDescent="0.25">
      <c r="A26" s="125">
        <v>25</v>
      </c>
      <c r="B26" s="126">
        <v>7</v>
      </c>
      <c r="C26" s="127">
        <v>71</v>
      </c>
      <c r="D26" s="128" t="s">
        <v>1121</v>
      </c>
      <c r="E26" s="125" t="s">
        <v>1122</v>
      </c>
      <c r="F26" s="125">
        <v>643</v>
      </c>
      <c r="G26" s="125" t="s">
        <v>73</v>
      </c>
      <c r="H26" s="125" t="s">
        <v>1573</v>
      </c>
      <c r="I26" s="129">
        <v>231</v>
      </c>
      <c r="J26" s="130">
        <v>2</v>
      </c>
      <c r="K26" s="130">
        <v>17</v>
      </c>
      <c r="L26" s="130">
        <v>0</v>
      </c>
      <c r="M26" s="130">
        <v>2</v>
      </c>
      <c r="N26" s="130">
        <v>2</v>
      </c>
      <c r="O26" s="130">
        <v>20</v>
      </c>
      <c r="P26" s="130">
        <v>2</v>
      </c>
      <c r="Q26" s="130">
        <v>1</v>
      </c>
      <c r="R26" s="130">
        <v>50</v>
      </c>
      <c r="S26" s="130">
        <v>6</v>
      </c>
      <c r="T26" s="130">
        <v>7</v>
      </c>
      <c r="U26" s="130">
        <v>0</v>
      </c>
      <c r="V26" s="130">
        <v>0</v>
      </c>
      <c r="W26" s="130">
        <v>0</v>
      </c>
      <c r="X26" s="130">
        <v>28</v>
      </c>
      <c r="Y26" s="130">
        <v>137</v>
      </c>
    </row>
    <row r="27" spans="1:25" x14ac:dyDescent="0.25">
      <c r="A27" s="125">
        <v>26</v>
      </c>
      <c r="B27" s="126">
        <v>7</v>
      </c>
      <c r="C27" s="127">
        <v>71</v>
      </c>
      <c r="D27" s="128" t="s">
        <v>1121</v>
      </c>
      <c r="E27" s="125" t="s">
        <v>1121</v>
      </c>
      <c r="F27" s="125">
        <v>644</v>
      </c>
      <c r="G27" s="125" t="s">
        <v>73</v>
      </c>
      <c r="H27" s="125" t="s">
        <v>42</v>
      </c>
      <c r="I27" s="129">
        <v>537</v>
      </c>
      <c r="J27" s="130">
        <v>7</v>
      </c>
      <c r="K27" s="130">
        <v>19</v>
      </c>
      <c r="L27" s="130">
        <v>49</v>
      </c>
      <c r="M27" s="130">
        <v>7</v>
      </c>
      <c r="N27" s="130">
        <v>54</v>
      </c>
      <c r="O27" s="130">
        <v>19</v>
      </c>
      <c r="P27" s="130">
        <v>9</v>
      </c>
      <c r="Q27" s="130">
        <v>1</v>
      </c>
      <c r="R27" s="130">
        <v>5</v>
      </c>
      <c r="S27" s="130">
        <v>105</v>
      </c>
      <c r="T27" s="130">
        <v>15</v>
      </c>
      <c r="U27" s="130">
        <v>3</v>
      </c>
      <c r="V27" s="130">
        <v>2</v>
      </c>
      <c r="W27" s="130">
        <v>0</v>
      </c>
      <c r="X27" s="130">
        <v>23</v>
      </c>
      <c r="Y27" s="130">
        <v>318</v>
      </c>
    </row>
    <row r="28" spans="1:25" x14ac:dyDescent="0.25">
      <c r="A28" s="125">
        <v>27</v>
      </c>
      <c r="B28" s="126">
        <v>7</v>
      </c>
      <c r="C28" s="127">
        <v>71</v>
      </c>
      <c r="D28" s="128" t="s">
        <v>1121</v>
      </c>
      <c r="E28" s="125" t="s">
        <v>1121</v>
      </c>
      <c r="F28" s="125">
        <v>644</v>
      </c>
      <c r="G28" s="125" t="s">
        <v>73</v>
      </c>
      <c r="H28" s="125" t="s">
        <v>1569</v>
      </c>
      <c r="I28" s="129">
        <v>537</v>
      </c>
      <c r="J28" s="130">
        <v>4</v>
      </c>
      <c r="K28" s="130">
        <v>31</v>
      </c>
      <c r="L28" s="130">
        <v>51</v>
      </c>
      <c r="M28" s="130">
        <v>2</v>
      </c>
      <c r="N28" s="130">
        <v>40</v>
      </c>
      <c r="O28" s="130">
        <v>32</v>
      </c>
      <c r="P28" s="130">
        <v>4</v>
      </c>
      <c r="Q28" s="130">
        <v>3</v>
      </c>
      <c r="R28" s="130">
        <v>6</v>
      </c>
      <c r="S28" s="130">
        <v>99</v>
      </c>
      <c r="T28" s="130">
        <v>12</v>
      </c>
      <c r="U28" s="130">
        <v>0</v>
      </c>
      <c r="V28" s="130">
        <v>1</v>
      </c>
      <c r="W28" s="130">
        <v>0</v>
      </c>
      <c r="X28" s="130">
        <v>16</v>
      </c>
      <c r="Y28" s="130">
        <v>301</v>
      </c>
    </row>
    <row r="29" spans="1:25" x14ac:dyDescent="0.25">
      <c r="A29" s="125">
        <v>28</v>
      </c>
      <c r="B29" s="126">
        <v>7</v>
      </c>
      <c r="C29" s="127">
        <v>71</v>
      </c>
      <c r="D29" s="128" t="s">
        <v>1121</v>
      </c>
      <c r="E29" s="125" t="s">
        <v>1121</v>
      </c>
      <c r="F29" s="125">
        <v>644</v>
      </c>
      <c r="G29" s="125" t="s">
        <v>73</v>
      </c>
      <c r="H29" s="125" t="s">
        <v>1571</v>
      </c>
      <c r="I29" s="129">
        <v>537</v>
      </c>
      <c r="J29" s="130">
        <v>10</v>
      </c>
      <c r="K29" s="130">
        <v>29</v>
      </c>
      <c r="L29" s="130">
        <v>57</v>
      </c>
      <c r="M29" s="130">
        <v>2</v>
      </c>
      <c r="N29" s="130">
        <v>50</v>
      </c>
      <c r="O29" s="130">
        <v>31</v>
      </c>
      <c r="P29" s="130">
        <v>4</v>
      </c>
      <c r="Q29" s="130">
        <v>3</v>
      </c>
      <c r="R29" s="130">
        <v>6</v>
      </c>
      <c r="S29" s="130">
        <v>99</v>
      </c>
      <c r="T29" s="130">
        <v>11</v>
      </c>
      <c r="U29" s="130">
        <v>0</v>
      </c>
      <c r="V29" s="130">
        <v>4</v>
      </c>
      <c r="W29" s="130">
        <v>0</v>
      </c>
      <c r="X29" s="130">
        <v>12</v>
      </c>
      <c r="Y29" s="130">
        <v>318</v>
      </c>
    </row>
    <row r="30" spans="1:25" x14ac:dyDescent="0.25">
      <c r="A30" s="125">
        <v>29</v>
      </c>
      <c r="B30" s="126">
        <v>7</v>
      </c>
      <c r="C30" s="127">
        <v>71</v>
      </c>
      <c r="D30" s="128" t="s">
        <v>1121</v>
      </c>
      <c r="E30" s="125" t="s">
        <v>1121</v>
      </c>
      <c r="F30" s="125">
        <v>645</v>
      </c>
      <c r="G30" s="125" t="s">
        <v>73</v>
      </c>
      <c r="H30" s="125" t="s">
        <v>42</v>
      </c>
      <c r="I30" s="129">
        <v>576</v>
      </c>
      <c r="J30" s="130">
        <v>21</v>
      </c>
      <c r="K30" s="130">
        <v>42</v>
      </c>
      <c r="L30" s="130">
        <v>68</v>
      </c>
      <c r="M30" s="130">
        <v>8</v>
      </c>
      <c r="N30" s="130">
        <v>35</v>
      </c>
      <c r="O30" s="130">
        <v>18</v>
      </c>
      <c r="P30" s="130">
        <v>4</v>
      </c>
      <c r="Q30" s="130">
        <v>4</v>
      </c>
      <c r="R30" s="130">
        <v>8</v>
      </c>
      <c r="S30" s="130">
        <v>144</v>
      </c>
      <c r="T30" s="130">
        <v>23</v>
      </c>
      <c r="U30" s="130">
        <v>2</v>
      </c>
      <c r="V30" s="130">
        <v>0</v>
      </c>
      <c r="W30" s="130">
        <v>0</v>
      </c>
      <c r="X30" s="130">
        <v>16</v>
      </c>
      <c r="Y30" s="130">
        <v>393</v>
      </c>
    </row>
    <row r="31" spans="1:25" x14ac:dyDescent="0.25">
      <c r="A31" s="125">
        <v>30</v>
      </c>
      <c r="B31" s="126">
        <v>7</v>
      </c>
      <c r="C31" s="127">
        <v>71</v>
      </c>
      <c r="D31" s="128" t="s">
        <v>1121</v>
      </c>
      <c r="E31" s="125" t="s">
        <v>1121</v>
      </c>
      <c r="F31" s="125">
        <v>645</v>
      </c>
      <c r="G31" s="125" t="s">
        <v>73</v>
      </c>
      <c r="H31" s="125" t="s">
        <v>1569</v>
      </c>
      <c r="I31" s="129">
        <v>576</v>
      </c>
      <c r="J31" s="130">
        <v>6</v>
      </c>
      <c r="K31" s="130">
        <v>40</v>
      </c>
      <c r="L31" s="130">
        <v>58</v>
      </c>
      <c r="M31" s="130">
        <v>9</v>
      </c>
      <c r="N31" s="130">
        <v>59</v>
      </c>
      <c r="O31" s="130">
        <v>15</v>
      </c>
      <c r="P31" s="130">
        <v>4</v>
      </c>
      <c r="Q31" s="130">
        <v>2</v>
      </c>
      <c r="R31" s="130">
        <v>9</v>
      </c>
      <c r="S31" s="130">
        <v>99</v>
      </c>
      <c r="T31" s="130">
        <v>17</v>
      </c>
      <c r="U31" s="130">
        <v>0</v>
      </c>
      <c r="V31" s="130">
        <v>0</v>
      </c>
      <c r="W31" s="130">
        <v>0</v>
      </c>
      <c r="X31" s="130">
        <v>12</v>
      </c>
      <c r="Y31" s="130">
        <v>330</v>
      </c>
    </row>
    <row r="32" spans="1:25" x14ac:dyDescent="0.25">
      <c r="A32" s="125">
        <v>31</v>
      </c>
      <c r="B32" s="126">
        <v>7</v>
      </c>
      <c r="C32" s="127">
        <v>71</v>
      </c>
      <c r="D32" s="128" t="s">
        <v>1121</v>
      </c>
      <c r="E32" s="125" t="s">
        <v>1121</v>
      </c>
      <c r="F32" s="125">
        <v>645</v>
      </c>
      <c r="G32" s="125" t="s">
        <v>73</v>
      </c>
      <c r="H32" s="125" t="s">
        <v>1571</v>
      </c>
      <c r="I32" s="129">
        <v>575</v>
      </c>
      <c r="J32" s="130">
        <v>8</v>
      </c>
      <c r="K32" s="130">
        <v>39</v>
      </c>
      <c r="L32" s="130">
        <v>62</v>
      </c>
      <c r="M32" s="130">
        <v>6</v>
      </c>
      <c r="N32" s="130">
        <v>42</v>
      </c>
      <c r="O32" s="130">
        <v>13</v>
      </c>
      <c r="P32" s="130">
        <v>8</v>
      </c>
      <c r="Q32" s="130">
        <v>1</v>
      </c>
      <c r="R32" s="130">
        <v>11</v>
      </c>
      <c r="S32" s="130">
        <v>110</v>
      </c>
      <c r="T32" s="130">
        <v>17</v>
      </c>
      <c r="U32" s="130">
        <v>0</v>
      </c>
      <c r="V32" s="130">
        <v>1</v>
      </c>
      <c r="W32" s="130">
        <v>0</v>
      </c>
      <c r="X32" s="130">
        <v>26</v>
      </c>
      <c r="Y32" s="130">
        <v>344</v>
      </c>
    </row>
    <row r="33" spans="1:25" x14ac:dyDescent="0.25">
      <c r="A33" s="125">
        <v>32</v>
      </c>
      <c r="B33" s="126">
        <v>7</v>
      </c>
      <c r="C33" s="127">
        <v>71</v>
      </c>
      <c r="D33" s="128" t="s">
        <v>1121</v>
      </c>
      <c r="E33" s="125" t="s">
        <v>1121</v>
      </c>
      <c r="F33" s="125">
        <v>645</v>
      </c>
      <c r="G33" s="125" t="s">
        <v>73</v>
      </c>
      <c r="H33" s="125" t="s">
        <v>1578</v>
      </c>
      <c r="I33" s="129">
        <v>575</v>
      </c>
      <c r="J33" s="130">
        <v>7</v>
      </c>
      <c r="K33" s="130">
        <v>44</v>
      </c>
      <c r="L33" s="130">
        <v>52</v>
      </c>
      <c r="M33" s="130">
        <v>4</v>
      </c>
      <c r="N33" s="130">
        <v>51</v>
      </c>
      <c r="O33" s="130">
        <v>18</v>
      </c>
      <c r="P33" s="130">
        <v>12</v>
      </c>
      <c r="Q33" s="130">
        <v>5</v>
      </c>
      <c r="R33" s="130">
        <v>5</v>
      </c>
      <c r="S33" s="130">
        <v>107</v>
      </c>
      <c r="T33" s="130">
        <v>12</v>
      </c>
      <c r="U33" s="130">
        <v>1</v>
      </c>
      <c r="V33" s="130">
        <v>0</v>
      </c>
      <c r="W33" s="130">
        <v>0</v>
      </c>
      <c r="X33" s="130">
        <v>18</v>
      </c>
      <c r="Y33" s="130">
        <v>336</v>
      </c>
    </row>
    <row r="34" spans="1:25" x14ac:dyDescent="0.25">
      <c r="A34" s="125">
        <v>33</v>
      </c>
      <c r="B34" s="126">
        <v>7</v>
      </c>
      <c r="C34" s="127">
        <v>71</v>
      </c>
      <c r="D34" s="128" t="s">
        <v>1121</v>
      </c>
      <c r="E34" s="125" t="s">
        <v>1121</v>
      </c>
      <c r="F34" s="125">
        <v>646</v>
      </c>
      <c r="G34" s="125" t="s">
        <v>73</v>
      </c>
      <c r="H34" s="125" t="s">
        <v>42</v>
      </c>
      <c r="I34" s="129">
        <v>606</v>
      </c>
      <c r="J34" s="130">
        <v>8</v>
      </c>
      <c r="K34" s="130">
        <v>71</v>
      </c>
      <c r="L34" s="130">
        <v>42</v>
      </c>
      <c r="M34" s="130">
        <v>7</v>
      </c>
      <c r="N34" s="130">
        <v>66</v>
      </c>
      <c r="O34" s="130">
        <v>17</v>
      </c>
      <c r="P34" s="130">
        <v>1</v>
      </c>
      <c r="Q34" s="130">
        <v>0</v>
      </c>
      <c r="R34" s="130">
        <v>2</v>
      </c>
      <c r="S34" s="130">
        <v>97</v>
      </c>
      <c r="T34" s="130">
        <v>19</v>
      </c>
      <c r="U34" s="130">
        <v>0</v>
      </c>
      <c r="V34" s="130">
        <v>1</v>
      </c>
      <c r="W34" s="130">
        <v>0</v>
      </c>
      <c r="X34" s="130">
        <v>26</v>
      </c>
      <c r="Y34" s="130">
        <v>357</v>
      </c>
    </row>
    <row r="35" spans="1:25" x14ac:dyDescent="0.25">
      <c r="A35" s="125">
        <v>34</v>
      </c>
      <c r="B35" s="126">
        <v>7</v>
      </c>
      <c r="C35" s="127">
        <v>71</v>
      </c>
      <c r="D35" s="128" t="s">
        <v>1121</v>
      </c>
      <c r="E35" s="125" t="s">
        <v>1121</v>
      </c>
      <c r="F35" s="125">
        <v>646</v>
      </c>
      <c r="G35" s="125" t="s">
        <v>73</v>
      </c>
      <c r="H35" s="125" t="s">
        <v>1569</v>
      </c>
      <c r="I35" s="129">
        <v>605</v>
      </c>
      <c r="J35" s="130">
        <v>8</v>
      </c>
      <c r="K35" s="130">
        <v>49</v>
      </c>
      <c r="L35" s="130">
        <v>55</v>
      </c>
      <c r="M35" s="130">
        <v>5</v>
      </c>
      <c r="N35" s="130">
        <v>76</v>
      </c>
      <c r="O35" s="130">
        <v>13</v>
      </c>
      <c r="P35" s="130">
        <v>2</v>
      </c>
      <c r="Q35" s="130">
        <v>1</v>
      </c>
      <c r="R35" s="130">
        <v>5</v>
      </c>
      <c r="S35" s="130">
        <v>93</v>
      </c>
      <c r="T35" s="130">
        <v>15</v>
      </c>
      <c r="U35" s="130">
        <v>0</v>
      </c>
      <c r="V35" s="130">
        <v>0</v>
      </c>
      <c r="W35" s="130">
        <v>0</v>
      </c>
      <c r="X35" s="130">
        <v>21</v>
      </c>
      <c r="Y35" s="130">
        <v>343</v>
      </c>
    </row>
    <row r="36" spans="1:25" x14ac:dyDescent="0.25">
      <c r="A36" s="125">
        <v>35</v>
      </c>
      <c r="B36" s="126">
        <v>7</v>
      </c>
      <c r="C36" s="127">
        <v>71</v>
      </c>
      <c r="D36" s="128" t="s">
        <v>1121</v>
      </c>
      <c r="E36" s="125" t="s">
        <v>1121</v>
      </c>
      <c r="F36" s="125">
        <v>646</v>
      </c>
      <c r="G36" s="125" t="s">
        <v>73</v>
      </c>
      <c r="H36" s="125" t="s">
        <v>1571</v>
      </c>
      <c r="I36" s="129">
        <v>605</v>
      </c>
      <c r="J36" s="130">
        <v>6</v>
      </c>
      <c r="K36" s="130">
        <v>56</v>
      </c>
      <c r="L36" s="130">
        <v>53</v>
      </c>
      <c r="M36" s="130">
        <v>6</v>
      </c>
      <c r="N36" s="130">
        <v>61</v>
      </c>
      <c r="O36" s="130">
        <v>13</v>
      </c>
      <c r="P36" s="130">
        <v>10</v>
      </c>
      <c r="Q36" s="130">
        <v>2</v>
      </c>
      <c r="R36" s="130">
        <v>6</v>
      </c>
      <c r="S36" s="130">
        <v>107</v>
      </c>
      <c r="T36" s="130">
        <v>14</v>
      </c>
      <c r="U36" s="130">
        <v>4</v>
      </c>
      <c r="V36" s="130">
        <v>3</v>
      </c>
      <c r="W36" s="130">
        <v>0</v>
      </c>
      <c r="X36" s="130">
        <v>12</v>
      </c>
      <c r="Y36" s="130">
        <v>353</v>
      </c>
    </row>
    <row r="37" spans="1:25" x14ac:dyDescent="0.25">
      <c r="A37" s="125">
        <v>36</v>
      </c>
      <c r="B37" s="126">
        <v>7</v>
      </c>
      <c r="C37" s="127">
        <v>71</v>
      </c>
      <c r="D37" s="128" t="s">
        <v>1121</v>
      </c>
      <c r="E37" s="125" t="s">
        <v>1121</v>
      </c>
      <c r="F37" s="125">
        <v>646</v>
      </c>
      <c r="G37" s="125" t="s">
        <v>73</v>
      </c>
      <c r="H37" s="125" t="s">
        <v>1572</v>
      </c>
      <c r="I37" s="129"/>
      <c r="J37" s="130">
        <v>2</v>
      </c>
      <c r="K37" s="130">
        <v>13</v>
      </c>
      <c r="L37" s="130">
        <v>12</v>
      </c>
      <c r="M37" s="130">
        <v>2</v>
      </c>
      <c r="N37" s="130">
        <v>12</v>
      </c>
      <c r="O37" s="130">
        <v>2</v>
      </c>
      <c r="P37" s="130">
        <v>1</v>
      </c>
      <c r="Q37" s="130">
        <v>2</v>
      </c>
      <c r="R37" s="130">
        <v>3</v>
      </c>
      <c r="S37" s="130">
        <v>37</v>
      </c>
      <c r="T37" s="130">
        <v>4</v>
      </c>
      <c r="U37" s="130">
        <v>0</v>
      </c>
      <c r="V37" s="130">
        <v>1</v>
      </c>
      <c r="W37" s="130">
        <v>0</v>
      </c>
      <c r="X37" s="130">
        <v>6</v>
      </c>
      <c r="Y37" s="130">
        <v>97</v>
      </c>
    </row>
    <row r="38" spans="1:25" x14ac:dyDescent="0.25">
      <c r="A38" s="125">
        <v>37</v>
      </c>
      <c r="B38" s="126">
        <v>7</v>
      </c>
      <c r="C38" s="127">
        <v>71</v>
      </c>
      <c r="D38" s="128" t="s">
        <v>1121</v>
      </c>
      <c r="E38" s="125" t="s">
        <v>1121</v>
      </c>
      <c r="F38" s="125">
        <v>646</v>
      </c>
      <c r="G38" s="125" t="s">
        <v>73</v>
      </c>
      <c r="H38" s="125" t="s">
        <v>1660</v>
      </c>
      <c r="I38" s="129"/>
      <c r="J38" s="130">
        <v>0</v>
      </c>
      <c r="K38" s="130">
        <v>14</v>
      </c>
      <c r="L38" s="130">
        <v>17</v>
      </c>
      <c r="M38" s="130">
        <v>2</v>
      </c>
      <c r="N38" s="130">
        <v>17</v>
      </c>
      <c r="O38" s="130">
        <v>3</v>
      </c>
      <c r="P38" s="130">
        <v>1</v>
      </c>
      <c r="Q38" s="130">
        <v>0</v>
      </c>
      <c r="R38" s="130">
        <v>0</v>
      </c>
      <c r="S38" s="130">
        <v>30</v>
      </c>
      <c r="T38" s="130">
        <v>3</v>
      </c>
      <c r="U38" s="130">
        <v>0</v>
      </c>
      <c r="V38" s="130">
        <v>2</v>
      </c>
      <c r="W38" s="130">
        <v>0</v>
      </c>
      <c r="X38" s="130">
        <v>8</v>
      </c>
      <c r="Y38" s="130">
        <v>97</v>
      </c>
    </row>
    <row r="39" spans="1:25" x14ac:dyDescent="0.25">
      <c r="A39" s="125">
        <v>38</v>
      </c>
      <c r="B39" s="126">
        <v>7</v>
      </c>
      <c r="C39" s="127">
        <v>71</v>
      </c>
      <c r="D39" s="128" t="s">
        <v>1121</v>
      </c>
      <c r="E39" s="125" t="s">
        <v>1121</v>
      </c>
      <c r="F39" s="125">
        <v>647</v>
      </c>
      <c r="G39" s="125" t="s">
        <v>73</v>
      </c>
      <c r="H39" s="125" t="s">
        <v>42</v>
      </c>
      <c r="I39" s="129">
        <v>750</v>
      </c>
      <c r="J39" s="130">
        <v>13</v>
      </c>
      <c r="K39" s="130">
        <v>51</v>
      </c>
      <c r="L39" s="130">
        <v>91</v>
      </c>
      <c r="M39" s="130">
        <v>10</v>
      </c>
      <c r="N39" s="130">
        <v>76</v>
      </c>
      <c r="O39" s="130">
        <v>7</v>
      </c>
      <c r="P39" s="130">
        <v>9</v>
      </c>
      <c r="Q39" s="130">
        <v>8</v>
      </c>
      <c r="R39" s="130">
        <v>1</v>
      </c>
      <c r="S39" s="130">
        <v>130</v>
      </c>
      <c r="T39" s="130">
        <v>25</v>
      </c>
      <c r="U39" s="130">
        <v>4</v>
      </c>
      <c r="V39" s="130">
        <v>3</v>
      </c>
      <c r="W39" s="130">
        <v>0</v>
      </c>
      <c r="X39" s="130">
        <v>18</v>
      </c>
      <c r="Y39" s="130">
        <v>446</v>
      </c>
    </row>
    <row r="40" spans="1:25" x14ac:dyDescent="0.25">
      <c r="A40" s="125">
        <v>39</v>
      </c>
      <c r="B40" s="126">
        <v>7</v>
      </c>
      <c r="C40" s="127">
        <v>71</v>
      </c>
      <c r="D40" s="128" t="s">
        <v>1121</v>
      </c>
      <c r="E40" s="125" t="s">
        <v>1121</v>
      </c>
      <c r="F40" s="125">
        <v>647</v>
      </c>
      <c r="G40" s="125" t="s">
        <v>73</v>
      </c>
      <c r="H40" s="125" t="s">
        <v>1569</v>
      </c>
      <c r="I40" s="129">
        <v>749</v>
      </c>
      <c r="J40" s="130">
        <v>16</v>
      </c>
      <c r="K40" s="130">
        <v>77</v>
      </c>
      <c r="L40" s="130">
        <v>109</v>
      </c>
      <c r="M40" s="130">
        <v>5</v>
      </c>
      <c r="N40" s="130">
        <v>67</v>
      </c>
      <c r="O40" s="130">
        <v>9</v>
      </c>
      <c r="P40" s="130">
        <v>10</v>
      </c>
      <c r="Q40" s="130">
        <v>2</v>
      </c>
      <c r="R40" s="130">
        <v>5</v>
      </c>
      <c r="S40" s="130">
        <v>143</v>
      </c>
      <c r="T40" s="130">
        <v>16</v>
      </c>
      <c r="U40" s="130">
        <v>2</v>
      </c>
      <c r="V40" s="130">
        <v>2</v>
      </c>
      <c r="W40" s="130">
        <v>0</v>
      </c>
      <c r="X40" s="130">
        <v>14</v>
      </c>
      <c r="Y40" s="130">
        <v>477</v>
      </c>
    </row>
    <row r="41" spans="1:25" x14ac:dyDescent="0.25">
      <c r="A41" s="125">
        <v>40</v>
      </c>
      <c r="B41" s="126">
        <v>7</v>
      </c>
      <c r="C41" s="127">
        <v>71</v>
      </c>
      <c r="D41" s="128" t="s">
        <v>1121</v>
      </c>
      <c r="E41" s="125" t="s">
        <v>1121</v>
      </c>
      <c r="F41" s="125">
        <v>648</v>
      </c>
      <c r="G41" s="125" t="s">
        <v>73</v>
      </c>
      <c r="H41" s="125" t="s">
        <v>42</v>
      </c>
      <c r="I41" s="129">
        <v>553</v>
      </c>
      <c r="J41" s="130">
        <v>6</v>
      </c>
      <c r="K41" s="130">
        <v>41</v>
      </c>
      <c r="L41" s="130">
        <v>90</v>
      </c>
      <c r="M41" s="130">
        <v>3</v>
      </c>
      <c r="N41" s="130">
        <v>40</v>
      </c>
      <c r="O41" s="130">
        <v>11</v>
      </c>
      <c r="P41" s="130">
        <v>2</v>
      </c>
      <c r="Q41" s="130">
        <v>3</v>
      </c>
      <c r="R41" s="130">
        <v>5</v>
      </c>
      <c r="S41" s="130">
        <v>104</v>
      </c>
      <c r="T41" s="130">
        <v>18</v>
      </c>
      <c r="U41" s="130">
        <v>0</v>
      </c>
      <c r="V41" s="130">
        <v>0</v>
      </c>
      <c r="W41" s="130">
        <v>0</v>
      </c>
      <c r="X41" s="130">
        <v>21</v>
      </c>
      <c r="Y41" s="130">
        <v>344</v>
      </c>
    </row>
    <row r="42" spans="1:25" x14ac:dyDescent="0.25">
      <c r="A42" s="125">
        <v>41</v>
      </c>
      <c r="B42" s="126">
        <v>7</v>
      </c>
      <c r="C42" s="127">
        <v>71</v>
      </c>
      <c r="D42" s="128" t="s">
        <v>1121</v>
      </c>
      <c r="E42" s="125" t="s">
        <v>1121</v>
      </c>
      <c r="F42" s="125">
        <v>648</v>
      </c>
      <c r="G42" s="125" t="s">
        <v>73</v>
      </c>
      <c r="H42" s="125" t="s">
        <v>1569</v>
      </c>
      <c r="I42" s="129">
        <v>552</v>
      </c>
      <c r="J42" s="130">
        <v>14</v>
      </c>
      <c r="K42" s="130">
        <v>43</v>
      </c>
      <c r="L42" s="130">
        <v>67</v>
      </c>
      <c r="M42" s="130">
        <v>4</v>
      </c>
      <c r="N42" s="130">
        <v>31</v>
      </c>
      <c r="O42" s="130">
        <v>6</v>
      </c>
      <c r="P42" s="130">
        <v>6</v>
      </c>
      <c r="Q42" s="130">
        <v>2</v>
      </c>
      <c r="R42" s="130">
        <v>3</v>
      </c>
      <c r="S42" s="130">
        <v>108</v>
      </c>
      <c r="T42" s="130">
        <v>15</v>
      </c>
      <c r="U42" s="130">
        <v>5</v>
      </c>
      <c r="V42" s="130">
        <v>2</v>
      </c>
      <c r="W42" s="130">
        <v>0</v>
      </c>
      <c r="X42" s="130">
        <v>14</v>
      </c>
      <c r="Y42" s="130">
        <v>320</v>
      </c>
    </row>
    <row r="43" spans="1:25" x14ac:dyDescent="0.25">
      <c r="A43" s="125">
        <v>42</v>
      </c>
      <c r="B43" s="126">
        <v>7</v>
      </c>
      <c r="C43" s="127">
        <v>71</v>
      </c>
      <c r="D43" s="128" t="s">
        <v>1121</v>
      </c>
      <c r="E43" s="125" t="s">
        <v>1123</v>
      </c>
      <c r="F43" s="125">
        <v>648</v>
      </c>
      <c r="G43" s="125" t="s">
        <v>73</v>
      </c>
      <c r="H43" s="125" t="s">
        <v>1573</v>
      </c>
      <c r="I43" s="129">
        <v>586</v>
      </c>
      <c r="J43" s="130">
        <v>5</v>
      </c>
      <c r="K43" s="130">
        <v>20</v>
      </c>
      <c r="L43" s="130">
        <v>77</v>
      </c>
      <c r="M43" s="130">
        <v>8</v>
      </c>
      <c r="N43" s="130">
        <v>58</v>
      </c>
      <c r="O43" s="130">
        <v>26</v>
      </c>
      <c r="P43" s="130">
        <v>7</v>
      </c>
      <c r="Q43" s="130">
        <v>3</v>
      </c>
      <c r="R43" s="130">
        <v>13</v>
      </c>
      <c r="S43" s="130">
        <v>82</v>
      </c>
      <c r="T43" s="130">
        <v>18</v>
      </c>
      <c r="U43" s="130">
        <v>1</v>
      </c>
      <c r="V43" s="130">
        <v>1</v>
      </c>
      <c r="W43" s="130">
        <v>1</v>
      </c>
      <c r="X43" s="130">
        <v>9</v>
      </c>
      <c r="Y43" s="130">
        <v>329</v>
      </c>
    </row>
    <row r="44" spans="1:25" x14ac:dyDescent="0.25">
      <c r="A44" s="125">
        <v>43</v>
      </c>
      <c r="B44" s="126">
        <v>7</v>
      </c>
      <c r="C44" s="127">
        <v>71</v>
      </c>
      <c r="D44" s="128" t="s">
        <v>1121</v>
      </c>
      <c r="E44" s="125" t="s">
        <v>1123</v>
      </c>
      <c r="F44" s="125">
        <v>648</v>
      </c>
      <c r="G44" s="125" t="s">
        <v>73</v>
      </c>
      <c r="H44" s="125" t="s">
        <v>1574</v>
      </c>
      <c r="I44" s="129">
        <v>586</v>
      </c>
      <c r="J44" s="130">
        <v>7</v>
      </c>
      <c r="K44" s="130">
        <v>22</v>
      </c>
      <c r="L44" s="130">
        <v>63</v>
      </c>
      <c r="M44" s="130">
        <v>11</v>
      </c>
      <c r="N44" s="130">
        <v>53</v>
      </c>
      <c r="O44" s="130">
        <v>33</v>
      </c>
      <c r="P44" s="130">
        <v>5</v>
      </c>
      <c r="Q44" s="130">
        <v>3</v>
      </c>
      <c r="R44" s="130">
        <v>14</v>
      </c>
      <c r="S44" s="130">
        <v>59</v>
      </c>
      <c r="T44" s="130">
        <v>23</v>
      </c>
      <c r="U44" s="130">
        <v>2</v>
      </c>
      <c r="V44" s="130">
        <v>1</v>
      </c>
      <c r="W44" s="130">
        <v>0</v>
      </c>
      <c r="X44" s="130">
        <v>36</v>
      </c>
      <c r="Y44" s="130">
        <v>332</v>
      </c>
    </row>
    <row r="45" spans="1:25" x14ac:dyDescent="0.25">
      <c r="A45" s="125">
        <v>44</v>
      </c>
      <c r="B45" s="126">
        <v>7</v>
      </c>
      <c r="C45" s="127">
        <v>71</v>
      </c>
      <c r="D45" s="128" t="s">
        <v>1121</v>
      </c>
      <c r="E45" s="125" t="s">
        <v>1124</v>
      </c>
      <c r="F45" s="125">
        <v>649</v>
      </c>
      <c r="G45" s="125" t="s">
        <v>73</v>
      </c>
      <c r="H45" s="125" t="s">
        <v>42</v>
      </c>
      <c r="I45" s="129">
        <v>236</v>
      </c>
      <c r="J45" s="130">
        <v>2</v>
      </c>
      <c r="K45" s="130">
        <v>27</v>
      </c>
      <c r="L45" s="130">
        <v>22</v>
      </c>
      <c r="M45" s="130">
        <v>4</v>
      </c>
      <c r="N45" s="130">
        <v>14</v>
      </c>
      <c r="O45" s="130">
        <v>32</v>
      </c>
      <c r="P45" s="130">
        <v>2</v>
      </c>
      <c r="Q45" s="130">
        <v>2</v>
      </c>
      <c r="R45" s="130">
        <v>8</v>
      </c>
      <c r="S45" s="130">
        <v>34</v>
      </c>
      <c r="T45" s="130">
        <v>3</v>
      </c>
      <c r="U45" s="130">
        <v>0</v>
      </c>
      <c r="V45" s="130">
        <v>0</v>
      </c>
      <c r="W45" s="130">
        <v>0</v>
      </c>
      <c r="X45" s="130">
        <v>17</v>
      </c>
      <c r="Y45" s="130">
        <v>167</v>
      </c>
    </row>
    <row r="46" spans="1:25" x14ac:dyDescent="0.25">
      <c r="A46" s="125">
        <v>45</v>
      </c>
      <c r="B46" s="126">
        <v>7</v>
      </c>
      <c r="C46" s="127">
        <v>71</v>
      </c>
      <c r="D46" s="128" t="s">
        <v>1121</v>
      </c>
      <c r="E46" s="125" t="s">
        <v>1125</v>
      </c>
      <c r="F46" s="125">
        <v>649</v>
      </c>
      <c r="G46" s="125" t="s">
        <v>73</v>
      </c>
      <c r="H46" s="125" t="s">
        <v>1573</v>
      </c>
      <c r="I46" s="129">
        <v>608</v>
      </c>
      <c r="J46" s="130">
        <v>6</v>
      </c>
      <c r="K46" s="130">
        <v>77</v>
      </c>
      <c r="L46" s="130">
        <v>57</v>
      </c>
      <c r="M46" s="130">
        <v>3</v>
      </c>
      <c r="N46" s="130">
        <v>10</v>
      </c>
      <c r="O46" s="130">
        <v>37</v>
      </c>
      <c r="P46" s="130">
        <v>0</v>
      </c>
      <c r="Q46" s="130">
        <v>19</v>
      </c>
      <c r="R46" s="130">
        <v>8</v>
      </c>
      <c r="S46" s="130">
        <v>101</v>
      </c>
      <c r="T46" s="130">
        <v>13</v>
      </c>
      <c r="U46" s="130">
        <v>0</v>
      </c>
      <c r="V46" s="130">
        <v>1</v>
      </c>
      <c r="W46" s="130">
        <v>0</v>
      </c>
      <c r="X46" s="130">
        <v>50</v>
      </c>
      <c r="Y46" s="130">
        <v>382</v>
      </c>
    </row>
    <row r="47" spans="1:25" x14ac:dyDescent="0.25">
      <c r="A47" s="125">
        <v>46</v>
      </c>
      <c r="B47" s="126">
        <v>7</v>
      </c>
      <c r="C47" s="127">
        <v>71</v>
      </c>
      <c r="D47" s="128" t="s">
        <v>1121</v>
      </c>
      <c r="E47" s="125" t="s">
        <v>1126</v>
      </c>
      <c r="F47" s="125">
        <v>650</v>
      </c>
      <c r="G47" s="125" t="s">
        <v>73</v>
      </c>
      <c r="H47" s="125" t="s">
        <v>42</v>
      </c>
      <c r="I47" s="129">
        <v>456</v>
      </c>
      <c r="J47" s="130">
        <v>3</v>
      </c>
      <c r="K47" s="130">
        <v>52</v>
      </c>
      <c r="L47" s="130">
        <v>8</v>
      </c>
      <c r="M47" s="130">
        <v>10</v>
      </c>
      <c r="N47" s="130">
        <v>13</v>
      </c>
      <c r="O47" s="130">
        <v>29</v>
      </c>
      <c r="P47" s="130">
        <v>4</v>
      </c>
      <c r="Q47" s="130">
        <v>4</v>
      </c>
      <c r="R47" s="130">
        <v>18</v>
      </c>
      <c r="S47" s="130">
        <v>114</v>
      </c>
      <c r="T47" s="130">
        <v>18</v>
      </c>
      <c r="U47" s="130">
        <v>0</v>
      </c>
      <c r="V47" s="130">
        <v>0</v>
      </c>
      <c r="W47" s="130">
        <v>0</v>
      </c>
      <c r="X47" s="130">
        <v>29</v>
      </c>
      <c r="Y47" s="130">
        <v>302</v>
      </c>
    </row>
    <row r="48" spans="1:25" x14ac:dyDescent="0.25">
      <c r="A48" s="125">
        <v>47</v>
      </c>
      <c r="B48" s="126">
        <v>7</v>
      </c>
      <c r="C48" s="127">
        <v>71</v>
      </c>
      <c r="D48" s="128" t="s">
        <v>1121</v>
      </c>
      <c r="E48" s="125" t="s">
        <v>1126</v>
      </c>
      <c r="F48" s="125">
        <v>650</v>
      </c>
      <c r="G48" s="125" t="s">
        <v>73</v>
      </c>
      <c r="H48" s="125" t="s">
        <v>1569</v>
      </c>
      <c r="I48" s="129">
        <v>455</v>
      </c>
      <c r="J48" s="130">
        <v>4</v>
      </c>
      <c r="K48" s="130">
        <v>46</v>
      </c>
      <c r="L48" s="130">
        <v>11</v>
      </c>
      <c r="M48" s="130">
        <v>15</v>
      </c>
      <c r="N48" s="130">
        <v>10</v>
      </c>
      <c r="O48" s="130">
        <v>26</v>
      </c>
      <c r="P48" s="130">
        <v>1</v>
      </c>
      <c r="Q48" s="130">
        <v>9</v>
      </c>
      <c r="R48" s="130">
        <v>13</v>
      </c>
      <c r="S48" s="130">
        <v>119</v>
      </c>
      <c r="T48" s="130">
        <v>12</v>
      </c>
      <c r="U48" s="130">
        <v>0</v>
      </c>
      <c r="V48" s="130">
        <v>1</v>
      </c>
      <c r="W48" s="130">
        <v>0</v>
      </c>
      <c r="X48" s="130">
        <v>26</v>
      </c>
      <c r="Y48" s="130">
        <v>293</v>
      </c>
    </row>
    <row r="49" spans="1:25" x14ac:dyDescent="0.25">
      <c r="A49" s="125">
        <v>48</v>
      </c>
      <c r="B49" s="126">
        <v>7</v>
      </c>
      <c r="C49" s="127">
        <v>71</v>
      </c>
      <c r="D49" s="128" t="s">
        <v>1121</v>
      </c>
      <c r="E49" s="125" t="s">
        <v>1127</v>
      </c>
      <c r="F49" s="125">
        <v>651</v>
      </c>
      <c r="G49" s="125" t="s">
        <v>73</v>
      </c>
      <c r="H49" s="125" t="s">
        <v>42</v>
      </c>
      <c r="I49" s="129">
        <v>384</v>
      </c>
      <c r="J49" s="130">
        <v>4</v>
      </c>
      <c r="K49" s="130">
        <v>48</v>
      </c>
      <c r="L49" s="130">
        <v>14</v>
      </c>
      <c r="M49" s="130">
        <v>7</v>
      </c>
      <c r="N49" s="130">
        <v>16</v>
      </c>
      <c r="O49" s="130">
        <v>33</v>
      </c>
      <c r="P49" s="130">
        <v>3</v>
      </c>
      <c r="Q49" s="130">
        <v>5</v>
      </c>
      <c r="R49" s="130">
        <v>45</v>
      </c>
      <c r="S49" s="130">
        <v>73</v>
      </c>
      <c r="T49" s="130">
        <v>11</v>
      </c>
      <c r="U49" s="130">
        <v>0</v>
      </c>
      <c r="V49" s="130">
        <v>2</v>
      </c>
      <c r="W49" s="130">
        <v>0</v>
      </c>
      <c r="X49" s="130">
        <v>38</v>
      </c>
      <c r="Y49" s="130">
        <v>299</v>
      </c>
    </row>
    <row r="50" spans="1:25" x14ac:dyDescent="0.25">
      <c r="A50" s="125">
        <v>49</v>
      </c>
      <c r="B50" s="126">
        <v>7</v>
      </c>
      <c r="C50" s="127">
        <v>71</v>
      </c>
      <c r="D50" s="128" t="s">
        <v>1121</v>
      </c>
      <c r="E50" s="125" t="s">
        <v>1128</v>
      </c>
      <c r="F50" s="125">
        <v>652</v>
      </c>
      <c r="G50" s="125" t="s">
        <v>73</v>
      </c>
      <c r="H50" s="125" t="s">
        <v>42</v>
      </c>
      <c r="I50" s="129">
        <v>601</v>
      </c>
      <c r="J50" s="130">
        <v>4</v>
      </c>
      <c r="K50" s="130">
        <v>47</v>
      </c>
      <c r="L50" s="130">
        <v>67</v>
      </c>
      <c r="M50" s="130">
        <v>8</v>
      </c>
      <c r="N50" s="130">
        <v>43</v>
      </c>
      <c r="O50" s="130">
        <v>24</v>
      </c>
      <c r="P50" s="130">
        <v>6</v>
      </c>
      <c r="Q50" s="130">
        <v>3</v>
      </c>
      <c r="R50" s="130">
        <v>19</v>
      </c>
      <c r="S50" s="130">
        <v>115</v>
      </c>
      <c r="T50" s="130">
        <v>17</v>
      </c>
      <c r="U50" s="130">
        <v>1</v>
      </c>
      <c r="V50" s="130">
        <v>1</v>
      </c>
      <c r="W50" s="130">
        <v>0</v>
      </c>
      <c r="X50" s="130">
        <v>40</v>
      </c>
      <c r="Y50" s="130">
        <v>395</v>
      </c>
    </row>
    <row r="51" spans="1:25" x14ac:dyDescent="0.25">
      <c r="A51" s="125">
        <v>50</v>
      </c>
      <c r="B51" s="126">
        <v>7</v>
      </c>
      <c r="C51" s="127">
        <v>71</v>
      </c>
      <c r="D51" s="128" t="s">
        <v>1121</v>
      </c>
      <c r="E51" s="125" t="s">
        <v>1129</v>
      </c>
      <c r="F51" s="125">
        <v>653</v>
      </c>
      <c r="G51" s="125" t="s">
        <v>73</v>
      </c>
      <c r="H51" s="125" t="s">
        <v>42</v>
      </c>
      <c r="I51" s="129">
        <v>617</v>
      </c>
      <c r="J51" s="130">
        <v>0</v>
      </c>
      <c r="K51" s="130">
        <v>1</v>
      </c>
      <c r="L51" s="130">
        <v>2</v>
      </c>
      <c r="M51" s="130">
        <v>1</v>
      </c>
      <c r="N51" s="130">
        <v>3</v>
      </c>
      <c r="O51" s="130">
        <v>6</v>
      </c>
      <c r="P51" s="130">
        <v>3</v>
      </c>
      <c r="Q51" s="130">
        <v>1</v>
      </c>
      <c r="R51" s="130">
        <v>1</v>
      </c>
      <c r="S51" s="130">
        <v>550</v>
      </c>
      <c r="T51" s="130">
        <v>4</v>
      </c>
      <c r="U51" s="130">
        <v>0</v>
      </c>
      <c r="V51" s="130">
        <v>0</v>
      </c>
      <c r="W51" s="130">
        <v>0</v>
      </c>
      <c r="X51" s="130">
        <v>3</v>
      </c>
      <c r="Y51" s="130">
        <v>575</v>
      </c>
    </row>
    <row r="52" spans="1:25" x14ac:dyDescent="0.25">
      <c r="A52" s="125">
        <v>51</v>
      </c>
      <c r="B52" s="126">
        <v>7</v>
      </c>
      <c r="C52" s="127">
        <v>71</v>
      </c>
      <c r="D52" s="128" t="s">
        <v>1121</v>
      </c>
      <c r="E52" s="125" t="s">
        <v>1130</v>
      </c>
      <c r="F52" s="125">
        <v>654</v>
      </c>
      <c r="G52" s="125" t="s">
        <v>73</v>
      </c>
      <c r="H52" s="125" t="s">
        <v>42</v>
      </c>
      <c r="I52" s="129">
        <v>616</v>
      </c>
      <c r="J52" s="130">
        <v>15</v>
      </c>
      <c r="K52" s="130">
        <v>70</v>
      </c>
      <c r="L52" s="130">
        <v>110</v>
      </c>
      <c r="M52" s="130">
        <v>5</v>
      </c>
      <c r="N52" s="130">
        <v>26</v>
      </c>
      <c r="O52" s="130">
        <v>28</v>
      </c>
      <c r="P52" s="130">
        <v>4</v>
      </c>
      <c r="Q52" s="130">
        <v>3</v>
      </c>
      <c r="R52" s="130">
        <v>9</v>
      </c>
      <c r="S52" s="130">
        <v>70</v>
      </c>
      <c r="T52" s="130">
        <v>15</v>
      </c>
      <c r="U52" s="130">
        <v>0</v>
      </c>
      <c r="V52" s="130">
        <v>0</v>
      </c>
      <c r="W52" s="130">
        <v>0</v>
      </c>
      <c r="X52" s="130">
        <v>14</v>
      </c>
      <c r="Y52" s="130">
        <v>369</v>
      </c>
    </row>
    <row r="53" spans="1:25" x14ac:dyDescent="0.25">
      <c r="A53" s="125">
        <v>52</v>
      </c>
      <c r="B53" s="126">
        <v>7</v>
      </c>
      <c r="C53" s="127">
        <v>71</v>
      </c>
      <c r="D53" s="128" t="s">
        <v>1121</v>
      </c>
      <c r="E53" s="125" t="s">
        <v>1130</v>
      </c>
      <c r="F53" s="125">
        <v>654</v>
      </c>
      <c r="G53" s="125" t="s">
        <v>73</v>
      </c>
      <c r="H53" s="125" t="s">
        <v>1569</v>
      </c>
      <c r="I53" s="129">
        <v>616</v>
      </c>
      <c r="J53" s="130">
        <v>12</v>
      </c>
      <c r="K53" s="130">
        <v>58</v>
      </c>
      <c r="L53" s="130">
        <v>94</v>
      </c>
      <c r="M53" s="130">
        <v>9</v>
      </c>
      <c r="N53" s="130">
        <v>32</v>
      </c>
      <c r="O53" s="130">
        <v>32</v>
      </c>
      <c r="P53" s="130">
        <v>8</v>
      </c>
      <c r="Q53" s="130">
        <v>8</v>
      </c>
      <c r="R53" s="130">
        <v>8</v>
      </c>
      <c r="S53" s="130">
        <v>60</v>
      </c>
      <c r="T53" s="130">
        <v>7</v>
      </c>
      <c r="U53" s="130">
        <v>1</v>
      </c>
      <c r="V53" s="130">
        <v>2</v>
      </c>
      <c r="W53" s="130">
        <v>0</v>
      </c>
      <c r="X53" s="130">
        <v>33</v>
      </c>
      <c r="Y53" s="130">
        <v>364</v>
      </c>
    </row>
    <row r="54" spans="1:25" x14ac:dyDescent="0.25">
      <c r="A54" s="125">
        <v>53</v>
      </c>
      <c r="B54" s="126">
        <v>7</v>
      </c>
      <c r="C54" s="127">
        <v>71</v>
      </c>
      <c r="D54" s="128" t="s">
        <v>1121</v>
      </c>
      <c r="E54" s="125" t="s">
        <v>1131</v>
      </c>
      <c r="F54" s="125">
        <v>655</v>
      </c>
      <c r="G54" s="125" t="s">
        <v>73</v>
      </c>
      <c r="H54" s="125" t="s">
        <v>42</v>
      </c>
      <c r="I54" s="129">
        <v>628</v>
      </c>
      <c r="J54" s="130">
        <v>14</v>
      </c>
      <c r="K54" s="130">
        <v>25</v>
      </c>
      <c r="L54" s="130">
        <v>59</v>
      </c>
      <c r="M54" s="130">
        <v>7</v>
      </c>
      <c r="N54" s="130">
        <v>64</v>
      </c>
      <c r="O54" s="130">
        <v>9</v>
      </c>
      <c r="P54" s="130">
        <v>14</v>
      </c>
      <c r="Q54" s="130">
        <v>2</v>
      </c>
      <c r="R54" s="130">
        <v>10</v>
      </c>
      <c r="S54" s="130">
        <v>129</v>
      </c>
      <c r="T54" s="130">
        <v>25</v>
      </c>
      <c r="U54" s="130">
        <v>0</v>
      </c>
      <c r="V54" s="130">
        <v>2</v>
      </c>
      <c r="W54" s="130">
        <v>0</v>
      </c>
      <c r="X54" s="130">
        <v>34</v>
      </c>
      <c r="Y54" s="130">
        <v>394</v>
      </c>
    </row>
    <row r="55" spans="1:25" x14ac:dyDescent="0.25">
      <c r="A55" s="125">
        <v>54</v>
      </c>
      <c r="B55" s="126">
        <v>7</v>
      </c>
      <c r="C55" s="127">
        <v>71</v>
      </c>
      <c r="D55" s="128" t="s">
        <v>1121</v>
      </c>
      <c r="E55" s="125" t="s">
        <v>1131</v>
      </c>
      <c r="F55" s="125">
        <v>655</v>
      </c>
      <c r="G55" s="125" t="s">
        <v>73</v>
      </c>
      <c r="H55" s="125" t="s">
        <v>1569</v>
      </c>
      <c r="I55" s="129">
        <v>628</v>
      </c>
      <c r="J55" s="130">
        <v>8</v>
      </c>
      <c r="K55" s="130">
        <v>34</v>
      </c>
      <c r="L55" s="130">
        <v>48</v>
      </c>
      <c r="M55" s="130">
        <v>6</v>
      </c>
      <c r="N55" s="130">
        <v>72</v>
      </c>
      <c r="O55" s="130">
        <v>9</v>
      </c>
      <c r="P55" s="130">
        <v>12</v>
      </c>
      <c r="Q55" s="130">
        <v>8</v>
      </c>
      <c r="R55" s="130">
        <v>13</v>
      </c>
      <c r="S55" s="130">
        <v>105</v>
      </c>
      <c r="T55" s="130">
        <v>31</v>
      </c>
      <c r="U55" s="130">
        <v>0</v>
      </c>
      <c r="V55" s="130">
        <v>0</v>
      </c>
      <c r="W55" s="130">
        <v>0</v>
      </c>
      <c r="X55" s="130">
        <v>23</v>
      </c>
      <c r="Y55" s="130">
        <v>369</v>
      </c>
    </row>
    <row r="56" spans="1:25" x14ac:dyDescent="0.25">
      <c r="A56" s="125">
        <v>55</v>
      </c>
      <c r="B56" s="126">
        <v>7</v>
      </c>
      <c r="C56" s="127">
        <v>71</v>
      </c>
      <c r="D56" s="128" t="s">
        <v>1121</v>
      </c>
      <c r="E56" s="125" t="s">
        <v>1132</v>
      </c>
      <c r="F56" s="125">
        <v>656</v>
      </c>
      <c r="G56" s="125" t="s">
        <v>73</v>
      </c>
      <c r="H56" s="125" t="s">
        <v>42</v>
      </c>
      <c r="I56" s="129">
        <v>602</v>
      </c>
      <c r="J56" s="130">
        <v>9</v>
      </c>
      <c r="K56" s="130">
        <v>30</v>
      </c>
      <c r="L56" s="130">
        <v>45</v>
      </c>
      <c r="M56" s="130">
        <v>6</v>
      </c>
      <c r="N56" s="130">
        <v>21</v>
      </c>
      <c r="O56" s="130">
        <v>27</v>
      </c>
      <c r="P56" s="130">
        <v>3</v>
      </c>
      <c r="Q56" s="130">
        <v>2</v>
      </c>
      <c r="R56" s="130">
        <v>9</v>
      </c>
      <c r="S56" s="130">
        <v>179</v>
      </c>
      <c r="T56" s="130">
        <v>10</v>
      </c>
      <c r="U56" s="130">
        <v>0</v>
      </c>
      <c r="V56" s="130">
        <v>1</v>
      </c>
      <c r="W56" s="130">
        <v>0</v>
      </c>
      <c r="X56" s="130">
        <v>40</v>
      </c>
      <c r="Y56" s="130">
        <v>382</v>
      </c>
    </row>
    <row r="57" spans="1:25" x14ac:dyDescent="0.25">
      <c r="A57" s="125">
        <v>56</v>
      </c>
      <c r="B57" s="126">
        <v>7</v>
      </c>
      <c r="C57" s="127">
        <v>71</v>
      </c>
      <c r="D57" s="128" t="s">
        <v>1121</v>
      </c>
      <c r="E57" s="125" t="s">
        <v>1132</v>
      </c>
      <c r="F57" s="125">
        <v>656</v>
      </c>
      <c r="G57" s="125" t="s">
        <v>73</v>
      </c>
      <c r="H57" s="125" t="s">
        <v>1569</v>
      </c>
      <c r="I57" s="129">
        <v>601</v>
      </c>
      <c r="J57" s="130">
        <v>7</v>
      </c>
      <c r="K57" s="130">
        <v>25</v>
      </c>
      <c r="L57" s="130">
        <v>31</v>
      </c>
      <c r="M57" s="130">
        <v>7</v>
      </c>
      <c r="N57" s="130">
        <v>26</v>
      </c>
      <c r="O57" s="130">
        <v>25</v>
      </c>
      <c r="P57" s="130">
        <v>7</v>
      </c>
      <c r="Q57" s="130">
        <v>5</v>
      </c>
      <c r="R57" s="130">
        <v>7</v>
      </c>
      <c r="S57" s="130">
        <v>164</v>
      </c>
      <c r="T57" s="130">
        <v>6</v>
      </c>
      <c r="U57" s="130">
        <v>0</v>
      </c>
      <c r="V57" s="130">
        <v>0</v>
      </c>
      <c r="W57" s="130">
        <v>0</v>
      </c>
      <c r="X57" s="130">
        <v>48</v>
      </c>
      <c r="Y57" s="130">
        <v>358</v>
      </c>
    </row>
    <row r="58" spans="1:25" x14ac:dyDescent="0.25">
      <c r="A58" s="125">
        <v>57</v>
      </c>
      <c r="B58" s="126">
        <v>7</v>
      </c>
      <c r="C58" s="127">
        <v>71</v>
      </c>
      <c r="D58" s="128" t="s">
        <v>1121</v>
      </c>
      <c r="E58" s="125" t="s">
        <v>1133</v>
      </c>
      <c r="F58" s="125">
        <v>657</v>
      </c>
      <c r="G58" s="125" t="s">
        <v>73</v>
      </c>
      <c r="H58" s="125" t="s">
        <v>42</v>
      </c>
      <c r="I58" s="129">
        <v>667</v>
      </c>
      <c r="J58" s="130">
        <v>17</v>
      </c>
      <c r="K58" s="130">
        <v>24</v>
      </c>
      <c r="L58" s="130">
        <v>46</v>
      </c>
      <c r="M58" s="130">
        <v>13</v>
      </c>
      <c r="N58" s="130">
        <v>43</v>
      </c>
      <c r="O58" s="130">
        <v>25</v>
      </c>
      <c r="P58" s="130">
        <v>28</v>
      </c>
      <c r="Q58" s="130">
        <v>2</v>
      </c>
      <c r="R58" s="130">
        <v>8</v>
      </c>
      <c r="S58" s="130">
        <v>113</v>
      </c>
      <c r="T58" s="130">
        <v>33</v>
      </c>
      <c r="U58" s="130">
        <v>0</v>
      </c>
      <c r="V58" s="130">
        <v>0</v>
      </c>
      <c r="W58" s="130">
        <v>0</v>
      </c>
      <c r="X58" s="130">
        <v>34</v>
      </c>
      <c r="Y58" s="130">
        <v>386</v>
      </c>
    </row>
    <row r="59" spans="1:25" x14ac:dyDescent="0.25">
      <c r="A59" s="125">
        <v>58</v>
      </c>
      <c r="B59" s="126">
        <v>7</v>
      </c>
      <c r="C59" s="127">
        <v>71</v>
      </c>
      <c r="D59" s="128" t="s">
        <v>1121</v>
      </c>
      <c r="E59" s="125" t="s">
        <v>1133</v>
      </c>
      <c r="F59" s="125">
        <v>657</v>
      </c>
      <c r="G59" s="125" t="s">
        <v>73</v>
      </c>
      <c r="H59" s="125" t="s">
        <v>1569</v>
      </c>
      <c r="I59" s="129">
        <v>666</v>
      </c>
      <c r="J59" s="130">
        <v>8</v>
      </c>
      <c r="K59" s="130">
        <v>19</v>
      </c>
      <c r="L59" s="130">
        <v>30</v>
      </c>
      <c r="M59" s="130">
        <v>9</v>
      </c>
      <c r="N59" s="130">
        <v>48</v>
      </c>
      <c r="O59" s="130">
        <v>31</v>
      </c>
      <c r="P59" s="130">
        <v>29</v>
      </c>
      <c r="Q59" s="130">
        <v>2</v>
      </c>
      <c r="R59" s="130">
        <v>11</v>
      </c>
      <c r="S59" s="130">
        <v>95</v>
      </c>
      <c r="T59" s="130">
        <v>33</v>
      </c>
      <c r="U59" s="130">
        <v>0</v>
      </c>
      <c r="V59" s="130">
        <v>1</v>
      </c>
      <c r="W59" s="130">
        <v>0</v>
      </c>
      <c r="X59" s="130">
        <v>32</v>
      </c>
      <c r="Y59" s="130">
        <v>348</v>
      </c>
    </row>
    <row r="60" spans="1:25" x14ac:dyDescent="0.25">
      <c r="A60" s="125">
        <v>59</v>
      </c>
      <c r="B60" s="126">
        <v>7</v>
      </c>
      <c r="C60" s="127">
        <v>71</v>
      </c>
      <c r="D60" s="128" t="s">
        <v>1121</v>
      </c>
      <c r="E60" s="125" t="s">
        <v>1134</v>
      </c>
      <c r="F60" s="125">
        <v>658</v>
      </c>
      <c r="G60" s="125" t="s">
        <v>73</v>
      </c>
      <c r="H60" s="125" t="s">
        <v>42</v>
      </c>
      <c r="I60" s="129">
        <v>441</v>
      </c>
      <c r="J60" s="130">
        <v>18</v>
      </c>
      <c r="K60" s="130">
        <v>31</v>
      </c>
      <c r="L60" s="130">
        <v>46</v>
      </c>
      <c r="M60" s="130">
        <v>8</v>
      </c>
      <c r="N60" s="130">
        <v>11</v>
      </c>
      <c r="O60" s="130">
        <v>14</v>
      </c>
      <c r="P60" s="130">
        <v>12</v>
      </c>
      <c r="Q60" s="130">
        <v>4</v>
      </c>
      <c r="R60" s="130">
        <v>9</v>
      </c>
      <c r="S60" s="130">
        <v>30</v>
      </c>
      <c r="T60" s="130">
        <v>30</v>
      </c>
      <c r="U60" s="130">
        <v>0</v>
      </c>
      <c r="V60" s="130">
        <v>1</v>
      </c>
      <c r="W60" s="130">
        <v>0</v>
      </c>
      <c r="X60" s="130">
        <v>27</v>
      </c>
      <c r="Y60" s="130">
        <v>241</v>
      </c>
    </row>
    <row r="61" spans="1:25" x14ac:dyDescent="0.25">
      <c r="A61" s="125">
        <v>60</v>
      </c>
      <c r="B61" s="126">
        <v>7</v>
      </c>
      <c r="C61" s="127">
        <v>71</v>
      </c>
      <c r="D61" s="128" t="s">
        <v>1121</v>
      </c>
      <c r="E61" s="125" t="s">
        <v>1135</v>
      </c>
      <c r="F61" s="125">
        <v>659</v>
      </c>
      <c r="G61" s="125" t="s">
        <v>73</v>
      </c>
      <c r="H61" s="125" t="s">
        <v>42</v>
      </c>
      <c r="I61" s="129">
        <v>462</v>
      </c>
      <c r="J61" s="130">
        <v>1</v>
      </c>
      <c r="K61" s="130">
        <v>48</v>
      </c>
      <c r="L61" s="130">
        <v>33</v>
      </c>
      <c r="M61" s="130">
        <v>5</v>
      </c>
      <c r="N61" s="130">
        <v>20</v>
      </c>
      <c r="O61" s="130">
        <v>22</v>
      </c>
      <c r="P61" s="130">
        <v>19</v>
      </c>
      <c r="Q61" s="130">
        <v>2</v>
      </c>
      <c r="R61" s="130">
        <v>15</v>
      </c>
      <c r="S61" s="130">
        <v>85</v>
      </c>
      <c r="T61" s="130">
        <v>10</v>
      </c>
      <c r="U61" s="130">
        <v>0</v>
      </c>
      <c r="V61" s="130">
        <v>0</v>
      </c>
      <c r="W61" s="130">
        <v>0</v>
      </c>
      <c r="X61" s="130">
        <v>28</v>
      </c>
      <c r="Y61" s="130">
        <v>288</v>
      </c>
    </row>
    <row r="62" spans="1:25" x14ac:dyDescent="0.25">
      <c r="A62" s="125">
        <v>61</v>
      </c>
      <c r="B62" s="126">
        <v>7</v>
      </c>
      <c r="C62" s="127">
        <v>71</v>
      </c>
      <c r="D62" s="128" t="s">
        <v>1121</v>
      </c>
      <c r="E62" s="125" t="s">
        <v>1135</v>
      </c>
      <c r="F62" s="125">
        <v>659</v>
      </c>
      <c r="G62" s="125" t="s">
        <v>73</v>
      </c>
      <c r="H62" s="125" t="s">
        <v>1569</v>
      </c>
      <c r="I62" s="129">
        <v>461</v>
      </c>
      <c r="J62" s="130">
        <v>3</v>
      </c>
      <c r="K62" s="130">
        <v>72</v>
      </c>
      <c r="L62" s="130">
        <v>18</v>
      </c>
      <c r="M62" s="130">
        <v>4</v>
      </c>
      <c r="N62" s="130">
        <v>9</v>
      </c>
      <c r="O62" s="130">
        <v>8</v>
      </c>
      <c r="P62" s="130">
        <v>8</v>
      </c>
      <c r="Q62" s="130">
        <v>3</v>
      </c>
      <c r="R62" s="130">
        <v>9</v>
      </c>
      <c r="S62" s="130">
        <v>88</v>
      </c>
      <c r="T62" s="130">
        <v>4</v>
      </c>
      <c r="U62" s="130">
        <v>0</v>
      </c>
      <c r="V62" s="130">
        <v>0</v>
      </c>
      <c r="W62" s="130">
        <v>0</v>
      </c>
      <c r="X62" s="130">
        <v>23</v>
      </c>
      <c r="Y62" s="130">
        <v>249</v>
      </c>
    </row>
    <row r="63" spans="1:25" x14ac:dyDescent="0.25">
      <c r="A63" s="125">
        <v>62</v>
      </c>
      <c r="B63" s="126">
        <v>7</v>
      </c>
      <c r="C63" s="127">
        <v>71</v>
      </c>
      <c r="D63" s="128" t="s">
        <v>1121</v>
      </c>
      <c r="E63" s="125" t="s">
        <v>1136</v>
      </c>
      <c r="F63" s="125">
        <v>659</v>
      </c>
      <c r="G63" s="125" t="s">
        <v>73</v>
      </c>
      <c r="H63" s="125" t="s">
        <v>1573</v>
      </c>
      <c r="I63" s="129">
        <v>599</v>
      </c>
      <c r="J63" s="130">
        <v>3</v>
      </c>
      <c r="K63" s="130">
        <v>57</v>
      </c>
      <c r="L63" s="130">
        <v>13</v>
      </c>
      <c r="M63" s="130">
        <v>10</v>
      </c>
      <c r="N63" s="130">
        <v>71</v>
      </c>
      <c r="O63" s="130">
        <v>39</v>
      </c>
      <c r="P63" s="130">
        <v>8</v>
      </c>
      <c r="Q63" s="130">
        <v>0</v>
      </c>
      <c r="R63" s="130">
        <v>3</v>
      </c>
      <c r="S63" s="130">
        <v>70</v>
      </c>
      <c r="T63" s="130">
        <v>45</v>
      </c>
      <c r="U63" s="130">
        <v>0</v>
      </c>
      <c r="V63" s="130">
        <v>0</v>
      </c>
      <c r="W63" s="130">
        <v>0</v>
      </c>
      <c r="X63" s="130">
        <v>34</v>
      </c>
      <c r="Y63" s="130">
        <v>353</v>
      </c>
    </row>
    <row r="64" spans="1:25" x14ac:dyDescent="0.25">
      <c r="A64" s="125">
        <v>63</v>
      </c>
      <c r="B64" s="126">
        <v>7</v>
      </c>
      <c r="C64" s="127">
        <v>71</v>
      </c>
      <c r="D64" s="128" t="s">
        <v>1121</v>
      </c>
      <c r="E64" s="125" t="s">
        <v>1137</v>
      </c>
      <c r="F64" s="125">
        <v>660</v>
      </c>
      <c r="G64" s="125" t="s">
        <v>73</v>
      </c>
      <c r="H64" s="125" t="s">
        <v>42</v>
      </c>
      <c r="I64" s="129">
        <v>484</v>
      </c>
      <c r="J64" s="130">
        <v>8</v>
      </c>
      <c r="K64" s="130">
        <v>123</v>
      </c>
      <c r="L64" s="130">
        <v>33</v>
      </c>
      <c r="M64" s="130">
        <v>5</v>
      </c>
      <c r="N64" s="130">
        <v>1</v>
      </c>
      <c r="O64" s="130">
        <v>32</v>
      </c>
      <c r="P64" s="130">
        <v>1</v>
      </c>
      <c r="Q64" s="130">
        <v>3</v>
      </c>
      <c r="R64" s="130">
        <v>15</v>
      </c>
      <c r="S64" s="130">
        <v>17</v>
      </c>
      <c r="T64" s="130">
        <v>20</v>
      </c>
      <c r="U64" s="130">
        <v>1</v>
      </c>
      <c r="V64" s="130">
        <v>2</v>
      </c>
      <c r="W64" s="130">
        <v>0</v>
      </c>
      <c r="X64" s="130">
        <v>26</v>
      </c>
      <c r="Y64" s="130">
        <v>287</v>
      </c>
    </row>
    <row r="65" spans="1:25" x14ac:dyDescent="0.25">
      <c r="A65" s="125">
        <v>64</v>
      </c>
      <c r="B65" s="126">
        <v>7</v>
      </c>
      <c r="C65" s="127">
        <v>71</v>
      </c>
      <c r="D65" s="128" t="s">
        <v>1121</v>
      </c>
      <c r="E65" s="125" t="s">
        <v>1137</v>
      </c>
      <c r="F65" s="125">
        <v>660</v>
      </c>
      <c r="G65" s="125" t="s">
        <v>73</v>
      </c>
      <c r="H65" s="125" t="s">
        <v>1569</v>
      </c>
      <c r="I65" s="129">
        <v>483</v>
      </c>
      <c r="J65" s="130">
        <v>12</v>
      </c>
      <c r="K65" s="130">
        <v>112</v>
      </c>
      <c r="L65" s="130">
        <v>32</v>
      </c>
      <c r="M65" s="130">
        <v>5</v>
      </c>
      <c r="N65" s="130">
        <v>5</v>
      </c>
      <c r="O65" s="130">
        <v>24</v>
      </c>
      <c r="P65" s="130">
        <v>0</v>
      </c>
      <c r="Q65" s="130">
        <v>2</v>
      </c>
      <c r="R65" s="130">
        <v>13</v>
      </c>
      <c r="S65" s="130">
        <v>33</v>
      </c>
      <c r="T65" s="130">
        <v>16</v>
      </c>
      <c r="U65" s="130">
        <v>0</v>
      </c>
      <c r="V65" s="130">
        <v>3</v>
      </c>
      <c r="W65" s="130">
        <v>0</v>
      </c>
      <c r="X65" s="130">
        <v>33</v>
      </c>
      <c r="Y65" s="130">
        <v>290</v>
      </c>
    </row>
    <row r="66" spans="1:25" x14ac:dyDescent="0.25">
      <c r="A66" s="125">
        <v>65</v>
      </c>
      <c r="B66" s="126">
        <v>7</v>
      </c>
      <c r="C66" s="127">
        <v>73</v>
      </c>
      <c r="D66" s="128" t="s">
        <v>203</v>
      </c>
      <c r="E66" s="125" t="s">
        <v>203</v>
      </c>
      <c r="F66" s="125">
        <v>663</v>
      </c>
      <c r="G66" s="125" t="s">
        <v>73</v>
      </c>
      <c r="H66" s="125" t="s">
        <v>42</v>
      </c>
      <c r="I66" s="129">
        <v>565</v>
      </c>
      <c r="J66" s="130">
        <v>1</v>
      </c>
      <c r="K66" s="130">
        <v>52</v>
      </c>
      <c r="L66" s="130">
        <v>18</v>
      </c>
      <c r="M66" s="130">
        <v>26</v>
      </c>
      <c r="N66" s="130">
        <v>75</v>
      </c>
      <c r="O66" s="130">
        <v>0</v>
      </c>
      <c r="P66" s="130">
        <v>46</v>
      </c>
      <c r="Q66" s="130">
        <v>2</v>
      </c>
      <c r="R66" s="130">
        <v>1</v>
      </c>
      <c r="S66" s="130">
        <v>20</v>
      </c>
      <c r="T66" s="130">
        <v>0</v>
      </c>
      <c r="U66" s="130">
        <v>0</v>
      </c>
      <c r="V66" s="130">
        <v>9</v>
      </c>
      <c r="W66" s="130">
        <v>0</v>
      </c>
      <c r="X66" s="130">
        <v>3</v>
      </c>
      <c r="Y66" s="130">
        <v>253</v>
      </c>
    </row>
    <row r="67" spans="1:25" x14ac:dyDescent="0.25">
      <c r="A67" s="125">
        <v>66</v>
      </c>
      <c r="B67" s="126">
        <v>7</v>
      </c>
      <c r="C67" s="127">
        <v>73</v>
      </c>
      <c r="D67" s="128" t="s">
        <v>203</v>
      </c>
      <c r="E67" s="125" t="s">
        <v>203</v>
      </c>
      <c r="F67" s="125">
        <v>663</v>
      </c>
      <c r="G67" s="125" t="s">
        <v>73</v>
      </c>
      <c r="H67" s="125" t="s">
        <v>1569</v>
      </c>
      <c r="I67" s="129">
        <v>564</v>
      </c>
      <c r="J67" s="130">
        <v>2</v>
      </c>
      <c r="K67" s="130">
        <v>92</v>
      </c>
      <c r="L67" s="130">
        <v>12</v>
      </c>
      <c r="M67" s="130">
        <v>15</v>
      </c>
      <c r="N67" s="130">
        <v>56</v>
      </c>
      <c r="O67" s="130">
        <v>0</v>
      </c>
      <c r="P67" s="130">
        <v>28</v>
      </c>
      <c r="Q67" s="130">
        <v>0</v>
      </c>
      <c r="R67" s="130">
        <v>1</v>
      </c>
      <c r="S67" s="130">
        <v>17</v>
      </c>
      <c r="T67" s="130">
        <v>1</v>
      </c>
      <c r="U67" s="130">
        <v>0</v>
      </c>
      <c r="V67" s="130">
        <v>5</v>
      </c>
      <c r="W67" s="130">
        <v>0</v>
      </c>
      <c r="X67" s="130">
        <v>7</v>
      </c>
      <c r="Y67" s="130">
        <v>236</v>
      </c>
    </row>
    <row r="68" spans="1:25" x14ac:dyDescent="0.25">
      <c r="A68" s="125">
        <v>67</v>
      </c>
      <c r="B68" s="126">
        <v>7</v>
      </c>
      <c r="C68" s="127">
        <v>73</v>
      </c>
      <c r="D68" s="128" t="s">
        <v>203</v>
      </c>
      <c r="E68" s="125" t="s">
        <v>203</v>
      </c>
      <c r="F68" s="125">
        <v>664</v>
      </c>
      <c r="G68" s="125" t="s">
        <v>73</v>
      </c>
      <c r="H68" s="125" t="s">
        <v>42</v>
      </c>
      <c r="I68" s="129">
        <v>710</v>
      </c>
      <c r="J68" s="130">
        <v>5</v>
      </c>
      <c r="K68" s="130">
        <v>93</v>
      </c>
      <c r="L68" s="130">
        <v>25</v>
      </c>
      <c r="M68" s="130">
        <v>4</v>
      </c>
      <c r="N68" s="130">
        <v>45</v>
      </c>
      <c r="O68" s="130">
        <v>0</v>
      </c>
      <c r="P68" s="130">
        <v>8</v>
      </c>
      <c r="Q68" s="130">
        <v>2</v>
      </c>
      <c r="R68" s="130">
        <v>2</v>
      </c>
      <c r="S68" s="130">
        <v>101</v>
      </c>
      <c r="T68" s="130">
        <v>1</v>
      </c>
      <c r="U68" s="130">
        <v>0</v>
      </c>
      <c r="V68" s="130">
        <v>3</v>
      </c>
      <c r="W68" s="130">
        <v>0</v>
      </c>
      <c r="X68" s="130">
        <v>5</v>
      </c>
      <c r="Y68" s="130">
        <v>294</v>
      </c>
    </row>
    <row r="69" spans="1:25" x14ac:dyDescent="0.25">
      <c r="A69" s="125">
        <v>68</v>
      </c>
      <c r="B69" s="126">
        <v>7</v>
      </c>
      <c r="C69" s="127">
        <v>73</v>
      </c>
      <c r="D69" s="128" t="s">
        <v>203</v>
      </c>
      <c r="E69" s="125" t="s">
        <v>1138</v>
      </c>
      <c r="F69" s="125">
        <v>665</v>
      </c>
      <c r="G69" s="125" t="s">
        <v>73</v>
      </c>
      <c r="H69" s="125" t="s">
        <v>42</v>
      </c>
      <c r="I69" s="129">
        <v>224</v>
      </c>
      <c r="J69" s="130">
        <v>0</v>
      </c>
      <c r="K69" s="130">
        <v>21</v>
      </c>
      <c r="L69" s="130">
        <v>8</v>
      </c>
      <c r="M69" s="130">
        <v>28</v>
      </c>
      <c r="N69" s="130">
        <v>24</v>
      </c>
      <c r="O69" s="130">
        <v>0</v>
      </c>
      <c r="P69" s="130">
        <v>17</v>
      </c>
      <c r="Q69" s="130">
        <v>0</v>
      </c>
      <c r="R69" s="130">
        <v>4</v>
      </c>
      <c r="S69" s="130">
        <v>4</v>
      </c>
      <c r="T69" s="130">
        <v>0</v>
      </c>
      <c r="U69" s="130">
        <v>0</v>
      </c>
      <c r="V69" s="130">
        <v>0</v>
      </c>
      <c r="W69" s="130">
        <v>0</v>
      </c>
      <c r="X69" s="130">
        <v>1</v>
      </c>
      <c r="Y69" s="130">
        <v>107</v>
      </c>
    </row>
    <row r="70" spans="1:25" x14ac:dyDescent="0.25">
      <c r="A70" s="125">
        <v>69</v>
      </c>
      <c r="B70" s="126">
        <v>7</v>
      </c>
      <c r="C70" s="127">
        <v>73</v>
      </c>
      <c r="D70" s="128" t="s">
        <v>203</v>
      </c>
      <c r="E70" s="125" t="s">
        <v>708</v>
      </c>
      <c r="F70" s="125">
        <v>665</v>
      </c>
      <c r="G70" s="125" t="s">
        <v>73</v>
      </c>
      <c r="H70" s="125" t="s">
        <v>1573</v>
      </c>
      <c r="I70" s="129">
        <v>291</v>
      </c>
      <c r="J70" s="130">
        <v>2</v>
      </c>
      <c r="K70" s="130">
        <v>68</v>
      </c>
      <c r="L70" s="130">
        <v>17</v>
      </c>
      <c r="M70" s="130">
        <v>1</v>
      </c>
      <c r="N70" s="130">
        <v>7</v>
      </c>
      <c r="O70" s="130">
        <v>4</v>
      </c>
      <c r="P70" s="130">
        <v>39</v>
      </c>
      <c r="Q70" s="130">
        <v>0</v>
      </c>
      <c r="R70" s="130">
        <v>1</v>
      </c>
      <c r="S70" s="130">
        <v>46</v>
      </c>
      <c r="T70" s="130">
        <v>1</v>
      </c>
      <c r="U70" s="130">
        <v>0</v>
      </c>
      <c r="V70" s="130">
        <v>0</v>
      </c>
      <c r="W70" s="130">
        <v>0</v>
      </c>
      <c r="X70" s="130">
        <v>4</v>
      </c>
      <c r="Y70" s="130">
        <v>190</v>
      </c>
    </row>
    <row r="71" spans="1:25" x14ac:dyDescent="0.25">
      <c r="A71" s="125">
        <v>70</v>
      </c>
      <c r="B71" s="126">
        <v>7</v>
      </c>
      <c r="C71" s="127">
        <v>85</v>
      </c>
      <c r="D71" s="128" t="s">
        <v>1139</v>
      </c>
      <c r="E71" s="125" t="s">
        <v>1139</v>
      </c>
      <c r="F71" s="125">
        <v>738</v>
      </c>
      <c r="G71" s="125" t="s">
        <v>73</v>
      </c>
      <c r="H71" s="125" t="s">
        <v>42</v>
      </c>
      <c r="I71" s="129">
        <v>418</v>
      </c>
      <c r="J71" s="130">
        <v>4</v>
      </c>
      <c r="K71" s="130">
        <v>149</v>
      </c>
      <c r="L71" s="130">
        <v>44</v>
      </c>
      <c r="M71" s="130">
        <v>11</v>
      </c>
      <c r="N71" s="130">
        <v>50</v>
      </c>
      <c r="O71" s="130">
        <v>0</v>
      </c>
      <c r="P71" s="130">
        <v>0</v>
      </c>
      <c r="Q71" s="130">
        <v>0</v>
      </c>
      <c r="R71" s="130">
        <v>0</v>
      </c>
      <c r="S71" s="130">
        <v>25</v>
      </c>
      <c r="T71" s="130">
        <v>0</v>
      </c>
      <c r="U71" s="130">
        <v>1</v>
      </c>
      <c r="V71" s="130">
        <v>16</v>
      </c>
      <c r="W71" s="130">
        <v>0</v>
      </c>
      <c r="X71" s="130">
        <v>10</v>
      </c>
      <c r="Y71" s="130">
        <v>310</v>
      </c>
    </row>
    <row r="72" spans="1:25" x14ac:dyDescent="0.25">
      <c r="A72" s="125">
        <v>71</v>
      </c>
      <c r="B72" s="126">
        <v>7</v>
      </c>
      <c r="C72" s="127">
        <v>85</v>
      </c>
      <c r="D72" s="128" t="s">
        <v>1139</v>
      </c>
      <c r="E72" s="125" t="s">
        <v>1139</v>
      </c>
      <c r="F72" s="125">
        <v>738</v>
      </c>
      <c r="G72" s="125" t="s">
        <v>73</v>
      </c>
      <c r="H72" s="125" t="s">
        <v>1569</v>
      </c>
      <c r="I72" s="129">
        <v>417</v>
      </c>
      <c r="J72" s="130">
        <v>7</v>
      </c>
      <c r="K72" s="130">
        <v>138</v>
      </c>
      <c r="L72" s="130">
        <v>60</v>
      </c>
      <c r="M72" s="130">
        <v>10</v>
      </c>
      <c r="N72" s="130">
        <v>47</v>
      </c>
      <c r="O72" s="130">
        <v>0</v>
      </c>
      <c r="P72" s="130">
        <v>0</v>
      </c>
      <c r="Q72" s="130">
        <v>2</v>
      </c>
      <c r="R72" s="130">
        <v>2</v>
      </c>
      <c r="S72" s="130">
        <v>16</v>
      </c>
      <c r="T72" s="130">
        <v>0</v>
      </c>
      <c r="U72" s="130">
        <v>0</v>
      </c>
      <c r="V72" s="130">
        <v>15</v>
      </c>
      <c r="W72" s="130">
        <v>0</v>
      </c>
      <c r="X72" s="130">
        <v>12</v>
      </c>
      <c r="Y72" s="130">
        <v>309</v>
      </c>
    </row>
    <row r="73" spans="1:25" x14ac:dyDescent="0.25">
      <c r="A73" s="125">
        <v>72</v>
      </c>
      <c r="B73" s="126">
        <v>7</v>
      </c>
      <c r="C73" s="127">
        <v>85</v>
      </c>
      <c r="D73" s="128" t="s">
        <v>1139</v>
      </c>
      <c r="E73" s="125" t="s">
        <v>1140</v>
      </c>
      <c r="F73" s="125">
        <v>739</v>
      </c>
      <c r="G73" s="125" t="s">
        <v>73</v>
      </c>
      <c r="H73" s="125" t="s">
        <v>42</v>
      </c>
      <c r="I73" s="129">
        <v>497</v>
      </c>
      <c r="J73" s="130">
        <v>7</v>
      </c>
      <c r="K73" s="130">
        <v>69</v>
      </c>
      <c r="L73" s="130">
        <v>121</v>
      </c>
      <c r="M73" s="130">
        <v>9</v>
      </c>
      <c r="N73" s="130">
        <v>128</v>
      </c>
      <c r="O73" s="130">
        <v>2</v>
      </c>
      <c r="P73" s="130">
        <v>0</v>
      </c>
      <c r="Q73" s="130">
        <v>0</v>
      </c>
      <c r="R73" s="130">
        <v>2</v>
      </c>
      <c r="S73" s="130">
        <v>10</v>
      </c>
      <c r="T73" s="130">
        <v>0</v>
      </c>
      <c r="U73" s="130">
        <v>0</v>
      </c>
      <c r="V73" s="130">
        <v>2</v>
      </c>
      <c r="W73" s="130">
        <v>0</v>
      </c>
      <c r="X73" s="130">
        <v>15</v>
      </c>
      <c r="Y73" s="130">
        <v>365</v>
      </c>
    </row>
    <row r="74" spans="1:25" x14ac:dyDescent="0.25">
      <c r="A74" s="125">
        <v>73</v>
      </c>
      <c r="B74" s="126">
        <v>7</v>
      </c>
      <c r="C74" s="127">
        <v>85</v>
      </c>
      <c r="D74" s="128" t="s">
        <v>1139</v>
      </c>
      <c r="E74" s="125" t="s">
        <v>1141</v>
      </c>
      <c r="F74" s="125">
        <v>740</v>
      </c>
      <c r="G74" s="125" t="s">
        <v>73</v>
      </c>
      <c r="H74" s="125" t="s">
        <v>42</v>
      </c>
      <c r="I74" s="129">
        <v>655</v>
      </c>
      <c r="J74" s="130">
        <v>6</v>
      </c>
      <c r="K74" s="130">
        <v>155</v>
      </c>
      <c r="L74" s="130">
        <v>119</v>
      </c>
      <c r="M74" s="130">
        <v>11</v>
      </c>
      <c r="N74" s="130">
        <v>133</v>
      </c>
      <c r="O74" s="130">
        <v>0</v>
      </c>
      <c r="P74" s="130">
        <v>3</v>
      </c>
      <c r="Q74" s="130">
        <v>1</v>
      </c>
      <c r="R74" s="130">
        <v>0</v>
      </c>
      <c r="S74" s="130">
        <v>19</v>
      </c>
      <c r="T74" s="130">
        <v>0</v>
      </c>
      <c r="U74" s="130">
        <v>3</v>
      </c>
      <c r="V74" s="130">
        <v>9</v>
      </c>
      <c r="W74" s="130">
        <v>0</v>
      </c>
      <c r="X74" s="130">
        <v>13</v>
      </c>
      <c r="Y74" s="130">
        <v>472</v>
      </c>
    </row>
    <row r="75" spans="1:25" x14ac:dyDescent="0.25">
      <c r="A75" s="125">
        <v>74</v>
      </c>
      <c r="B75" s="126">
        <v>7</v>
      </c>
      <c r="C75" s="127">
        <v>208</v>
      </c>
      <c r="D75" s="128" t="s">
        <v>134</v>
      </c>
      <c r="E75" s="125" t="s">
        <v>134</v>
      </c>
      <c r="F75" s="125">
        <v>1193</v>
      </c>
      <c r="G75" s="125" t="s">
        <v>73</v>
      </c>
      <c r="H75" s="125" t="s">
        <v>42</v>
      </c>
      <c r="I75" s="129">
        <v>487</v>
      </c>
      <c r="J75" s="130">
        <v>1</v>
      </c>
      <c r="K75" s="130">
        <v>25</v>
      </c>
      <c r="L75" s="130">
        <v>44</v>
      </c>
      <c r="M75" s="130">
        <v>5</v>
      </c>
      <c r="N75" s="130">
        <v>5</v>
      </c>
      <c r="O75" s="130">
        <v>2</v>
      </c>
      <c r="P75" s="130">
        <v>0</v>
      </c>
      <c r="Q75" s="130">
        <v>2</v>
      </c>
      <c r="R75" s="130">
        <v>1</v>
      </c>
      <c r="S75" s="130">
        <v>96</v>
      </c>
      <c r="T75" s="130">
        <v>1</v>
      </c>
      <c r="U75" s="130">
        <v>0</v>
      </c>
      <c r="V75" s="130">
        <v>0</v>
      </c>
      <c r="W75" s="130">
        <v>0</v>
      </c>
      <c r="X75" s="130">
        <v>6</v>
      </c>
      <c r="Y75" s="130">
        <v>188</v>
      </c>
    </row>
    <row r="76" spans="1:25" x14ac:dyDescent="0.25">
      <c r="A76" s="125">
        <v>75</v>
      </c>
      <c r="B76" s="126">
        <v>7</v>
      </c>
      <c r="C76" s="127">
        <v>208</v>
      </c>
      <c r="D76" s="128" t="s">
        <v>134</v>
      </c>
      <c r="E76" s="125" t="s">
        <v>134</v>
      </c>
      <c r="F76" s="125">
        <v>1194</v>
      </c>
      <c r="G76" s="125" t="s">
        <v>73</v>
      </c>
      <c r="H76" s="125" t="s">
        <v>42</v>
      </c>
      <c r="I76" s="129">
        <v>686</v>
      </c>
      <c r="J76" s="130">
        <v>2</v>
      </c>
      <c r="K76" s="130">
        <v>21</v>
      </c>
      <c r="L76" s="130">
        <v>54</v>
      </c>
      <c r="M76" s="130">
        <v>2</v>
      </c>
      <c r="N76" s="130">
        <v>11</v>
      </c>
      <c r="O76" s="130">
        <v>3</v>
      </c>
      <c r="P76" s="130">
        <v>1</v>
      </c>
      <c r="Q76" s="130">
        <v>2</v>
      </c>
      <c r="R76" s="130">
        <v>4</v>
      </c>
      <c r="S76" s="130">
        <v>181</v>
      </c>
      <c r="T76" s="130">
        <v>0</v>
      </c>
      <c r="U76" s="130">
        <v>0</v>
      </c>
      <c r="V76" s="130">
        <v>0</v>
      </c>
      <c r="W76" s="130">
        <v>0</v>
      </c>
      <c r="X76" s="130">
        <v>117</v>
      </c>
      <c r="Y76" s="130">
        <v>398</v>
      </c>
    </row>
    <row r="77" spans="1:25" x14ac:dyDescent="0.25">
      <c r="A77" s="125">
        <v>76</v>
      </c>
      <c r="B77" s="126">
        <v>7</v>
      </c>
      <c r="C77" s="127">
        <v>208</v>
      </c>
      <c r="D77" s="128" t="s">
        <v>134</v>
      </c>
      <c r="E77" s="125" t="s">
        <v>134</v>
      </c>
      <c r="F77" s="125">
        <v>1195</v>
      </c>
      <c r="G77" s="125" t="s">
        <v>73</v>
      </c>
      <c r="H77" s="125" t="s">
        <v>42</v>
      </c>
      <c r="I77" s="129">
        <v>458</v>
      </c>
      <c r="J77" s="130">
        <v>4</v>
      </c>
      <c r="K77" s="130">
        <v>30</v>
      </c>
      <c r="L77" s="130">
        <v>34</v>
      </c>
      <c r="M77" s="130">
        <v>3</v>
      </c>
      <c r="N77" s="130">
        <v>6</v>
      </c>
      <c r="O77" s="130">
        <v>2</v>
      </c>
      <c r="P77" s="130">
        <v>2</v>
      </c>
      <c r="Q77" s="130">
        <v>5</v>
      </c>
      <c r="R77" s="130">
        <v>2</v>
      </c>
      <c r="S77" s="130">
        <v>93</v>
      </c>
      <c r="T77" s="130">
        <v>0</v>
      </c>
      <c r="U77" s="130">
        <v>0</v>
      </c>
      <c r="V77" s="130">
        <v>0</v>
      </c>
      <c r="W77" s="130">
        <v>0</v>
      </c>
      <c r="X77" s="130">
        <v>13</v>
      </c>
      <c r="Y77" s="130">
        <v>194</v>
      </c>
    </row>
    <row r="78" spans="1:25" x14ac:dyDescent="0.25">
      <c r="A78" s="125">
        <v>77</v>
      </c>
      <c r="B78" s="126">
        <v>7</v>
      </c>
      <c r="C78" s="127">
        <v>208</v>
      </c>
      <c r="D78" s="128" t="s">
        <v>134</v>
      </c>
      <c r="E78" s="125" t="s">
        <v>134</v>
      </c>
      <c r="F78" s="125">
        <v>1195</v>
      </c>
      <c r="G78" s="125" t="s">
        <v>73</v>
      </c>
      <c r="H78" s="125" t="s">
        <v>1569</v>
      </c>
      <c r="I78" s="129">
        <v>457</v>
      </c>
      <c r="J78" s="130">
        <v>6</v>
      </c>
      <c r="K78" s="130">
        <v>15</v>
      </c>
      <c r="L78" s="130">
        <v>38</v>
      </c>
      <c r="M78" s="130">
        <v>2</v>
      </c>
      <c r="N78" s="130">
        <v>5</v>
      </c>
      <c r="O78" s="130">
        <v>0</v>
      </c>
      <c r="P78" s="130">
        <v>2</v>
      </c>
      <c r="Q78" s="130">
        <v>2</v>
      </c>
      <c r="R78" s="130">
        <v>4</v>
      </c>
      <c r="S78" s="130">
        <v>125</v>
      </c>
      <c r="T78" s="130">
        <v>2</v>
      </c>
      <c r="U78" s="130">
        <v>3</v>
      </c>
      <c r="V78" s="130">
        <v>0</v>
      </c>
      <c r="W78" s="130">
        <v>0</v>
      </c>
      <c r="X78" s="130">
        <v>13</v>
      </c>
      <c r="Y78" s="130">
        <v>217</v>
      </c>
    </row>
    <row r="79" spans="1:25" x14ac:dyDescent="0.25">
      <c r="A79" s="125">
        <v>78</v>
      </c>
      <c r="B79" s="126">
        <v>7</v>
      </c>
      <c r="C79" s="127">
        <v>208</v>
      </c>
      <c r="D79" s="128" t="s">
        <v>134</v>
      </c>
      <c r="E79" s="125" t="s">
        <v>1142</v>
      </c>
      <c r="F79" s="125">
        <v>1196</v>
      </c>
      <c r="G79" s="125" t="s">
        <v>73</v>
      </c>
      <c r="H79" s="125" t="s">
        <v>42</v>
      </c>
      <c r="I79" s="129">
        <v>275</v>
      </c>
      <c r="J79" s="130">
        <v>0</v>
      </c>
      <c r="K79" s="130">
        <v>19</v>
      </c>
      <c r="L79" s="130">
        <v>10</v>
      </c>
      <c r="M79" s="130">
        <v>4</v>
      </c>
      <c r="N79" s="130">
        <v>6</v>
      </c>
      <c r="O79" s="130">
        <v>2</v>
      </c>
      <c r="P79" s="130">
        <v>0</v>
      </c>
      <c r="Q79" s="130">
        <v>4</v>
      </c>
      <c r="R79" s="130">
        <v>3</v>
      </c>
      <c r="S79" s="130">
        <v>33</v>
      </c>
      <c r="T79" s="130">
        <v>1</v>
      </c>
      <c r="U79" s="130">
        <v>1</v>
      </c>
      <c r="V79" s="130">
        <v>3</v>
      </c>
      <c r="W79" s="130">
        <v>0</v>
      </c>
      <c r="X79" s="130">
        <v>21</v>
      </c>
      <c r="Y79" s="130">
        <v>107</v>
      </c>
    </row>
    <row r="80" spans="1:25" x14ac:dyDescent="0.25">
      <c r="A80" s="125">
        <v>79</v>
      </c>
      <c r="B80" s="126">
        <v>7</v>
      </c>
      <c r="C80" s="127">
        <v>208</v>
      </c>
      <c r="D80" s="128" t="s">
        <v>134</v>
      </c>
      <c r="E80" s="125" t="s">
        <v>1143</v>
      </c>
      <c r="F80" s="125">
        <v>1197</v>
      </c>
      <c r="G80" s="125" t="s">
        <v>73</v>
      </c>
      <c r="H80" s="125" t="s">
        <v>42</v>
      </c>
      <c r="I80" s="129">
        <v>152</v>
      </c>
      <c r="J80" s="130">
        <v>0</v>
      </c>
      <c r="K80" s="130">
        <v>26</v>
      </c>
      <c r="L80" s="130">
        <v>6</v>
      </c>
      <c r="M80" s="130">
        <v>6</v>
      </c>
      <c r="N80" s="130">
        <v>0</v>
      </c>
      <c r="O80" s="130">
        <v>0</v>
      </c>
      <c r="P80" s="130">
        <v>0</v>
      </c>
      <c r="Q80" s="130">
        <v>1</v>
      </c>
      <c r="R80" s="130">
        <v>0</v>
      </c>
      <c r="S80" s="130">
        <v>21</v>
      </c>
      <c r="T80" s="130">
        <v>1</v>
      </c>
      <c r="U80" s="130">
        <v>0</v>
      </c>
      <c r="V80" s="130">
        <v>1</v>
      </c>
      <c r="W80" s="130">
        <v>0</v>
      </c>
      <c r="X80" s="130">
        <v>9</v>
      </c>
      <c r="Y80" s="130">
        <v>71</v>
      </c>
    </row>
    <row r="81" spans="1:25" x14ac:dyDescent="0.25">
      <c r="A81" s="125">
        <v>80</v>
      </c>
      <c r="B81" s="126">
        <v>7</v>
      </c>
      <c r="C81" s="127">
        <v>208</v>
      </c>
      <c r="D81" s="128" t="s">
        <v>134</v>
      </c>
      <c r="E81" s="125" t="s">
        <v>1144</v>
      </c>
      <c r="F81" s="125">
        <v>1198</v>
      </c>
      <c r="G81" s="125" t="s">
        <v>73</v>
      </c>
      <c r="H81" s="125" t="s">
        <v>42</v>
      </c>
      <c r="I81" s="129">
        <v>644</v>
      </c>
      <c r="J81" s="130">
        <v>5</v>
      </c>
      <c r="K81" s="130">
        <v>31</v>
      </c>
      <c r="L81" s="130">
        <v>92</v>
      </c>
      <c r="M81" s="130">
        <v>7</v>
      </c>
      <c r="N81" s="130">
        <v>5</v>
      </c>
      <c r="O81" s="130">
        <v>2</v>
      </c>
      <c r="P81" s="130">
        <v>0</v>
      </c>
      <c r="Q81" s="130">
        <v>3</v>
      </c>
      <c r="R81" s="130">
        <v>4</v>
      </c>
      <c r="S81" s="130">
        <v>83</v>
      </c>
      <c r="T81" s="130">
        <v>0</v>
      </c>
      <c r="U81" s="130">
        <v>3</v>
      </c>
      <c r="V81" s="130">
        <v>1</v>
      </c>
      <c r="W81" s="130">
        <v>0</v>
      </c>
      <c r="X81" s="130">
        <v>10</v>
      </c>
      <c r="Y81" s="130">
        <v>246</v>
      </c>
    </row>
    <row r="82" spans="1:25" x14ac:dyDescent="0.25">
      <c r="A82" s="125">
        <v>81</v>
      </c>
      <c r="B82" s="126">
        <v>7</v>
      </c>
      <c r="C82" s="127">
        <v>208</v>
      </c>
      <c r="D82" s="128" t="s">
        <v>134</v>
      </c>
      <c r="E82" s="125" t="s">
        <v>1145</v>
      </c>
      <c r="F82" s="125">
        <v>1199</v>
      </c>
      <c r="G82" s="125" t="s">
        <v>73</v>
      </c>
      <c r="H82" s="125" t="s">
        <v>42</v>
      </c>
      <c r="I82" s="129">
        <v>425</v>
      </c>
      <c r="J82" s="130">
        <v>2</v>
      </c>
      <c r="K82" s="130">
        <v>13</v>
      </c>
      <c r="L82" s="130">
        <v>29</v>
      </c>
      <c r="M82" s="130">
        <v>1</v>
      </c>
      <c r="N82" s="130">
        <v>7</v>
      </c>
      <c r="O82" s="130">
        <v>1</v>
      </c>
      <c r="P82" s="130">
        <v>1</v>
      </c>
      <c r="Q82" s="130">
        <v>3</v>
      </c>
      <c r="R82" s="130">
        <v>4</v>
      </c>
      <c r="S82" s="130">
        <v>106</v>
      </c>
      <c r="T82" s="130">
        <v>3</v>
      </c>
      <c r="U82" s="130">
        <v>0</v>
      </c>
      <c r="V82" s="130">
        <v>0</v>
      </c>
      <c r="W82" s="130">
        <v>0</v>
      </c>
      <c r="X82" s="130">
        <v>9</v>
      </c>
      <c r="Y82" s="130">
        <v>179</v>
      </c>
    </row>
    <row r="83" spans="1:25" x14ac:dyDescent="0.25">
      <c r="A83" s="125">
        <v>82</v>
      </c>
      <c r="B83" s="126">
        <v>7</v>
      </c>
      <c r="C83" s="127">
        <v>208</v>
      </c>
      <c r="D83" s="128" t="s">
        <v>134</v>
      </c>
      <c r="E83" s="125" t="s">
        <v>1145</v>
      </c>
      <c r="F83" s="125">
        <v>1199</v>
      </c>
      <c r="G83" s="125" t="s">
        <v>73</v>
      </c>
      <c r="H83" s="125" t="s">
        <v>1569</v>
      </c>
      <c r="I83" s="129">
        <v>424</v>
      </c>
      <c r="J83" s="130">
        <v>1</v>
      </c>
      <c r="K83" s="130">
        <v>5</v>
      </c>
      <c r="L83" s="130">
        <v>19</v>
      </c>
      <c r="M83" s="130">
        <v>2</v>
      </c>
      <c r="N83" s="130">
        <v>5</v>
      </c>
      <c r="O83" s="130">
        <v>1</v>
      </c>
      <c r="P83" s="130">
        <v>2</v>
      </c>
      <c r="Q83" s="130">
        <v>3</v>
      </c>
      <c r="R83" s="130">
        <v>7</v>
      </c>
      <c r="S83" s="130">
        <v>110</v>
      </c>
      <c r="T83" s="130">
        <v>6</v>
      </c>
      <c r="U83" s="130">
        <v>1</v>
      </c>
      <c r="V83" s="130">
        <v>0</v>
      </c>
      <c r="W83" s="130">
        <v>0</v>
      </c>
      <c r="X83" s="130">
        <v>12</v>
      </c>
      <c r="Y83" s="130">
        <v>174</v>
      </c>
    </row>
    <row r="84" spans="1:25" x14ac:dyDescent="0.25">
      <c r="A84" s="125">
        <v>83</v>
      </c>
      <c r="B84" s="126">
        <v>7</v>
      </c>
      <c r="C84" s="127">
        <v>208</v>
      </c>
      <c r="D84" s="128" t="s">
        <v>134</v>
      </c>
      <c r="E84" s="125" t="s">
        <v>1146</v>
      </c>
      <c r="F84" s="125">
        <v>1199</v>
      </c>
      <c r="G84" s="125" t="s">
        <v>73</v>
      </c>
      <c r="H84" s="125" t="s">
        <v>1573</v>
      </c>
      <c r="I84" s="129">
        <v>403</v>
      </c>
      <c r="J84" s="130">
        <v>5</v>
      </c>
      <c r="K84" s="130">
        <v>38</v>
      </c>
      <c r="L84" s="130">
        <v>12</v>
      </c>
      <c r="M84" s="130">
        <v>3</v>
      </c>
      <c r="N84" s="130">
        <v>7</v>
      </c>
      <c r="O84" s="130">
        <v>3</v>
      </c>
      <c r="P84" s="130">
        <v>1</v>
      </c>
      <c r="Q84" s="130">
        <v>7</v>
      </c>
      <c r="R84" s="130">
        <v>3</v>
      </c>
      <c r="S84" s="130">
        <v>75</v>
      </c>
      <c r="T84" s="130">
        <v>4</v>
      </c>
      <c r="U84" s="130">
        <v>0</v>
      </c>
      <c r="V84" s="130">
        <v>1</v>
      </c>
      <c r="W84" s="130">
        <v>0</v>
      </c>
      <c r="X84" s="130">
        <v>11</v>
      </c>
      <c r="Y84" s="130">
        <v>170</v>
      </c>
    </row>
    <row r="85" spans="1:25" x14ac:dyDescent="0.25">
      <c r="A85" s="125">
        <v>84</v>
      </c>
      <c r="B85" s="126">
        <v>7</v>
      </c>
      <c r="C85" s="127">
        <v>208</v>
      </c>
      <c r="D85" s="128" t="s">
        <v>134</v>
      </c>
      <c r="E85" s="125" t="s">
        <v>1147</v>
      </c>
      <c r="F85" s="125">
        <v>1200</v>
      </c>
      <c r="G85" s="125" t="s">
        <v>73</v>
      </c>
      <c r="H85" s="125" t="s">
        <v>42</v>
      </c>
      <c r="I85" s="129">
        <v>585</v>
      </c>
      <c r="J85" s="130">
        <v>2</v>
      </c>
      <c r="K85" s="130">
        <v>8</v>
      </c>
      <c r="L85" s="130">
        <v>34</v>
      </c>
      <c r="M85" s="130">
        <v>2</v>
      </c>
      <c r="N85" s="130">
        <v>5</v>
      </c>
      <c r="O85" s="130">
        <v>2</v>
      </c>
      <c r="P85" s="130">
        <v>1</v>
      </c>
      <c r="Q85" s="130">
        <v>3</v>
      </c>
      <c r="R85" s="130">
        <v>5</v>
      </c>
      <c r="S85" s="130">
        <v>146</v>
      </c>
      <c r="T85" s="130">
        <v>4</v>
      </c>
      <c r="U85" s="130">
        <v>2</v>
      </c>
      <c r="V85" s="130">
        <v>0</v>
      </c>
      <c r="W85" s="130">
        <v>0</v>
      </c>
      <c r="X85" s="130">
        <v>14</v>
      </c>
      <c r="Y85" s="130">
        <v>228</v>
      </c>
    </row>
    <row r="86" spans="1:25" x14ac:dyDescent="0.25">
      <c r="A86" s="125">
        <v>85</v>
      </c>
      <c r="B86" s="126">
        <v>7</v>
      </c>
      <c r="C86" s="127">
        <v>208</v>
      </c>
      <c r="D86" s="128" t="s">
        <v>134</v>
      </c>
      <c r="E86" s="125" t="s">
        <v>1148</v>
      </c>
      <c r="F86" s="125">
        <v>1201</v>
      </c>
      <c r="G86" s="125" t="s">
        <v>73</v>
      </c>
      <c r="H86" s="125" t="s">
        <v>42</v>
      </c>
      <c r="I86" s="129">
        <v>693</v>
      </c>
      <c r="J86" s="130">
        <v>0</v>
      </c>
      <c r="K86" s="130">
        <v>13</v>
      </c>
      <c r="L86" s="130">
        <v>27</v>
      </c>
      <c r="M86" s="130">
        <v>5</v>
      </c>
      <c r="N86" s="130">
        <v>7</v>
      </c>
      <c r="O86" s="130">
        <v>6</v>
      </c>
      <c r="P86" s="130">
        <v>1</v>
      </c>
      <c r="Q86" s="130">
        <v>6</v>
      </c>
      <c r="R86" s="130">
        <v>6</v>
      </c>
      <c r="S86" s="130">
        <v>184</v>
      </c>
      <c r="T86" s="130">
        <v>4</v>
      </c>
      <c r="U86" s="130">
        <v>0</v>
      </c>
      <c r="V86" s="130">
        <v>0</v>
      </c>
      <c r="W86" s="130">
        <v>1</v>
      </c>
      <c r="X86" s="130">
        <v>6</v>
      </c>
      <c r="Y86" s="130">
        <v>266</v>
      </c>
    </row>
    <row r="87" spans="1:25" x14ac:dyDescent="0.25">
      <c r="A87" s="125">
        <v>86</v>
      </c>
      <c r="B87" s="126">
        <v>7</v>
      </c>
      <c r="C87" s="127">
        <v>208</v>
      </c>
      <c r="D87" s="128" t="s">
        <v>134</v>
      </c>
      <c r="E87" s="125" t="s">
        <v>1149</v>
      </c>
      <c r="F87" s="125">
        <v>1202</v>
      </c>
      <c r="G87" s="125" t="s">
        <v>73</v>
      </c>
      <c r="H87" s="125" t="s">
        <v>42</v>
      </c>
      <c r="I87" s="129">
        <v>393</v>
      </c>
      <c r="J87" s="130">
        <v>5</v>
      </c>
      <c r="K87" s="130">
        <v>14</v>
      </c>
      <c r="L87" s="130">
        <v>63</v>
      </c>
      <c r="M87" s="130">
        <v>1</v>
      </c>
      <c r="N87" s="130">
        <v>5</v>
      </c>
      <c r="O87" s="130">
        <v>1</v>
      </c>
      <c r="P87" s="130">
        <v>1</v>
      </c>
      <c r="Q87" s="130">
        <v>16</v>
      </c>
      <c r="R87" s="130">
        <v>2</v>
      </c>
      <c r="S87" s="130">
        <v>62</v>
      </c>
      <c r="T87" s="130">
        <v>0</v>
      </c>
      <c r="U87" s="130">
        <v>0</v>
      </c>
      <c r="V87" s="130">
        <v>0</v>
      </c>
      <c r="W87" s="130">
        <v>0</v>
      </c>
      <c r="X87" s="130">
        <v>16</v>
      </c>
      <c r="Y87" s="130">
        <v>186</v>
      </c>
    </row>
    <row r="88" spans="1:25" x14ac:dyDescent="0.25">
      <c r="A88" s="125">
        <v>87</v>
      </c>
      <c r="B88" s="126">
        <v>7</v>
      </c>
      <c r="C88" s="127">
        <v>208</v>
      </c>
      <c r="D88" s="128" t="s">
        <v>134</v>
      </c>
      <c r="E88" s="125" t="s">
        <v>1149</v>
      </c>
      <c r="F88" s="125">
        <v>1202</v>
      </c>
      <c r="G88" s="125" t="s">
        <v>73</v>
      </c>
      <c r="H88" s="125" t="s">
        <v>1569</v>
      </c>
      <c r="I88" s="129">
        <v>392</v>
      </c>
      <c r="J88" s="130">
        <v>3</v>
      </c>
      <c r="K88" s="130">
        <v>17</v>
      </c>
      <c r="L88" s="130">
        <v>59</v>
      </c>
      <c r="M88" s="130">
        <v>4</v>
      </c>
      <c r="N88" s="130">
        <v>5</v>
      </c>
      <c r="O88" s="130">
        <v>2</v>
      </c>
      <c r="P88" s="130">
        <v>1</v>
      </c>
      <c r="Q88" s="130">
        <v>13</v>
      </c>
      <c r="R88" s="130">
        <v>3</v>
      </c>
      <c r="S88" s="130">
        <v>68</v>
      </c>
      <c r="T88" s="130">
        <v>1</v>
      </c>
      <c r="U88" s="130">
        <v>0</v>
      </c>
      <c r="V88" s="130">
        <v>0</v>
      </c>
      <c r="W88" s="130">
        <v>0</v>
      </c>
      <c r="X88" s="130">
        <v>4</v>
      </c>
      <c r="Y88" s="130">
        <v>180</v>
      </c>
    </row>
    <row r="89" spans="1:25" x14ac:dyDescent="0.25">
      <c r="A89" s="125">
        <v>88</v>
      </c>
      <c r="B89" s="126">
        <v>7</v>
      </c>
      <c r="C89" s="127">
        <v>208</v>
      </c>
      <c r="D89" s="128" t="s">
        <v>134</v>
      </c>
      <c r="E89" s="125" t="s">
        <v>1150</v>
      </c>
      <c r="F89" s="125">
        <v>1203</v>
      </c>
      <c r="G89" s="125" t="s">
        <v>73</v>
      </c>
      <c r="H89" s="125" t="s">
        <v>42</v>
      </c>
      <c r="I89" s="129">
        <v>519</v>
      </c>
      <c r="J89" s="130">
        <v>2</v>
      </c>
      <c r="K89" s="130">
        <v>82</v>
      </c>
      <c r="L89" s="130">
        <v>37</v>
      </c>
      <c r="M89" s="130">
        <v>15</v>
      </c>
      <c r="N89" s="130">
        <v>7</v>
      </c>
      <c r="O89" s="130">
        <v>2</v>
      </c>
      <c r="P89" s="130">
        <v>3</v>
      </c>
      <c r="Q89" s="130">
        <v>4</v>
      </c>
      <c r="R89" s="130">
        <v>6</v>
      </c>
      <c r="S89" s="130">
        <v>61</v>
      </c>
      <c r="T89" s="130">
        <v>1</v>
      </c>
      <c r="U89" s="130">
        <v>0</v>
      </c>
      <c r="V89" s="130">
        <v>1</v>
      </c>
      <c r="W89" s="130">
        <v>0</v>
      </c>
      <c r="X89" s="130">
        <v>18</v>
      </c>
      <c r="Y89" s="130">
        <v>239</v>
      </c>
    </row>
    <row r="90" spans="1:25" x14ac:dyDescent="0.25">
      <c r="A90" s="125">
        <v>89</v>
      </c>
      <c r="B90" s="126">
        <v>7</v>
      </c>
      <c r="C90" s="127">
        <v>240</v>
      </c>
      <c r="D90" s="128" t="s">
        <v>1151</v>
      </c>
      <c r="E90" s="125" t="s">
        <v>1151</v>
      </c>
      <c r="F90" s="125">
        <v>1284</v>
      </c>
      <c r="G90" s="125" t="s">
        <v>73</v>
      </c>
      <c r="H90" s="125" t="s">
        <v>42</v>
      </c>
      <c r="I90" s="129">
        <v>539</v>
      </c>
      <c r="J90" s="130">
        <v>2</v>
      </c>
      <c r="K90" s="130">
        <v>80</v>
      </c>
      <c r="L90" s="130">
        <v>72</v>
      </c>
      <c r="M90" s="130">
        <v>4</v>
      </c>
      <c r="N90" s="130">
        <v>25</v>
      </c>
      <c r="O90" s="130">
        <v>3</v>
      </c>
      <c r="P90" s="130">
        <v>0</v>
      </c>
      <c r="Q90" s="130">
        <v>1</v>
      </c>
      <c r="R90" s="130">
        <v>2</v>
      </c>
      <c r="S90" s="130">
        <v>42</v>
      </c>
      <c r="T90" s="130">
        <v>0</v>
      </c>
      <c r="U90" s="130">
        <v>0</v>
      </c>
      <c r="V90" s="130">
        <v>0</v>
      </c>
      <c r="W90" s="130">
        <v>0</v>
      </c>
      <c r="X90" s="130">
        <v>10</v>
      </c>
      <c r="Y90" s="130">
        <v>241</v>
      </c>
    </row>
    <row r="91" spans="1:25" x14ac:dyDescent="0.25">
      <c r="A91" s="125">
        <v>90</v>
      </c>
      <c r="B91" s="126">
        <v>7</v>
      </c>
      <c r="C91" s="127">
        <v>240</v>
      </c>
      <c r="D91" s="128" t="s">
        <v>1151</v>
      </c>
      <c r="E91" s="125" t="s">
        <v>1151</v>
      </c>
      <c r="F91" s="125">
        <v>1284</v>
      </c>
      <c r="G91" s="125" t="s">
        <v>73</v>
      </c>
      <c r="H91" s="125" t="s">
        <v>1569</v>
      </c>
      <c r="I91" s="129">
        <v>538</v>
      </c>
      <c r="J91" s="130">
        <v>2</v>
      </c>
      <c r="K91" s="130">
        <v>98</v>
      </c>
      <c r="L91" s="130">
        <v>54</v>
      </c>
      <c r="M91" s="130">
        <v>1</v>
      </c>
      <c r="N91" s="130">
        <v>10</v>
      </c>
      <c r="O91" s="130">
        <v>3</v>
      </c>
      <c r="P91" s="130">
        <v>1</v>
      </c>
      <c r="Q91" s="130">
        <v>4</v>
      </c>
      <c r="R91" s="130">
        <v>3</v>
      </c>
      <c r="S91" s="130">
        <v>39</v>
      </c>
      <c r="T91" s="130">
        <v>2</v>
      </c>
      <c r="U91" s="130">
        <v>0</v>
      </c>
      <c r="V91" s="130">
        <v>0</v>
      </c>
      <c r="W91" s="130">
        <v>0</v>
      </c>
      <c r="X91" s="130">
        <v>24</v>
      </c>
      <c r="Y91" s="130">
        <v>241</v>
      </c>
    </row>
    <row r="92" spans="1:25" x14ac:dyDescent="0.25">
      <c r="A92" s="125">
        <v>91</v>
      </c>
      <c r="B92" s="126">
        <v>7</v>
      </c>
      <c r="C92" s="127">
        <v>240</v>
      </c>
      <c r="D92" s="128" t="s">
        <v>1151</v>
      </c>
      <c r="E92" s="125" t="s">
        <v>1152</v>
      </c>
      <c r="F92" s="125">
        <v>1284</v>
      </c>
      <c r="G92" s="125" t="s">
        <v>73</v>
      </c>
      <c r="H92" s="125" t="s">
        <v>1573</v>
      </c>
      <c r="I92" s="129">
        <v>557</v>
      </c>
      <c r="J92" s="130">
        <v>3</v>
      </c>
      <c r="K92" s="130">
        <v>7</v>
      </c>
      <c r="L92" s="130">
        <v>9</v>
      </c>
      <c r="M92" s="130">
        <v>0</v>
      </c>
      <c r="N92" s="130">
        <v>7</v>
      </c>
      <c r="O92" s="130">
        <v>1</v>
      </c>
      <c r="P92" s="130">
        <v>1</v>
      </c>
      <c r="Q92" s="130">
        <v>3</v>
      </c>
      <c r="R92" s="130">
        <v>5</v>
      </c>
      <c r="S92" s="130">
        <v>222</v>
      </c>
      <c r="T92" s="130">
        <v>2</v>
      </c>
      <c r="U92" s="130">
        <v>0</v>
      </c>
      <c r="V92" s="130">
        <v>0</v>
      </c>
      <c r="W92" s="130">
        <v>0</v>
      </c>
      <c r="X92" s="130">
        <v>10</v>
      </c>
      <c r="Y92" s="130">
        <v>270</v>
      </c>
    </row>
    <row r="93" spans="1:25" x14ac:dyDescent="0.25">
      <c r="A93" s="125">
        <v>92</v>
      </c>
      <c r="B93" s="126">
        <v>7</v>
      </c>
      <c r="C93" s="127">
        <v>240</v>
      </c>
      <c r="D93" s="128" t="s">
        <v>1151</v>
      </c>
      <c r="E93" s="125" t="s">
        <v>1153</v>
      </c>
      <c r="F93" s="125">
        <v>1284</v>
      </c>
      <c r="G93" s="125" t="s">
        <v>73</v>
      </c>
      <c r="H93" s="125" t="s">
        <v>1575</v>
      </c>
      <c r="I93" s="129">
        <v>200</v>
      </c>
      <c r="J93" s="130">
        <v>0</v>
      </c>
      <c r="K93" s="130">
        <v>18</v>
      </c>
      <c r="L93" s="130">
        <v>10</v>
      </c>
      <c r="M93" s="130">
        <v>2</v>
      </c>
      <c r="N93" s="130">
        <v>16</v>
      </c>
      <c r="O93" s="130">
        <v>1</v>
      </c>
      <c r="P93" s="130">
        <v>3</v>
      </c>
      <c r="Q93" s="130">
        <v>1</v>
      </c>
      <c r="R93" s="130">
        <v>2</v>
      </c>
      <c r="S93" s="130">
        <v>56</v>
      </c>
      <c r="T93" s="130">
        <v>1</v>
      </c>
      <c r="U93" s="130">
        <v>0</v>
      </c>
      <c r="V93" s="130">
        <v>0</v>
      </c>
      <c r="W93" s="130">
        <v>0</v>
      </c>
      <c r="X93" s="130">
        <v>4</v>
      </c>
      <c r="Y93" s="130">
        <v>114</v>
      </c>
    </row>
    <row r="94" spans="1:25" x14ac:dyDescent="0.25">
      <c r="A94" s="125">
        <v>93</v>
      </c>
      <c r="B94" s="126">
        <v>7</v>
      </c>
      <c r="C94" s="127">
        <v>242</v>
      </c>
      <c r="D94" s="128" t="s">
        <v>1154</v>
      </c>
      <c r="E94" s="125" t="s">
        <v>1154</v>
      </c>
      <c r="F94" s="125">
        <v>1286</v>
      </c>
      <c r="G94" s="125" t="s">
        <v>73</v>
      </c>
      <c r="H94" s="125" t="s">
        <v>42</v>
      </c>
      <c r="I94" s="129">
        <v>631</v>
      </c>
      <c r="J94" s="130">
        <v>17</v>
      </c>
      <c r="K94" s="130">
        <v>25</v>
      </c>
      <c r="L94" s="130">
        <v>56</v>
      </c>
      <c r="M94" s="130">
        <v>11</v>
      </c>
      <c r="N94" s="130">
        <v>23</v>
      </c>
      <c r="O94" s="130">
        <v>1</v>
      </c>
      <c r="P94" s="130">
        <v>8</v>
      </c>
      <c r="Q94" s="130">
        <v>12</v>
      </c>
      <c r="R94" s="130">
        <v>0</v>
      </c>
      <c r="S94" s="130">
        <v>22</v>
      </c>
      <c r="T94" s="130">
        <v>0</v>
      </c>
      <c r="U94" s="130">
        <v>0</v>
      </c>
      <c r="V94" s="130">
        <v>1</v>
      </c>
      <c r="W94" s="130">
        <v>0</v>
      </c>
      <c r="X94" s="130">
        <v>23</v>
      </c>
      <c r="Y94" s="130">
        <v>199</v>
      </c>
    </row>
    <row r="95" spans="1:25" x14ac:dyDescent="0.25">
      <c r="A95" s="125">
        <v>94</v>
      </c>
      <c r="B95" s="126">
        <v>7</v>
      </c>
      <c r="C95" s="127">
        <v>242</v>
      </c>
      <c r="D95" s="128" t="s">
        <v>1154</v>
      </c>
      <c r="E95" s="125" t="s">
        <v>1154</v>
      </c>
      <c r="F95" s="125">
        <v>1286</v>
      </c>
      <c r="G95" s="125" t="s">
        <v>73</v>
      </c>
      <c r="H95" s="125" t="s">
        <v>1569</v>
      </c>
      <c r="I95" s="129">
        <v>630</v>
      </c>
      <c r="J95" s="130">
        <v>13</v>
      </c>
      <c r="K95" s="130">
        <v>46</v>
      </c>
      <c r="L95" s="130">
        <v>44</v>
      </c>
      <c r="M95" s="130">
        <v>13</v>
      </c>
      <c r="N95" s="130">
        <v>17</v>
      </c>
      <c r="O95" s="130">
        <v>2</v>
      </c>
      <c r="P95" s="130">
        <v>1</v>
      </c>
      <c r="Q95" s="130">
        <v>6</v>
      </c>
      <c r="R95" s="130">
        <v>2</v>
      </c>
      <c r="S95" s="130">
        <v>35</v>
      </c>
      <c r="T95" s="130">
        <v>0</v>
      </c>
      <c r="U95" s="130">
        <v>0</v>
      </c>
      <c r="V95" s="130">
        <v>3</v>
      </c>
      <c r="W95" s="130">
        <v>0</v>
      </c>
      <c r="X95" s="130">
        <v>22</v>
      </c>
      <c r="Y95" s="130">
        <v>204</v>
      </c>
    </row>
    <row r="96" spans="1:25" x14ac:dyDescent="0.25">
      <c r="A96" s="125">
        <v>95</v>
      </c>
      <c r="B96" s="126">
        <v>7</v>
      </c>
      <c r="C96" s="127">
        <v>242</v>
      </c>
      <c r="D96" s="128" t="s">
        <v>1154</v>
      </c>
      <c r="E96" s="125" t="s">
        <v>1154</v>
      </c>
      <c r="F96" s="125">
        <v>1286</v>
      </c>
      <c r="G96" s="125" t="s">
        <v>73</v>
      </c>
      <c r="H96" s="125" t="s">
        <v>1571</v>
      </c>
      <c r="I96" s="129">
        <v>630</v>
      </c>
      <c r="J96" s="130">
        <v>16</v>
      </c>
      <c r="K96" s="130">
        <v>45</v>
      </c>
      <c r="L96" s="130">
        <v>51</v>
      </c>
      <c r="M96" s="130">
        <v>11</v>
      </c>
      <c r="N96" s="130">
        <v>17</v>
      </c>
      <c r="O96" s="130">
        <v>0</v>
      </c>
      <c r="P96" s="130">
        <v>2</v>
      </c>
      <c r="Q96" s="130">
        <v>7</v>
      </c>
      <c r="R96" s="130">
        <v>0</v>
      </c>
      <c r="S96" s="130">
        <v>27</v>
      </c>
      <c r="T96" s="130">
        <v>0</v>
      </c>
      <c r="U96" s="130">
        <v>0</v>
      </c>
      <c r="V96" s="130">
        <v>8</v>
      </c>
      <c r="W96" s="130">
        <v>0</v>
      </c>
      <c r="X96" s="130">
        <v>18</v>
      </c>
      <c r="Y96" s="130">
        <v>202</v>
      </c>
    </row>
    <row r="97" spans="1:25" x14ac:dyDescent="0.25">
      <c r="A97" s="125">
        <v>96</v>
      </c>
      <c r="B97" s="126">
        <v>7</v>
      </c>
      <c r="C97" s="127">
        <v>242</v>
      </c>
      <c r="D97" s="128" t="s">
        <v>1154</v>
      </c>
      <c r="E97" s="125" t="s">
        <v>1154</v>
      </c>
      <c r="F97" s="125">
        <v>1287</v>
      </c>
      <c r="G97" s="125" t="s">
        <v>73</v>
      </c>
      <c r="H97" s="125" t="s">
        <v>42</v>
      </c>
      <c r="I97" s="129">
        <v>607</v>
      </c>
      <c r="J97" s="130">
        <v>13</v>
      </c>
      <c r="K97" s="130">
        <v>43</v>
      </c>
      <c r="L97" s="130">
        <v>31</v>
      </c>
      <c r="M97" s="130">
        <v>11</v>
      </c>
      <c r="N97" s="130">
        <v>31</v>
      </c>
      <c r="O97" s="130">
        <v>1</v>
      </c>
      <c r="P97" s="130">
        <v>5</v>
      </c>
      <c r="Q97" s="130">
        <v>15</v>
      </c>
      <c r="R97" s="130">
        <v>2</v>
      </c>
      <c r="S97" s="130">
        <v>40</v>
      </c>
      <c r="T97" s="130">
        <v>1</v>
      </c>
      <c r="U97" s="130">
        <v>0</v>
      </c>
      <c r="V97" s="130">
        <v>0</v>
      </c>
      <c r="W97" s="130">
        <v>0</v>
      </c>
      <c r="X97" s="130">
        <v>27</v>
      </c>
      <c r="Y97" s="130">
        <v>220</v>
      </c>
    </row>
    <row r="98" spans="1:25" x14ac:dyDescent="0.25">
      <c r="A98" s="125">
        <v>97</v>
      </c>
      <c r="B98" s="126">
        <v>7</v>
      </c>
      <c r="C98" s="127">
        <v>242</v>
      </c>
      <c r="D98" s="128" t="s">
        <v>1154</v>
      </c>
      <c r="E98" s="125" t="s">
        <v>1154</v>
      </c>
      <c r="F98" s="125">
        <v>1287</v>
      </c>
      <c r="G98" s="125" t="s">
        <v>73</v>
      </c>
      <c r="H98" s="125" t="s">
        <v>1569</v>
      </c>
      <c r="I98" s="129">
        <v>607</v>
      </c>
      <c r="J98" s="130">
        <v>8</v>
      </c>
      <c r="K98" s="130">
        <v>45</v>
      </c>
      <c r="L98" s="130">
        <v>35</v>
      </c>
      <c r="M98" s="130">
        <v>16</v>
      </c>
      <c r="N98" s="130">
        <v>35</v>
      </c>
      <c r="O98" s="130">
        <v>6</v>
      </c>
      <c r="P98" s="130">
        <v>5</v>
      </c>
      <c r="Q98" s="130">
        <v>7</v>
      </c>
      <c r="R98" s="130">
        <v>3</v>
      </c>
      <c r="S98" s="130">
        <v>31</v>
      </c>
      <c r="T98" s="130">
        <v>1</v>
      </c>
      <c r="U98" s="130">
        <v>0</v>
      </c>
      <c r="V98" s="130">
        <v>0</v>
      </c>
      <c r="W98" s="130">
        <v>0</v>
      </c>
      <c r="X98" s="130">
        <v>16</v>
      </c>
      <c r="Y98" s="130">
        <v>208</v>
      </c>
    </row>
    <row r="99" spans="1:25" x14ac:dyDescent="0.25">
      <c r="A99" s="125">
        <v>98</v>
      </c>
      <c r="B99" s="126">
        <v>7</v>
      </c>
      <c r="C99" s="127">
        <v>242</v>
      </c>
      <c r="D99" s="128" t="s">
        <v>1154</v>
      </c>
      <c r="E99" s="125" t="s">
        <v>1154</v>
      </c>
      <c r="F99" s="125">
        <v>1287</v>
      </c>
      <c r="G99" s="125" t="s">
        <v>73</v>
      </c>
      <c r="H99" s="125" t="s">
        <v>1571</v>
      </c>
      <c r="I99" s="129">
        <v>607</v>
      </c>
      <c r="J99" s="130">
        <v>16</v>
      </c>
      <c r="K99" s="130">
        <v>24</v>
      </c>
      <c r="L99" s="130">
        <v>43</v>
      </c>
      <c r="M99" s="130">
        <v>10</v>
      </c>
      <c r="N99" s="130">
        <v>34</v>
      </c>
      <c r="O99" s="130">
        <v>2</v>
      </c>
      <c r="P99" s="130">
        <v>4</v>
      </c>
      <c r="Q99" s="130">
        <v>6</v>
      </c>
      <c r="R99" s="130">
        <v>0</v>
      </c>
      <c r="S99" s="130">
        <v>33</v>
      </c>
      <c r="T99" s="130">
        <v>0</v>
      </c>
      <c r="U99" s="130">
        <v>0</v>
      </c>
      <c r="V99" s="130">
        <v>0</v>
      </c>
      <c r="W99" s="130">
        <v>0</v>
      </c>
      <c r="X99" s="130">
        <v>10</v>
      </c>
      <c r="Y99" s="130">
        <v>182</v>
      </c>
    </row>
    <row r="100" spans="1:25" x14ac:dyDescent="0.25">
      <c r="A100" s="125">
        <v>99</v>
      </c>
      <c r="B100" s="126">
        <v>7</v>
      </c>
      <c r="C100" s="127">
        <v>242</v>
      </c>
      <c r="D100" s="128" t="s">
        <v>1154</v>
      </c>
      <c r="E100" s="125" t="s">
        <v>1155</v>
      </c>
      <c r="F100" s="125">
        <v>1288</v>
      </c>
      <c r="G100" s="125" t="s">
        <v>73</v>
      </c>
      <c r="H100" s="125" t="s">
        <v>42</v>
      </c>
      <c r="I100" s="129">
        <v>549</v>
      </c>
      <c r="J100" s="130">
        <v>4</v>
      </c>
      <c r="K100" s="130">
        <v>33</v>
      </c>
      <c r="L100" s="130">
        <v>46</v>
      </c>
      <c r="M100" s="130">
        <v>5</v>
      </c>
      <c r="N100" s="130">
        <v>42</v>
      </c>
      <c r="O100" s="130">
        <v>0</v>
      </c>
      <c r="P100" s="130">
        <v>1</v>
      </c>
      <c r="Q100" s="130">
        <v>7</v>
      </c>
      <c r="R100" s="130">
        <v>2</v>
      </c>
      <c r="S100" s="130">
        <v>19</v>
      </c>
      <c r="T100" s="130">
        <v>0</v>
      </c>
      <c r="U100" s="130">
        <v>0</v>
      </c>
      <c r="V100" s="130">
        <v>0</v>
      </c>
      <c r="W100" s="130">
        <v>0</v>
      </c>
      <c r="X100" s="130">
        <v>14</v>
      </c>
      <c r="Y100" s="130">
        <v>173</v>
      </c>
    </row>
    <row r="101" spans="1:25" x14ac:dyDescent="0.25">
      <c r="A101" s="125">
        <v>100</v>
      </c>
      <c r="B101" s="126">
        <v>7</v>
      </c>
      <c r="C101" s="127">
        <v>242</v>
      </c>
      <c r="D101" s="128" t="s">
        <v>1154</v>
      </c>
      <c r="E101" s="125" t="s">
        <v>1155</v>
      </c>
      <c r="F101" s="125">
        <v>1288</v>
      </c>
      <c r="G101" s="125" t="s">
        <v>73</v>
      </c>
      <c r="H101" s="125" t="s">
        <v>1569</v>
      </c>
      <c r="I101" s="129">
        <v>549</v>
      </c>
      <c r="J101" s="130">
        <v>4</v>
      </c>
      <c r="K101" s="130">
        <v>27</v>
      </c>
      <c r="L101" s="130">
        <v>50</v>
      </c>
      <c r="M101" s="130">
        <v>6</v>
      </c>
      <c r="N101" s="130">
        <v>42</v>
      </c>
      <c r="O101" s="130">
        <v>1</v>
      </c>
      <c r="P101" s="130">
        <v>3</v>
      </c>
      <c r="Q101" s="130">
        <v>6</v>
      </c>
      <c r="R101" s="130">
        <v>1</v>
      </c>
      <c r="S101" s="130">
        <v>33</v>
      </c>
      <c r="T101" s="130">
        <v>0</v>
      </c>
      <c r="U101" s="130">
        <v>0</v>
      </c>
      <c r="V101" s="130">
        <v>0</v>
      </c>
      <c r="W101" s="130">
        <v>0</v>
      </c>
      <c r="X101" s="130">
        <v>11</v>
      </c>
      <c r="Y101" s="130">
        <v>184</v>
      </c>
    </row>
    <row r="102" spans="1:25" x14ac:dyDescent="0.25">
      <c r="A102" s="125">
        <v>101</v>
      </c>
      <c r="B102" s="126">
        <v>7</v>
      </c>
      <c r="C102" s="127">
        <v>242</v>
      </c>
      <c r="D102" s="128" t="s">
        <v>1154</v>
      </c>
      <c r="E102" s="125" t="s">
        <v>1156</v>
      </c>
      <c r="F102" s="125">
        <v>1289</v>
      </c>
      <c r="G102" s="125" t="s">
        <v>73</v>
      </c>
      <c r="H102" s="125" t="s">
        <v>42</v>
      </c>
      <c r="I102" s="129">
        <v>477</v>
      </c>
      <c r="J102" s="130">
        <v>5</v>
      </c>
      <c r="K102" s="130">
        <v>67</v>
      </c>
      <c r="L102" s="130">
        <v>26</v>
      </c>
      <c r="M102" s="130">
        <v>6</v>
      </c>
      <c r="N102" s="130">
        <v>11</v>
      </c>
      <c r="O102" s="130">
        <v>1</v>
      </c>
      <c r="P102" s="130">
        <v>5</v>
      </c>
      <c r="Q102" s="130">
        <v>8</v>
      </c>
      <c r="R102" s="130">
        <v>2</v>
      </c>
      <c r="S102" s="130">
        <v>35</v>
      </c>
      <c r="T102" s="130">
        <v>3</v>
      </c>
      <c r="U102" s="130">
        <v>0</v>
      </c>
      <c r="V102" s="130">
        <v>0</v>
      </c>
      <c r="W102" s="130">
        <v>0</v>
      </c>
      <c r="X102" s="130">
        <v>17</v>
      </c>
      <c r="Y102" s="130">
        <v>186</v>
      </c>
    </row>
    <row r="103" spans="1:25" x14ac:dyDescent="0.25">
      <c r="A103" s="125">
        <v>102</v>
      </c>
      <c r="B103" s="126">
        <v>7</v>
      </c>
      <c r="C103" s="127">
        <v>242</v>
      </c>
      <c r="D103" s="128" t="s">
        <v>1154</v>
      </c>
      <c r="E103" s="125" t="s">
        <v>550</v>
      </c>
      <c r="F103" s="125">
        <v>1289</v>
      </c>
      <c r="G103" s="125" t="s">
        <v>73</v>
      </c>
      <c r="H103" s="125" t="s">
        <v>1573</v>
      </c>
      <c r="I103" s="129">
        <v>400</v>
      </c>
      <c r="J103" s="130">
        <v>3</v>
      </c>
      <c r="K103" s="130">
        <v>5</v>
      </c>
      <c r="L103" s="130">
        <v>9</v>
      </c>
      <c r="M103" s="130">
        <v>1</v>
      </c>
      <c r="N103" s="130">
        <v>27</v>
      </c>
      <c r="O103" s="130">
        <v>1</v>
      </c>
      <c r="P103" s="130">
        <v>0</v>
      </c>
      <c r="Q103" s="130">
        <v>1</v>
      </c>
      <c r="R103" s="130">
        <v>1</v>
      </c>
      <c r="S103" s="130">
        <v>6</v>
      </c>
      <c r="T103" s="130">
        <v>1</v>
      </c>
      <c r="U103" s="130">
        <v>0</v>
      </c>
      <c r="V103" s="130">
        <v>0</v>
      </c>
      <c r="W103" s="130">
        <v>0</v>
      </c>
      <c r="X103" s="130">
        <v>4</v>
      </c>
      <c r="Y103" s="130">
        <v>59</v>
      </c>
    </row>
    <row r="104" spans="1:25" x14ac:dyDescent="0.25">
      <c r="A104" s="125">
        <v>103</v>
      </c>
      <c r="B104" s="126">
        <v>7</v>
      </c>
      <c r="C104" s="127">
        <v>242</v>
      </c>
      <c r="D104" s="128" t="s">
        <v>1154</v>
      </c>
      <c r="E104" s="125" t="s">
        <v>550</v>
      </c>
      <c r="F104" s="125">
        <v>1289</v>
      </c>
      <c r="G104" s="125" t="s">
        <v>73</v>
      </c>
      <c r="H104" s="125" t="s">
        <v>1574</v>
      </c>
      <c r="I104" s="129">
        <v>400</v>
      </c>
      <c r="J104" s="130">
        <v>2</v>
      </c>
      <c r="K104" s="130">
        <v>9</v>
      </c>
      <c r="L104" s="130">
        <v>12</v>
      </c>
      <c r="M104" s="130">
        <v>1</v>
      </c>
      <c r="N104" s="130">
        <v>26</v>
      </c>
      <c r="O104" s="130">
        <v>0</v>
      </c>
      <c r="P104" s="130">
        <v>1</v>
      </c>
      <c r="Q104" s="130">
        <v>1</v>
      </c>
      <c r="R104" s="130">
        <v>0</v>
      </c>
      <c r="S104" s="130">
        <v>6</v>
      </c>
      <c r="T104" s="130">
        <v>0</v>
      </c>
      <c r="U104" s="130">
        <v>0</v>
      </c>
      <c r="V104" s="130">
        <v>1</v>
      </c>
      <c r="W104" s="130">
        <v>0</v>
      </c>
      <c r="X104" s="130">
        <v>3</v>
      </c>
      <c r="Y104" s="130">
        <v>62</v>
      </c>
    </row>
    <row r="105" spans="1:25" x14ac:dyDescent="0.25">
      <c r="A105" s="125">
        <v>104</v>
      </c>
      <c r="B105" s="126">
        <v>7</v>
      </c>
      <c r="C105" s="127">
        <v>242</v>
      </c>
      <c r="D105" s="128" t="s">
        <v>1154</v>
      </c>
      <c r="E105" s="125" t="s">
        <v>1157</v>
      </c>
      <c r="F105" s="125">
        <v>1290</v>
      </c>
      <c r="G105" s="125" t="s">
        <v>73</v>
      </c>
      <c r="H105" s="125" t="s">
        <v>42</v>
      </c>
      <c r="I105" s="129">
        <v>451</v>
      </c>
      <c r="J105" s="130">
        <v>0</v>
      </c>
      <c r="K105" s="130">
        <v>192</v>
      </c>
      <c r="L105" s="130">
        <v>8</v>
      </c>
      <c r="M105" s="130">
        <v>0</v>
      </c>
      <c r="N105" s="130">
        <v>21</v>
      </c>
      <c r="O105" s="130">
        <v>0</v>
      </c>
      <c r="P105" s="130">
        <v>1</v>
      </c>
      <c r="Q105" s="130">
        <v>0</v>
      </c>
      <c r="R105" s="130">
        <v>0</v>
      </c>
      <c r="S105" s="130">
        <v>1</v>
      </c>
      <c r="T105" s="130">
        <v>0</v>
      </c>
      <c r="U105" s="130">
        <v>0</v>
      </c>
      <c r="V105" s="130">
        <v>2</v>
      </c>
      <c r="W105" s="130">
        <v>0</v>
      </c>
      <c r="X105" s="130">
        <v>8</v>
      </c>
      <c r="Y105" s="130">
        <v>233</v>
      </c>
    </row>
    <row r="106" spans="1:25" x14ac:dyDescent="0.25">
      <c r="A106" s="125">
        <v>105</v>
      </c>
      <c r="B106" s="126">
        <v>7</v>
      </c>
      <c r="C106" s="127">
        <v>242</v>
      </c>
      <c r="D106" s="128" t="s">
        <v>1154</v>
      </c>
      <c r="E106" s="125" t="s">
        <v>1157</v>
      </c>
      <c r="F106" s="125">
        <v>1290</v>
      </c>
      <c r="G106" s="125" t="s">
        <v>73</v>
      </c>
      <c r="H106" s="125" t="s">
        <v>1569</v>
      </c>
      <c r="I106" s="129">
        <v>451</v>
      </c>
      <c r="J106" s="130">
        <v>0</v>
      </c>
      <c r="K106" s="130">
        <v>220</v>
      </c>
      <c r="L106" s="130">
        <v>8</v>
      </c>
      <c r="M106" s="130">
        <v>2</v>
      </c>
      <c r="N106" s="130">
        <v>14</v>
      </c>
      <c r="O106" s="130">
        <v>0</v>
      </c>
      <c r="P106" s="130">
        <v>0</v>
      </c>
      <c r="Q106" s="130">
        <v>0</v>
      </c>
      <c r="R106" s="130">
        <v>0</v>
      </c>
      <c r="S106" s="130">
        <v>7</v>
      </c>
      <c r="T106" s="130">
        <v>0</v>
      </c>
      <c r="U106" s="130">
        <v>0</v>
      </c>
      <c r="V106" s="130">
        <v>3</v>
      </c>
      <c r="W106" s="130">
        <v>0</v>
      </c>
      <c r="X106" s="130">
        <v>7</v>
      </c>
      <c r="Y106" s="130">
        <v>261</v>
      </c>
    </row>
    <row r="107" spans="1:25" x14ac:dyDescent="0.25">
      <c r="A107" s="125">
        <v>106</v>
      </c>
      <c r="B107" s="126">
        <v>7</v>
      </c>
      <c r="C107" s="127">
        <v>242</v>
      </c>
      <c r="D107" s="128" t="s">
        <v>1154</v>
      </c>
      <c r="E107" s="125" t="s">
        <v>1158</v>
      </c>
      <c r="F107" s="125">
        <v>1290</v>
      </c>
      <c r="G107" s="125" t="s">
        <v>73</v>
      </c>
      <c r="H107" s="125" t="s">
        <v>1573</v>
      </c>
      <c r="I107" s="129">
        <v>394</v>
      </c>
      <c r="J107" s="130">
        <v>8</v>
      </c>
      <c r="K107" s="130">
        <v>77</v>
      </c>
      <c r="L107" s="130">
        <v>23</v>
      </c>
      <c r="M107" s="130">
        <v>6</v>
      </c>
      <c r="N107" s="130">
        <v>19</v>
      </c>
      <c r="O107" s="130">
        <v>0</v>
      </c>
      <c r="P107" s="130">
        <v>2</v>
      </c>
      <c r="Q107" s="130">
        <v>4</v>
      </c>
      <c r="R107" s="130">
        <v>3</v>
      </c>
      <c r="S107" s="130">
        <v>7</v>
      </c>
      <c r="T107" s="130">
        <v>0</v>
      </c>
      <c r="U107" s="130">
        <v>0</v>
      </c>
      <c r="V107" s="130">
        <v>4</v>
      </c>
      <c r="W107" s="130">
        <v>0</v>
      </c>
      <c r="X107" s="130">
        <v>18</v>
      </c>
      <c r="Y107" s="130">
        <v>171</v>
      </c>
    </row>
    <row r="108" spans="1:25" x14ac:dyDescent="0.25">
      <c r="A108" s="125">
        <v>107</v>
      </c>
      <c r="B108" s="126">
        <v>7</v>
      </c>
      <c r="C108" s="127">
        <v>242</v>
      </c>
      <c r="D108" s="128" t="s">
        <v>1154</v>
      </c>
      <c r="E108" s="125" t="s">
        <v>1158</v>
      </c>
      <c r="F108" s="125">
        <v>1290</v>
      </c>
      <c r="G108" s="125" t="s">
        <v>73</v>
      </c>
      <c r="H108" s="125" t="s">
        <v>1574</v>
      </c>
      <c r="I108" s="129">
        <v>393</v>
      </c>
      <c r="J108" s="130">
        <v>3</v>
      </c>
      <c r="K108" s="130">
        <v>67</v>
      </c>
      <c r="L108" s="130">
        <v>25</v>
      </c>
      <c r="M108" s="130">
        <v>5</v>
      </c>
      <c r="N108" s="130">
        <v>19</v>
      </c>
      <c r="O108" s="130">
        <v>1</v>
      </c>
      <c r="P108" s="130">
        <v>1</v>
      </c>
      <c r="Q108" s="130">
        <v>5</v>
      </c>
      <c r="R108" s="130">
        <v>2</v>
      </c>
      <c r="S108" s="130">
        <v>11</v>
      </c>
      <c r="T108" s="130">
        <v>0</v>
      </c>
      <c r="U108" s="130">
        <v>0</v>
      </c>
      <c r="V108" s="130">
        <v>3</v>
      </c>
      <c r="W108" s="130">
        <v>0</v>
      </c>
      <c r="X108" s="130">
        <v>16</v>
      </c>
      <c r="Y108" s="130">
        <v>158</v>
      </c>
    </row>
    <row r="109" spans="1:25" x14ac:dyDescent="0.25">
      <c r="A109" s="125">
        <v>108</v>
      </c>
      <c r="B109" s="126">
        <v>7</v>
      </c>
      <c r="C109" s="127">
        <v>242</v>
      </c>
      <c r="D109" s="128" t="s">
        <v>1154</v>
      </c>
      <c r="E109" s="125" t="s">
        <v>1159</v>
      </c>
      <c r="F109" s="125">
        <v>1290</v>
      </c>
      <c r="G109" s="125" t="s">
        <v>73</v>
      </c>
      <c r="H109" s="125" t="s">
        <v>1575</v>
      </c>
      <c r="I109" s="129">
        <v>147</v>
      </c>
      <c r="J109" s="130">
        <v>0</v>
      </c>
      <c r="K109" s="130">
        <v>0</v>
      </c>
      <c r="L109" s="130">
        <v>8</v>
      </c>
      <c r="M109" s="130">
        <v>0</v>
      </c>
      <c r="N109" s="130">
        <v>123</v>
      </c>
      <c r="O109" s="130">
        <v>0</v>
      </c>
      <c r="P109" s="130">
        <v>0</v>
      </c>
      <c r="Q109" s="130">
        <v>0</v>
      </c>
      <c r="R109" s="130">
        <v>0</v>
      </c>
      <c r="S109" s="130">
        <v>0</v>
      </c>
      <c r="T109" s="130">
        <v>0</v>
      </c>
      <c r="U109" s="130">
        <v>0</v>
      </c>
      <c r="V109" s="130">
        <v>0</v>
      </c>
      <c r="W109" s="130">
        <v>0</v>
      </c>
      <c r="X109" s="130">
        <v>1</v>
      </c>
      <c r="Y109" s="130">
        <v>132</v>
      </c>
    </row>
    <row r="110" spans="1:25" x14ac:dyDescent="0.25">
      <c r="A110" s="125">
        <v>109</v>
      </c>
      <c r="B110" s="126">
        <v>7</v>
      </c>
      <c r="C110" s="127">
        <v>298</v>
      </c>
      <c r="D110" s="128" t="s">
        <v>1160</v>
      </c>
      <c r="E110" s="125" t="s">
        <v>1160</v>
      </c>
      <c r="F110" s="125">
        <v>1449</v>
      </c>
      <c r="G110" s="125" t="s">
        <v>73</v>
      </c>
      <c r="H110" s="125" t="s">
        <v>42</v>
      </c>
      <c r="I110" s="129">
        <v>708</v>
      </c>
      <c r="J110" s="130">
        <v>1</v>
      </c>
      <c r="K110" s="130">
        <v>209</v>
      </c>
      <c r="L110" s="130">
        <v>199</v>
      </c>
      <c r="M110" s="130">
        <v>1</v>
      </c>
      <c r="N110" s="130">
        <v>10</v>
      </c>
      <c r="O110" s="130">
        <v>0</v>
      </c>
      <c r="P110" s="130">
        <v>2</v>
      </c>
      <c r="Q110" s="130">
        <v>0</v>
      </c>
      <c r="R110" s="130">
        <v>15</v>
      </c>
      <c r="S110" s="130">
        <v>62</v>
      </c>
      <c r="T110" s="130">
        <v>1</v>
      </c>
      <c r="U110" s="130">
        <v>0</v>
      </c>
      <c r="V110" s="130">
        <v>2</v>
      </c>
      <c r="W110" s="130">
        <v>1</v>
      </c>
      <c r="X110" s="130">
        <v>13</v>
      </c>
      <c r="Y110" s="130">
        <v>516</v>
      </c>
    </row>
    <row r="111" spans="1:25" x14ac:dyDescent="0.25">
      <c r="A111" s="125">
        <v>110</v>
      </c>
      <c r="B111" s="126">
        <v>7</v>
      </c>
      <c r="C111" s="127">
        <v>298</v>
      </c>
      <c r="D111" s="128" t="s">
        <v>1160</v>
      </c>
      <c r="E111" s="125" t="s">
        <v>1160</v>
      </c>
      <c r="F111" s="125">
        <v>1449</v>
      </c>
      <c r="G111" s="125" t="s">
        <v>73</v>
      </c>
      <c r="H111" s="125" t="s">
        <v>1569</v>
      </c>
      <c r="I111" s="129">
        <v>707</v>
      </c>
      <c r="J111" s="130">
        <v>0</v>
      </c>
      <c r="K111" s="130">
        <v>249</v>
      </c>
      <c r="L111" s="130">
        <v>173</v>
      </c>
      <c r="M111" s="130">
        <v>4</v>
      </c>
      <c r="N111" s="130">
        <v>9</v>
      </c>
      <c r="O111" s="130">
        <v>1</v>
      </c>
      <c r="P111" s="130">
        <v>1</v>
      </c>
      <c r="Q111" s="130">
        <v>0</v>
      </c>
      <c r="R111" s="130">
        <v>12</v>
      </c>
      <c r="S111" s="130">
        <v>58</v>
      </c>
      <c r="T111" s="130">
        <v>0</v>
      </c>
      <c r="U111" s="130">
        <v>1</v>
      </c>
      <c r="V111" s="130">
        <v>3</v>
      </c>
      <c r="W111" s="130">
        <v>0</v>
      </c>
      <c r="X111" s="130">
        <v>12</v>
      </c>
      <c r="Y111" s="130">
        <v>523</v>
      </c>
    </row>
    <row r="112" spans="1:25" x14ac:dyDescent="0.25">
      <c r="A112" s="125">
        <v>111</v>
      </c>
      <c r="B112" s="126">
        <v>7</v>
      </c>
      <c r="C112" s="127">
        <v>298</v>
      </c>
      <c r="D112" s="128" t="s">
        <v>1160</v>
      </c>
      <c r="E112" s="125" t="s">
        <v>1160</v>
      </c>
      <c r="F112" s="125">
        <v>1449</v>
      </c>
      <c r="G112" s="125" t="s">
        <v>73</v>
      </c>
      <c r="H112" s="125" t="s">
        <v>1571</v>
      </c>
      <c r="I112" s="129">
        <v>707</v>
      </c>
      <c r="J112" s="130">
        <v>2</v>
      </c>
      <c r="K112" s="130">
        <v>217</v>
      </c>
      <c r="L112" s="130">
        <v>188</v>
      </c>
      <c r="M112" s="130">
        <v>3</v>
      </c>
      <c r="N112" s="130">
        <v>12</v>
      </c>
      <c r="O112" s="130">
        <v>0</v>
      </c>
      <c r="P112" s="130">
        <v>1</v>
      </c>
      <c r="Q112" s="130">
        <v>0</v>
      </c>
      <c r="R112" s="130">
        <v>13</v>
      </c>
      <c r="S112" s="130">
        <v>59</v>
      </c>
      <c r="T112" s="130">
        <v>0</v>
      </c>
      <c r="U112" s="130">
        <v>1</v>
      </c>
      <c r="V112" s="130">
        <v>1</v>
      </c>
      <c r="W112" s="130">
        <v>0</v>
      </c>
      <c r="X112" s="130">
        <v>9</v>
      </c>
      <c r="Y112" s="130">
        <v>506</v>
      </c>
    </row>
    <row r="113" spans="1:25" x14ac:dyDescent="0.25">
      <c r="A113" s="125">
        <v>112</v>
      </c>
      <c r="B113" s="126">
        <v>7</v>
      </c>
      <c r="C113" s="127">
        <v>298</v>
      </c>
      <c r="D113" s="128" t="s">
        <v>1160</v>
      </c>
      <c r="E113" s="125" t="s">
        <v>1160</v>
      </c>
      <c r="F113" s="125">
        <v>1450</v>
      </c>
      <c r="G113" s="125" t="s">
        <v>73</v>
      </c>
      <c r="H113" s="125" t="s">
        <v>42</v>
      </c>
      <c r="I113" s="129">
        <v>597</v>
      </c>
      <c r="J113" s="130">
        <v>3</v>
      </c>
      <c r="K113" s="130">
        <v>167</v>
      </c>
      <c r="L113" s="130">
        <v>168</v>
      </c>
      <c r="M113" s="130">
        <v>2</v>
      </c>
      <c r="N113" s="130">
        <v>18</v>
      </c>
      <c r="O113" s="130">
        <v>1</v>
      </c>
      <c r="P113" s="130">
        <v>2</v>
      </c>
      <c r="Q113" s="130">
        <v>0</v>
      </c>
      <c r="R113" s="130">
        <v>5</v>
      </c>
      <c r="S113" s="130">
        <v>50</v>
      </c>
      <c r="T113" s="130">
        <v>0</v>
      </c>
      <c r="U113" s="130">
        <v>0</v>
      </c>
      <c r="V113" s="130">
        <v>3</v>
      </c>
      <c r="W113" s="130">
        <v>0</v>
      </c>
      <c r="X113" s="130">
        <v>5</v>
      </c>
      <c r="Y113" s="130">
        <v>424</v>
      </c>
    </row>
    <row r="114" spans="1:25" x14ac:dyDescent="0.25">
      <c r="A114" s="125">
        <v>113</v>
      </c>
      <c r="B114" s="126">
        <v>7</v>
      </c>
      <c r="C114" s="127">
        <v>298</v>
      </c>
      <c r="D114" s="128" t="s">
        <v>1160</v>
      </c>
      <c r="E114" s="125" t="s">
        <v>1160</v>
      </c>
      <c r="F114" s="125">
        <v>1450</v>
      </c>
      <c r="G114" s="125" t="s">
        <v>73</v>
      </c>
      <c r="H114" s="125" t="s">
        <v>1569</v>
      </c>
      <c r="I114" s="129">
        <v>597</v>
      </c>
      <c r="J114" s="130">
        <v>1</v>
      </c>
      <c r="K114" s="130">
        <v>201</v>
      </c>
      <c r="L114" s="130">
        <v>173</v>
      </c>
      <c r="M114" s="130">
        <v>1</v>
      </c>
      <c r="N114" s="130">
        <v>12</v>
      </c>
      <c r="O114" s="130">
        <v>1</v>
      </c>
      <c r="P114" s="130">
        <v>3</v>
      </c>
      <c r="Q114" s="130">
        <v>1</v>
      </c>
      <c r="R114" s="130">
        <v>1</v>
      </c>
      <c r="S114" s="130">
        <v>44</v>
      </c>
      <c r="T114" s="130">
        <v>0</v>
      </c>
      <c r="U114" s="130">
        <v>0</v>
      </c>
      <c r="V114" s="130">
        <v>0</v>
      </c>
      <c r="W114" s="130">
        <v>0</v>
      </c>
      <c r="X114" s="130">
        <v>10</v>
      </c>
      <c r="Y114" s="130">
        <v>448</v>
      </c>
    </row>
    <row r="115" spans="1:25" x14ac:dyDescent="0.25">
      <c r="A115" s="125">
        <v>114</v>
      </c>
      <c r="B115" s="126">
        <v>7</v>
      </c>
      <c r="C115" s="127">
        <v>298</v>
      </c>
      <c r="D115" s="128" t="s">
        <v>1160</v>
      </c>
      <c r="E115" s="125" t="s">
        <v>1160</v>
      </c>
      <c r="F115" s="125">
        <v>1451</v>
      </c>
      <c r="G115" s="125" t="s">
        <v>73</v>
      </c>
      <c r="H115" s="125" t="s">
        <v>42</v>
      </c>
      <c r="I115" s="129">
        <v>598</v>
      </c>
      <c r="J115" s="130">
        <v>1</v>
      </c>
      <c r="K115" s="130">
        <v>201</v>
      </c>
      <c r="L115" s="130">
        <v>155</v>
      </c>
      <c r="M115" s="130">
        <v>1</v>
      </c>
      <c r="N115" s="130">
        <v>7</v>
      </c>
      <c r="O115" s="130">
        <v>1</v>
      </c>
      <c r="P115" s="130">
        <v>4</v>
      </c>
      <c r="Q115" s="130">
        <v>2</v>
      </c>
      <c r="R115" s="130">
        <v>10</v>
      </c>
      <c r="S115" s="130">
        <v>57</v>
      </c>
      <c r="T115" s="130">
        <v>1</v>
      </c>
      <c r="U115" s="130">
        <v>1</v>
      </c>
      <c r="V115" s="130">
        <v>1</v>
      </c>
      <c r="W115" s="130">
        <v>0</v>
      </c>
      <c r="X115" s="130">
        <v>7</v>
      </c>
      <c r="Y115" s="130">
        <v>449</v>
      </c>
    </row>
    <row r="116" spans="1:25" x14ac:dyDescent="0.25">
      <c r="A116" s="125">
        <v>115</v>
      </c>
      <c r="B116" s="126">
        <v>7</v>
      </c>
      <c r="C116" s="127">
        <v>298</v>
      </c>
      <c r="D116" s="128" t="s">
        <v>1160</v>
      </c>
      <c r="E116" s="125" t="s">
        <v>1160</v>
      </c>
      <c r="F116" s="125">
        <v>1451</v>
      </c>
      <c r="G116" s="125" t="s">
        <v>73</v>
      </c>
      <c r="H116" s="125" t="s">
        <v>1569</v>
      </c>
      <c r="I116" s="129">
        <v>597</v>
      </c>
      <c r="J116" s="130">
        <v>1</v>
      </c>
      <c r="K116" s="130">
        <v>214</v>
      </c>
      <c r="L116" s="130">
        <v>135</v>
      </c>
      <c r="M116" s="130">
        <v>1</v>
      </c>
      <c r="N116" s="130">
        <v>2</v>
      </c>
      <c r="O116" s="130">
        <v>2</v>
      </c>
      <c r="P116" s="130">
        <v>4</v>
      </c>
      <c r="Q116" s="130">
        <v>0</v>
      </c>
      <c r="R116" s="130">
        <v>9</v>
      </c>
      <c r="S116" s="130">
        <v>58</v>
      </c>
      <c r="T116" s="130">
        <v>1</v>
      </c>
      <c r="U116" s="130">
        <v>4</v>
      </c>
      <c r="V116" s="130">
        <v>0</v>
      </c>
      <c r="W116" s="130">
        <v>0</v>
      </c>
      <c r="X116" s="130">
        <v>10</v>
      </c>
      <c r="Y116" s="130">
        <v>441</v>
      </c>
    </row>
    <row r="117" spans="1:25" x14ac:dyDescent="0.25">
      <c r="A117" s="125">
        <v>116</v>
      </c>
      <c r="B117" s="126">
        <v>7</v>
      </c>
      <c r="C117" s="127">
        <v>345</v>
      </c>
      <c r="D117" s="128" t="s">
        <v>1161</v>
      </c>
      <c r="E117" s="128" t="s">
        <v>1161</v>
      </c>
      <c r="F117" s="125">
        <v>1617</v>
      </c>
      <c r="G117" s="125" t="s">
        <v>73</v>
      </c>
      <c r="H117" s="125" t="s">
        <v>42</v>
      </c>
      <c r="I117" s="129">
        <v>672</v>
      </c>
      <c r="J117" s="130">
        <v>12</v>
      </c>
      <c r="K117" s="130">
        <v>70</v>
      </c>
      <c r="L117" s="130">
        <v>29</v>
      </c>
      <c r="M117" s="130">
        <v>6</v>
      </c>
      <c r="N117" s="130">
        <v>11</v>
      </c>
      <c r="O117" s="130">
        <v>0</v>
      </c>
      <c r="P117" s="130">
        <v>0</v>
      </c>
      <c r="Q117" s="130">
        <v>1</v>
      </c>
      <c r="R117" s="130">
        <v>2</v>
      </c>
      <c r="S117" s="130">
        <v>114</v>
      </c>
      <c r="T117" s="130">
        <v>2</v>
      </c>
      <c r="U117" s="130">
        <v>0</v>
      </c>
      <c r="V117" s="130">
        <v>5</v>
      </c>
      <c r="W117" s="130">
        <v>0</v>
      </c>
      <c r="X117" s="130">
        <v>12</v>
      </c>
      <c r="Y117" s="130">
        <v>264</v>
      </c>
    </row>
    <row r="118" spans="1:25" x14ac:dyDescent="0.25">
      <c r="A118" s="125">
        <v>117</v>
      </c>
      <c r="B118" s="126">
        <v>7</v>
      </c>
      <c r="C118" s="127">
        <v>345</v>
      </c>
      <c r="D118" s="128" t="s">
        <v>1161</v>
      </c>
      <c r="E118" s="128" t="s">
        <v>1161</v>
      </c>
      <c r="F118" s="125">
        <v>1617</v>
      </c>
      <c r="G118" s="125" t="s">
        <v>73</v>
      </c>
      <c r="H118" s="125" t="s">
        <v>1569</v>
      </c>
      <c r="I118" s="129">
        <v>672</v>
      </c>
      <c r="J118" s="130">
        <v>6</v>
      </c>
      <c r="K118" s="130">
        <v>79</v>
      </c>
      <c r="L118" s="130">
        <v>24</v>
      </c>
      <c r="M118" s="130">
        <v>11</v>
      </c>
      <c r="N118" s="130">
        <v>22</v>
      </c>
      <c r="O118" s="130">
        <v>4</v>
      </c>
      <c r="P118" s="130">
        <v>4</v>
      </c>
      <c r="Q118" s="130">
        <v>2</v>
      </c>
      <c r="R118" s="130">
        <v>3</v>
      </c>
      <c r="S118" s="130">
        <v>94</v>
      </c>
      <c r="T118" s="130">
        <v>0</v>
      </c>
      <c r="U118" s="130">
        <v>0</v>
      </c>
      <c r="V118" s="130">
        <v>3</v>
      </c>
      <c r="W118" s="130">
        <v>0</v>
      </c>
      <c r="X118" s="130">
        <v>0</v>
      </c>
      <c r="Y118" s="130">
        <v>252</v>
      </c>
    </row>
    <row r="119" spans="1:25" x14ac:dyDescent="0.25">
      <c r="A119" s="125">
        <v>118</v>
      </c>
      <c r="B119" s="126">
        <v>7</v>
      </c>
      <c r="C119" s="127">
        <v>345</v>
      </c>
      <c r="D119" s="128" t="s">
        <v>1161</v>
      </c>
      <c r="E119" s="128" t="s">
        <v>1161</v>
      </c>
      <c r="F119" s="125">
        <v>1618</v>
      </c>
      <c r="G119" s="125" t="s">
        <v>73</v>
      </c>
      <c r="H119" s="125" t="s">
        <v>42</v>
      </c>
      <c r="I119" s="129">
        <v>552</v>
      </c>
      <c r="J119" s="130">
        <v>8</v>
      </c>
      <c r="K119" s="130">
        <v>84</v>
      </c>
      <c r="L119" s="130">
        <v>17</v>
      </c>
      <c r="M119" s="130">
        <v>6</v>
      </c>
      <c r="N119" s="130">
        <v>19</v>
      </c>
      <c r="O119" s="130">
        <v>2</v>
      </c>
      <c r="P119" s="130">
        <v>2</v>
      </c>
      <c r="Q119" s="130">
        <v>4</v>
      </c>
      <c r="R119" s="130">
        <v>6</v>
      </c>
      <c r="S119" s="130">
        <v>80</v>
      </c>
      <c r="T119" s="130">
        <v>3</v>
      </c>
      <c r="U119" s="130">
        <v>0</v>
      </c>
      <c r="V119" s="130">
        <v>2</v>
      </c>
      <c r="W119" s="130">
        <v>0</v>
      </c>
      <c r="X119" s="130">
        <v>13</v>
      </c>
      <c r="Y119" s="130">
        <v>246</v>
      </c>
    </row>
    <row r="120" spans="1:25" x14ac:dyDescent="0.25">
      <c r="A120" s="125">
        <v>119</v>
      </c>
      <c r="B120" s="126">
        <v>7</v>
      </c>
      <c r="C120" s="127">
        <v>345</v>
      </c>
      <c r="D120" s="128" t="s">
        <v>1161</v>
      </c>
      <c r="E120" s="128" t="s">
        <v>1161</v>
      </c>
      <c r="F120" s="125">
        <v>1618</v>
      </c>
      <c r="G120" s="125" t="s">
        <v>73</v>
      </c>
      <c r="H120" s="125" t="s">
        <v>1569</v>
      </c>
      <c r="I120" s="129">
        <v>551</v>
      </c>
      <c r="J120" s="130">
        <v>12</v>
      </c>
      <c r="K120" s="130">
        <v>85</v>
      </c>
      <c r="L120" s="130">
        <v>13</v>
      </c>
      <c r="M120" s="130">
        <v>1</v>
      </c>
      <c r="N120" s="130">
        <v>21</v>
      </c>
      <c r="O120" s="130">
        <v>2</v>
      </c>
      <c r="P120" s="130">
        <v>1</v>
      </c>
      <c r="Q120" s="130">
        <v>4</v>
      </c>
      <c r="R120" s="130">
        <v>0</v>
      </c>
      <c r="S120" s="130">
        <v>91</v>
      </c>
      <c r="T120" s="130">
        <v>1</v>
      </c>
      <c r="U120" s="130">
        <v>1</v>
      </c>
      <c r="V120" s="130">
        <v>3</v>
      </c>
      <c r="W120" s="130">
        <v>0</v>
      </c>
      <c r="X120" s="130">
        <v>9</v>
      </c>
      <c r="Y120" s="130">
        <v>244</v>
      </c>
    </row>
    <row r="121" spans="1:25" x14ac:dyDescent="0.25">
      <c r="A121" s="125">
        <v>120</v>
      </c>
      <c r="B121" s="126">
        <v>7</v>
      </c>
      <c r="C121" s="127">
        <v>345</v>
      </c>
      <c r="D121" s="128" t="s">
        <v>1161</v>
      </c>
      <c r="E121" s="125" t="s">
        <v>1162</v>
      </c>
      <c r="F121" s="125">
        <v>1619</v>
      </c>
      <c r="G121" s="125" t="s">
        <v>73</v>
      </c>
      <c r="H121" s="125" t="s">
        <v>42</v>
      </c>
      <c r="I121" s="129">
        <v>376</v>
      </c>
      <c r="J121" s="130">
        <v>9</v>
      </c>
      <c r="K121" s="130">
        <v>51</v>
      </c>
      <c r="L121" s="130">
        <v>26</v>
      </c>
      <c r="M121" s="130">
        <v>3</v>
      </c>
      <c r="N121" s="130">
        <v>10</v>
      </c>
      <c r="O121" s="130">
        <v>0</v>
      </c>
      <c r="P121" s="130">
        <v>0</v>
      </c>
      <c r="Q121" s="130">
        <v>1</v>
      </c>
      <c r="R121" s="130">
        <v>0</v>
      </c>
      <c r="S121" s="130">
        <v>21</v>
      </c>
      <c r="T121" s="130">
        <v>0</v>
      </c>
      <c r="U121" s="130">
        <v>1</v>
      </c>
      <c r="V121" s="130">
        <v>2</v>
      </c>
      <c r="W121" s="130">
        <v>0</v>
      </c>
      <c r="X121" s="130">
        <v>8</v>
      </c>
      <c r="Y121" s="130">
        <v>132</v>
      </c>
    </row>
    <row r="122" spans="1:25" x14ac:dyDescent="0.25">
      <c r="A122" s="125">
        <v>121</v>
      </c>
      <c r="B122" s="126">
        <v>7</v>
      </c>
      <c r="C122" s="127">
        <v>345</v>
      </c>
      <c r="D122" s="128" t="s">
        <v>1161</v>
      </c>
      <c r="E122" s="125" t="s">
        <v>1162</v>
      </c>
      <c r="F122" s="125">
        <v>1619</v>
      </c>
      <c r="G122" s="125" t="s">
        <v>73</v>
      </c>
      <c r="H122" s="125" t="s">
        <v>1569</v>
      </c>
      <c r="I122" s="129">
        <v>376</v>
      </c>
      <c r="J122" s="130">
        <v>6</v>
      </c>
      <c r="K122" s="130">
        <v>35</v>
      </c>
      <c r="L122" s="130">
        <v>21</v>
      </c>
      <c r="M122" s="130">
        <v>3</v>
      </c>
      <c r="N122" s="130">
        <v>6</v>
      </c>
      <c r="O122" s="130">
        <v>0</v>
      </c>
      <c r="P122" s="130">
        <v>3</v>
      </c>
      <c r="Q122" s="130">
        <v>0</v>
      </c>
      <c r="R122" s="130">
        <v>1</v>
      </c>
      <c r="S122" s="130">
        <v>52</v>
      </c>
      <c r="T122" s="130">
        <v>2</v>
      </c>
      <c r="U122" s="130">
        <v>0</v>
      </c>
      <c r="V122" s="130">
        <v>4</v>
      </c>
      <c r="W122" s="130">
        <v>0</v>
      </c>
      <c r="X122" s="130">
        <v>7</v>
      </c>
      <c r="Y122" s="130">
        <v>140</v>
      </c>
    </row>
    <row r="123" spans="1:25" x14ac:dyDescent="0.25">
      <c r="A123" s="125">
        <v>122</v>
      </c>
      <c r="B123" s="126">
        <v>7</v>
      </c>
      <c r="C123" s="127">
        <v>345</v>
      </c>
      <c r="D123" s="128" t="s">
        <v>1161</v>
      </c>
      <c r="E123" s="125" t="s">
        <v>1163</v>
      </c>
      <c r="F123" s="125">
        <v>1620</v>
      </c>
      <c r="G123" s="125" t="s">
        <v>73</v>
      </c>
      <c r="H123" s="125" t="s">
        <v>42</v>
      </c>
      <c r="I123" s="129">
        <v>341</v>
      </c>
      <c r="J123" s="130">
        <v>1</v>
      </c>
      <c r="K123" s="130">
        <v>9</v>
      </c>
      <c r="L123" s="130">
        <v>19</v>
      </c>
      <c r="M123" s="130">
        <v>5</v>
      </c>
      <c r="N123" s="130">
        <v>3</v>
      </c>
      <c r="O123" s="130">
        <v>0</v>
      </c>
      <c r="P123" s="130">
        <v>5</v>
      </c>
      <c r="Q123" s="130">
        <v>2</v>
      </c>
      <c r="R123" s="130">
        <v>3</v>
      </c>
      <c r="S123" s="130">
        <v>39</v>
      </c>
      <c r="T123" s="130">
        <v>1</v>
      </c>
      <c r="U123" s="130">
        <v>1</v>
      </c>
      <c r="V123" s="130">
        <v>1</v>
      </c>
      <c r="W123" s="130">
        <v>1</v>
      </c>
      <c r="X123" s="130">
        <v>13</v>
      </c>
      <c r="Y123" s="130">
        <v>103</v>
      </c>
    </row>
    <row r="124" spans="1:25" x14ac:dyDescent="0.25">
      <c r="A124" s="125">
        <v>123</v>
      </c>
      <c r="B124" s="126">
        <v>7</v>
      </c>
      <c r="C124" s="127">
        <v>345</v>
      </c>
      <c r="D124" s="128" t="s">
        <v>1161</v>
      </c>
      <c r="E124" s="125" t="s">
        <v>1164</v>
      </c>
      <c r="F124" s="125">
        <v>1621</v>
      </c>
      <c r="G124" s="125" t="s">
        <v>73</v>
      </c>
      <c r="H124" s="125" t="s">
        <v>42</v>
      </c>
      <c r="I124" s="129">
        <v>415</v>
      </c>
      <c r="J124" s="130">
        <v>11</v>
      </c>
      <c r="K124" s="130">
        <v>48</v>
      </c>
      <c r="L124" s="130">
        <v>31</v>
      </c>
      <c r="M124" s="130">
        <v>5</v>
      </c>
      <c r="N124" s="130">
        <v>13</v>
      </c>
      <c r="O124" s="130">
        <v>0</v>
      </c>
      <c r="P124" s="130">
        <v>0</v>
      </c>
      <c r="Q124" s="130">
        <v>3</v>
      </c>
      <c r="R124" s="130">
        <v>2</v>
      </c>
      <c r="S124" s="130">
        <v>11</v>
      </c>
      <c r="T124" s="130">
        <v>0</v>
      </c>
      <c r="U124" s="130">
        <v>0</v>
      </c>
      <c r="V124" s="130">
        <v>0</v>
      </c>
      <c r="W124" s="130">
        <v>1</v>
      </c>
      <c r="X124" s="130">
        <v>10</v>
      </c>
      <c r="Y124" s="130">
        <v>135</v>
      </c>
    </row>
    <row r="125" spans="1:25" x14ac:dyDescent="0.25">
      <c r="A125" s="125">
        <v>124</v>
      </c>
      <c r="B125" s="126">
        <v>7</v>
      </c>
      <c r="C125" s="127">
        <v>345</v>
      </c>
      <c r="D125" s="128" t="s">
        <v>1161</v>
      </c>
      <c r="E125" s="125" t="s">
        <v>1165</v>
      </c>
      <c r="F125" s="125">
        <v>1622</v>
      </c>
      <c r="G125" s="125" t="s">
        <v>73</v>
      </c>
      <c r="H125" s="125" t="s">
        <v>42</v>
      </c>
      <c r="I125" s="129">
        <v>232</v>
      </c>
      <c r="J125" s="130">
        <v>4</v>
      </c>
      <c r="K125" s="130">
        <v>30</v>
      </c>
      <c r="L125" s="130">
        <v>21</v>
      </c>
      <c r="M125" s="130">
        <v>1</v>
      </c>
      <c r="N125" s="130">
        <v>3</v>
      </c>
      <c r="O125" s="130">
        <v>2</v>
      </c>
      <c r="P125" s="130">
        <v>0</v>
      </c>
      <c r="Q125" s="130">
        <v>2</v>
      </c>
      <c r="R125" s="130">
        <v>0</v>
      </c>
      <c r="S125" s="130">
        <v>13</v>
      </c>
      <c r="T125" s="130">
        <v>1</v>
      </c>
      <c r="U125" s="130">
        <v>1</v>
      </c>
      <c r="V125" s="130">
        <v>0</v>
      </c>
      <c r="W125" s="130">
        <v>0</v>
      </c>
      <c r="X125" s="130">
        <v>1</v>
      </c>
      <c r="Y125" s="130">
        <v>79</v>
      </c>
    </row>
    <row r="126" spans="1:25" x14ac:dyDescent="0.25">
      <c r="A126" s="125">
        <v>125</v>
      </c>
      <c r="B126" s="126">
        <v>7</v>
      </c>
      <c r="C126" s="127">
        <v>345</v>
      </c>
      <c r="D126" s="128" t="s">
        <v>1161</v>
      </c>
      <c r="E126" s="125" t="s">
        <v>1166</v>
      </c>
      <c r="F126" s="125">
        <v>1623</v>
      </c>
      <c r="G126" s="125" t="s">
        <v>73</v>
      </c>
      <c r="H126" s="125" t="s">
        <v>42</v>
      </c>
      <c r="I126" s="129">
        <v>337</v>
      </c>
      <c r="J126" s="130">
        <v>2</v>
      </c>
      <c r="K126" s="130">
        <v>22</v>
      </c>
      <c r="L126" s="130">
        <v>53</v>
      </c>
      <c r="M126" s="130">
        <v>3</v>
      </c>
      <c r="N126" s="130">
        <v>4</v>
      </c>
      <c r="O126" s="130">
        <v>0</v>
      </c>
      <c r="P126" s="130">
        <v>5</v>
      </c>
      <c r="Q126" s="130">
        <v>6</v>
      </c>
      <c r="R126" s="130">
        <v>1</v>
      </c>
      <c r="S126" s="130">
        <v>88</v>
      </c>
      <c r="T126" s="130">
        <v>2</v>
      </c>
      <c r="U126" s="130">
        <v>1</v>
      </c>
      <c r="V126" s="130">
        <v>0</v>
      </c>
      <c r="W126" s="130">
        <v>0</v>
      </c>
      <c r="X126" s="130">
        <v>13</v>
      </c>
      <c r="Y126" s="130">
        <v>200</v>
      </c>
    </row>
    <row r="127" spans="1:25" x14ac:dyDescent="0.25">
      <c r="A127" s="125">
        <v>126</v>
      </c>
      <c r="B127" s="126">
        <v>7</v>
      </c>
      <c r="C127" s="127">
        <v>345</v>
      </c>
      <c r="D127" s="128" t="s">
        <v>1161</v>
      </c>
      <c r="E127" s="125" t="s">
        <v>1167</v>
      </c>
      <c r="F127" s="125">
        <v>1624</v>
      </c>
      <c r="G127" s="125" t="s">
        <v>73</v>
      </c>
      <c r="H127" s="125" t="s">
        <v>42</v>
      </c>
      <c r="I127" s="129">
        <v>596</v>
      </c>
      <c r="J127" s="130">
        <v>2</v>
      </c>
      <c r="K127" s="130">
        <v>24</v>
      </c>
      <c r="L127" s="130">
        <v>82</v>
      </c>
      <c r="M127" s="130">
        <v>2</v>
      </c>
      <c r="N127" s="130">
        <v>16</v>
      </c>
      <c r="O127" s="130">
        <v>2</v>
      </c>
      <c r="P127" s="130">
        <v>2</v>
      </c>
      <c r="Q127" s="130">
        <v>7</v>
      </c>
      <c r="R127" s="130">
        <v>8</v>
      </c>
      <c r="S127" s="130">
        <v>74</v>
      </c>
      <c r="T127" s="130">
        <v>0</v>
      </c>
      <c r="U127" s="130">
        <v>0</v>
      </c>
      <c r="V127" s="130">
        <v>0</v>
      </c>
      <c r="W127" s="130">
        <v>0</v>
      </c>
      <c r="X127" s="130">
        <v>17</v>
      </c>
      <c r="Y127" s="130">
        <v>236</v>
      </c>
    </row>
    <row r="128" spans="1:25" x14ac:dyDescent="0.25">
      <c r="A128" s="125">
        <v>127</v>
      </c>
      <c r="B128" s="126">
        <v>7</v>
      </c>
      <c r="C128" s="127">
        <v>345</v>
      </c>
      <c r="D128" s="128" t="s">
        <v>1161</v>
      </c>
      <c r="E128" s="125" t="s">
        <v>1167</v>
      </c>
      <c r="F128" s="125">
        <v>1624</v>
      </c>
      <c r="G128" s="125" t="s">
        <v>73</v>
      </c>
      <c r="H128" s="125" t="s">
        <v>1569</v>
      </c>
      <c r="I128" s="129">
        <v>596</v>
      </c>
      <c r="J128" s="130">
        <v>3</v>
      </c>
      <c r="K128" s="130">
        <v>30</v>
      </c>
      <c r="L128" s="130">
        <v>81</v>
      </c>
      <c r="M128" s="130">
        <v>1</v>
      </c>
      <c r="N128" s="130">
        <v>7</v>
      </c>
      <c r="O128" s="130">
        <v>7</v>
      </c>
      <c r="P128" s="130">
        <v>3</v>
      </c>
      <c r="Q128" s="130">
        <v>5</v>
      </c>
      <c r="R128" s="130">
        <v>3</v>
      </c>
      <c r="S128" s="130">
        <v>77</v>
      </c>
      <c r="T128" s="130">
        <v>2</v>
      </c>
      <c r="U128" s="130">
        <v>0</v>
      </c>
      <c r="V128" s="130">
        <v>0</v>
      </c>
      <c r="W128" s="130">
        <v>0</v>
      </c>
      <c r="X128" s="130">
        <v>21</v>
      </c>
      <c r="Y128" s="130">
        <v>240</v>
      </c>
    </row>
    <row r="129" spans="1:25" x14ac:dyDescent="0.25">
      <c r="A129" s="125">
        <v>128</v>
      </c>
      <c r="B129" s="126">
        <v>7</v>
      </c>
      <c r="C129" s="127">
        <v>345</v>
      </c>
      <c r="D129" s="128" t="s">
        <v>1161</v>
      </c>
      <c r="E129" s="125" t="s">
        <v>1168</v>
      </c>
      <c r="F129" s="125">
        <v>1625</v>
      </c>
      <c r="G129" s="125" t="s">
        <v>73</v>
      </c>
      <c r="H129" s="125" t="s">
        <v>42</v>
      </c>
      <c r="I129" s="129">
        <v>345</v>
      </c>
      <c r="J129" s="130">
        <v>4</v>
      </c>
      <c r="K129" s="130">
        <v>17</v>
      </c>
      <c r="L129" s="130">
        <v>31</v>
      </c>
      <c r="M129" s="130">
        <v>1</v>
      </c>
      <c r="N129" s="130">
        <v>7</v>
      </c>
      <c r="O129" s="130">
        <v>4</v>
      </c>
      <c r="P129" s="130">
        <v>4</v>
      </c>
      <c r="Q129" s="130">
        <v>2</v>
      </c>
      <c r="R129" s="130">
        <v>7</v>
      </c>
      <c r="S129" s="130">
        <v>49</v>
      </c>
      <c r="T129" s="130">
        <v>0</v>
      </c>
      <c r="U129" s="130">
        <v>0</v>
      </c>
      <c r="V129" s="130">
        <v>1</v>
      </c>
      <c r="W129" s="130">
        <v>0</v>
      </c>
      <c r="X129" s="130">
        <v>11</v>
      </c>
      <c r="Y129" s="130">
        <v>138</v>
      </c>
    </row>
    <row r="130" spans="1:25" x14ac:dyDescent="0.25">
      <c r="A130" s="125">
        <v>129</v>
      </c>
      <c r="B130" s="126">
        <v>7</v>
      </c>
      <c r="C130" s="127">
        <v>378</v>
      </c>
      <c r="D130" s="128" t="s">
        <v>1169</v>
      </c>
      <c r="E130" s="125" t="s">
        <v>1170</v>
      </c>
      <c r="F130" s="125">
        <v>1691</v>
      </c>
      <c r="G130" s="125" t="s">
        <v>73</v>
      </c>
      <c r="H130" s="125" t="s">
        <v>42</v>
      </c>
      <c r="I130" s="129">
        <v>510</v>
      </c>
      <c r="J130" s="130">
        <v>6</v>
      </c>
      <c r="K130" s="130">
        <v>228</v>
      </c>
      <c r="L130" s="130">
        <v>92</v>
      </c>
      <c r="M130" s="130">
        <v>13</v>
      </c>
      <c r="N130" s="130">
        <v>2</v>
      </c>
      <c r="O130" s="130">
        <v>0</v>
      </c>
      <c r="P130" s="130">
        <v>0</v>
      </c>
      <c r="Q130" s="130">
        <v>2</v>
      </c>
      <c r="R130" s="130">
        <v>0</v>
      </c>
      <c r="S130" s="130">
        <v>45</v>
      </c>
      <c r="T130" s="130">
        <v>0</v>
      </c>
      <c r="U130" s="130">
        <v>0</v>
      </c>
      <c r="V130" s="130">
        <v>2</v>
      </c>
      <c r="W130" s="130">
        <v>0</v>
      </c>
      <c r="X130" s="130">
        <v>12</v>
      </c>
      <c r="Y130" s="130">
        <v>402</v>
      </c>
    </row>
    <row r="131" spans="1:25" x14ac:dyDescent="0.25">
      <c r="A131" s="125">
        <v>130</v>
      </c>
      <c r="B131" s="126">
        <v>7</v>
      </c>
      <c r="C131" s="127">
        <v>378</v>
      </c>
      <c r="D131" s="128" t="s">
        <v>1169</v>
      </c>
      <c r="E131" s="125" t="s">
        <v>1170</v>
      </c>
      <c r="F131" s="125">
        <v>1691</v>
      </c>
      <c r="G131" s="125" t="s">
        <v>73</v>
      </c>
      <c r="H131" s="125" t="s">
        <v>1569</v>
      </c>
      <c r="I131" s="129">
        <v>510</v>
      </c>
      <c r="J131" s="130">
        <v>1</v>
      </c>
      <c r="K131" s="130">
        <v>191</v>
      </c>
      <c r="L131" s="130">
        <v>111</v>
      </c>
      <c r="M131" s="130">
        <v>13</v>
      </c>
      <c r="N131" s="130">
        <v>4</v>
      </c>
      <c r="O131" s="130">
        <v>0</v>
      </c>
      <c r="P131" s="130">
        <v>1</v>
      </c>
      <c r="Q131" s="130">
        <v>1</v>
      </c>
      <c r="R131" s="130">
        <v>0</v>
      </c>
      <c r="S131" s="130">
        <v>45</v>
      </c>
      <c r="T131" s="130">
        <v>0</v>
      </c>
      <c r="U131" s="130">
        <v>2</v>
      </c>
      <c r="V131" s="130">
        <v>3</v>
      </c>
      <c r="W131" s="130">
        <v>0</v>
      </c>
      <c r="X131" s="130">
        <v>11</v>
      </c>
      <c r="Y131" s="130">
        <v>383</v>
      </c>
    </row>
    <row r="132" spans="1:25" x14ac:dyDescent="0.25">
      <c r="A132" s="125">
        <v>131</v>
      </c>
      <c r="B132" s="126">
        <v>7</v>
      </c>
      <c r="C132" s="127">
        <v>378</v>
      </c>
      <c r="D132" s="128" t="s">
        <v>1169</v>
      </c>
      <c r="E132" s="125" t="s">
        <v>1171</v>
      </c>
      <c r="F132" s="125">
        <v>1692</v>
      </c>
      <c r="G132" s="125" t="s">
        <v>73</v>
      </c>
      <c r="H132" s="125" t="s">
        <v>42</v>
      </c>
      <c r="I132" s="129">
        <v>545</v>
      </c>
      <c r="J132" s="130">
        <v>0</v>
      </c>
      <c r="K132" s="130">
        <v>239</v>
      </c>
      <c r="L132" s="130">
        <v>166</v>
      </c>
      <c r="M132" s="130">
        <v>26</v>
      </c>
      <c r="N132" s="130">
        <v>2</v>
      </c>
      <c r="O132" s="130">
        <v>0</v>
      </c>
      <c r="P132" s="130">
        <v>1</v>
      </c>
      <c r="Q132" s="130">
        <v>0</v>
      </c>
      <c r="R132" s="130">
        <v>0</v>
      </c>
      <c r="S132" s="130">
        <v>3</v>
      </c>
      <c r="T132" s="130">
        <v>0</v>
      </c>
      <c r="U132" s="130">
        <v>1</v>
      </c>
      <c r="V132" s="130">
        <v>3</v>
      </c>
      <c r="W132" s="130">
        <v>0</v>
      </c>
      <c r="X132" s="130">
        <v>10</v>
      </c>
      <c r="Y132" s="130">
        <v>451</v>
      </c>
    </row>
    <row r="133" spans="1:25" x14ac:dyDescent="0.25">
      <c r="A133" s="125">
        <v>132</v>
      </c>
      <c r="B133" s="126">
        <v>7</v>
      </c>
      <c r="C133" s="127">
        <v>378</v>
      </c>
      <c r="D133" s="128" t="s">
        <v>1169</v>
      </c>
      <c r="E133" s="125" t="s">
        <v>1172</v>
      </c>
      <c r="F133" s="125">
        <v>1693</v>
      </c>
      <c r="G133" s="125" t="s">
        <v>73</v>
      </c>
      <c r="H133" s="125" t="s">
        <v>42</v>
      </c>
      <c r="I133" s="129">
        <v>571</v>
      </c>
      <c r="J133" s="130">
        <v>1</v>
      </c>
      <c r="K133" s="130">
        <v>142</v>
      </c>
      <c r="L133" s="130">
        <v>184</v>
      </c>
      <c r="M133" s="130">
        <v>2</v>
      </c>
      <c r="N133" s="130">
        <v>2</v>
      </c>
      <c r="O133" s="130">
        <v>1</v>
      </c>
      <c r="P133" s="130">
        <v>1</v>
      </c>
      <c r="Q133" s="130">
        <v>3</v>
      </c>
      <c r="R133" s="130">
        <v>1</v>
      </c>
      <c r="S133" s="130">
        <v>77</v>
      </c>
      <c r="T133" s="130">
        <v>0</v>
      </c>
      <c r="U133" s="130">
        <v>0</v>
      </c>
      <c r="V133" s="130">
        <v>3</v>
      </c>
      <c r="W133" s="130">
        <v>0</v>
      </c>
      <c r="X133" s="130">
        <v>20</v>
      </c>
      <c r="Y133" s="130">
        <v>437</v>
      </c>
    </row>
    <row r="134" spans="1:25" x14ac:dyDescent="0.25">
      <c r="A134" s="125">
        <v>133</v>
      </c>
      <c r="B134" s="126">
        <v>7</v>
      </c>
      <c r="C134" s="127">
        <v>378</v>
      </c>
      <c r="D134" s="128" t="s">
        <v>1169</v>
      </c>
      <c r="E134" s="133" t="s">
        <v>994</v>
      </c>
      <c r="F134" s="125">
        <v>1693</v>
      </c>
      <c r="G134" s="125" t="s">
        <v>73</v>
      </c>
      <c r="H134" s="125" t="s">
        <v>1573</v>
      </c>
      <c r="I134" s="129">
        <v>666</v>
      </c>
      <c r="J134" s="130">
        <v>2</v>
      </c>
      <c r="K134" s="130">
        <v>109</v>
      </c>
      <c r="L134" s="130">
        <v>299</v>
      </c>
      <c r="M134" s="130">
        <v>8</v>
      </c>
      <c r="N134" s="130">
        <v>1</v>
      </c>
      <c r="O134" s="130">
        <v>1</v>
      </c>
      <c r="P134" s="130">
        <v>0</v>
      </c>
      <c r="Q134" s="130">
        <v>2</v>
      </c>
      <c r="R134" s="130">
        <v>1</v>
      </c>
      <c r="S134" s="130">
        <v>27</v>
      </c>
      <c r="T134" s="130">
        <v>0</v>
      </c>
      <c r="U134" s="130">
        <v>1</v>
      </c>
      <c r="V134" s="130">
        <v>4</v>
      </c>
      <c r="W134" s="130">
        <v>0</v>
      </c>
      <c r="X134" s="130">
        <v>7</v>
      </c>
      <c r="Y134" s="130">
        <v>462</v>
      </c>
    </row>
    <row r="135" spans="1:25" x14ac:dyDescent="0.25">
      <c r="A135" s="125">
        <v>134</v>
      </c>
      <c r="B135" s="126">
        <v>7</v>
      </c>
      <c r="C135" s="127">
        <v>378</v>
      </c>
      <c r="D135" s="128" t="s">
        <v>1169</v>
      </c>
      <c r="E135" s="125" t="s">
        <v>1173</v>
      </c>
      <c r="F135" s="125">
        <v>1694</v>
      </c>
      <c r="G135" s="125" t="s">
        <v>73</v>
      </c>
      <c r="H135" s="125" t="s">
        <v>42</v>
      </c>
      <c r="I135" s="129">
        <v>389</v>
      </c>
      <c r="J135" s="130">
        <v>1</v>
      </c>
      <c r="K135" s="130">
        <v>205</v>
      </c>
      <c r="L135" s="130">
        <v>27</v>
      </c>
      <c r="M135" s="130">
        <v>5</v>
      </c>
      <c r="N135" s="130">
        <v>3</v>
      </c>
      <c r="O135" s="130">
        <v>0</v>
      </c>
      <c r="P135" s="130">
        <v>1</v>
      </c>
      <c r="Q135" s="130">
        <v>0</v>
      </c>
      <c r="R135" s="130">
        <v>0</v>
      </c>
      <c r="S135" s="130">
        <v>26</v>
      </c>
      <c r="T135" s="130">
        <v>0</v>
      </c>
      <c r="U135" s="130">
        <v>0</v>
      </c>
      <c r="V135" s="130">
        <v>3</v>
      </c>
      <c r="W135" s="130">
        <v>0</v>
      </c>
      <c r="X135" s="130">
        <v>13</v>
      </c>
      <c r="Y135" s="130">
        <v>284</v>
      </c>
    </row>
    <row r="136" spans="1:25" x14ac:dyDescent="0.25">
      <c r="A136" s="125">
        <v>135</v>
      </c>
      <c r="B136" s="126">
        <v>7</v>
      </c>
      <c r="C136" s="127">
        <v>378</v>
      </c>
      <c r="D136" s="128" t="s">
        <v>1169</v>
      </c>
      <c r="E136" s="125" t="s">
        <v>1173</v>
      </c>
      <c r="F136" s="125">
        <v>1694</v>
      </c>
      <c r="G136" s="125" t="s">
        <v>73</v>
      </c>
      <c r="H136" s="125" t="s">
        <v>1569</v>
      </c>
      <c r="I136" s="129">
        <v>389</v>
      </c>
      <c r="J136" s="130">
        <v>3</v>
      </c>
      <c r="K136" s="130">
        <v>196</v>
      </c>
      <c r="L136" s="130">
        <v>40</v>
      </c>
      <c r="M136" s="130">
        <v>1</v>
      </c>
      <c r="N136" s="130">
        <v>5</v>
      </c>
      <c r="O136" s="130">
        <v>1</v>
      </c>
      <c r="P136" s="130">
        <v>1</v>
      </c>
      <c r="Q136" s="130">
        <v>1</v>
      </c>
      <c r="R136" s="130">
        <v>0</v>
      </c>
      <c r="S136" s="130">
        <v>35</v>
      </c>
      <c r="T136" s="130">
        <v>0</v>
      </c>
      <c r="U136" s="130">
        <v>0</v>
      </c>
      <c r="V136" s="130">
        <v>1</v>
      </c>
      <c r="W136" s="130">
        <v>0</v>
      </c>
      <c r="X136" s="130">
        <v>10</v>
      </c>
      <c r="Y136" s="130">
        <v>294</v>
      </c>
    </row>
    <row r="137" spans="1:25" x14ac:dyDescent="0.25">
      <c r="A137" s="125">
        <v>136</v>
      </c>
      <c r="B137" s="126">
        <v>7</v>
      </c>
      <c r="C137" s="127">
        <v>378</v>
      </c>
      <c r="D137" s="128" t="s">
        <v>1169</v>
      </c>
      <c r="E137" s="125" t="s">
        <v>1174</v>
      </c>
      <c r="F137" s="125">
        <v>1695</v>
      </c>
      <c r="G137" s="125" t="s">
        <v>73</v>
      </c>
      <c r="H137" s="125" t="s">
        <v>42</v>
      </c>
      <c r="I137" s="129">
        <v>626</v>
      </c>
      <c r="J137" s="130">
        <v>53</v>
      </c>
      <c r="K137" s="130">
        <v>196</v>
      </c>
      <c r="L137" s="130">
        <v>159</v>
      </c>
      <c r="M137" s="130">
        <v>17</v>
      </c>
      <c r="N137" s="130">
        <v>7</v>
      </c>
      <c r="O137" s="130">
        <v>0</v>
      </c>
      <c r="P137" s="130">
        <v>1</v>
      </c>
      <c r="Q137" s="130">
        <v>2</v>
      </c>
      <c r="R137" s="130">
        <v>0</v>
      </c>
      <c r="S137" s="130">
        <v>18</v>
      </c>
      <c r="T137" s="130">
        <v>0</v>
      </c>
      <c r="U137" s="130">
        <v>0</v>
      </c>
      <c r="V137" s="130">
        <v>2</v>
      </c>
      <c r="W137" s="130">
        <v>0</v>
      </c>
      <c r="X137" s="130">
        <v>21</v>
      </c>
      <c r="Y137" s="130">
        <v>476</v>
      </c>
    </row>
    <row r="138" spans="1:25" x14ac:dyDescent="0.25">
      <c r="A138" s="125">
        <v>137</v>
      </c>
      <c r="B138" s="126">
        <v>7</v>
      </c>
      <c r="C138" s="127">
        <v>378</v>
      </c>
      <c r="D138" s="128" t="s">
        <v>1169</v>
      </c>
      <c r="E138" s="125" t="s">
        <v>1175</v>
      </c>
      <c r="F138" s="125">
        <v>1695</v>
      </c>
      <c r="G138" s="125" t="s">
        <v>73</v>
      </c>
      <c r="H138" s="125" t="s">
        <v>1573</v>
      </c>
      <c r="I138" s="129">
        <v>364</v>
      </c>
      <c r="J138" s="130">
        <v>3</v>
      </c>
      <c r="K138" s="130">
        <v>244</v>
      </c>
      <c r="L138" s="130">
        <v>45</v>
      </c>
      <c r="M138" s="130">
        <v>3</v>
      </c>
      <c r="N138" s="130">
        <v>2</v>
      </c>
      <c r="O138" s="130">
        <v>0</v>
      </c>
      <c r="P138" s="130">
        <v>0</v>
      </c>
      <c r="Q138" s="130">
        <v>1</v>
      </c>
      <c r="R138" s="130">
        <v>0</v>
      </c>
      <c r="S138" s="130">
        <v>11</v>
      </c>
      <c r="T138" s="130">
        <v>0</v>
      </c>
      <c r="U138" s="130">
        <v>0</v>
      </c>
      <c r="V138" s="130">
        <v>2</v>
      </c>
      <c r="W138" s="130">
        <v>0</v>
      </c>
      <c r="X138" s="130">
        <v>10</v>
      </c>
      <c r="Y138" s="130">
        <v>321</v>
      </c>
    </row>
    <row r="139" spans="1:25" x14ac:dyDescent="0.25">
      <c r="A139" s="125">
        <v>138</v>
      </c>
      <c r="B139" s="126">
        <v>7</v>
      </c>
      <c r="C139" s="127">
        <v>378</v>
      </c>
      <c r="D139" s="128" t="s">
        <v>1169</v>
      </c>
      <c r="E139" s="125" t="s">
        <v>1017</v>
      </c>
      <c r="F139" s="125">
        <v>1696</v>
      </c>
      <c r="G139" s="125" t="s">
        <v>73</v>
      </c>
      <c r="H139" s="125" t="s">
        <v>42</v>
      </c>
      <c r="I139" s="129">
        <v>297</v>
      </c>
      <c r="J139" s="130">
        <v>0</v>
      </c>
      <c r="K139" s="130">
        <v>116</v>
      </c>
      <c r="L139" s="130">
        <v>86</v>
      </c>
      <c r="M139" s="130">
        <v>31</v>
      </c>
      <c r="N139" s="130">
        <v>1</v>
      </c>
      <c r="O139" s="130">
        <v>0</v>
      </c>
      <c r="P139" s="130">
        <v>0</v>
      </c>
      <c r="Q139" s="130">
        <v>0</v>
      </c>
      <c r="R139" s="130">
        <v>0</v>
      </c>
      <c r="S139" s="130">
        <v>8</v>
      </c>
      <c r="T139" s="130">
        <v>0</v>
      </c>
      <c r="U139" s="130">
        <v>2</v>
      </c>
      <c r="V139" s="130">
        <v>0</v>
      </c>
      <c r="W139" s="130">
        <v>0</v>
      </c>
      <c r="X139" s="130">
        <v>2</v>
      </c>
      <c r="Y139" s="130">
        <v>246</v>
      </c>
    </row>
    <row r="140" spans="1:25" x14ac:dyDescent="0.25">
      <c r="A140" s="125">
        <v>139</v>
      </c>
      <c r="B140" s="126">
        <v>7</v>
      </c>
      <c r="C140" s="127">
        <v>378</v>
      </c>
      <c r="D140" s="128" t="s">
        <v>1169</v>
      </c>
      <c r="E140" s="125" t="s">
        <v>1176</v>
      </c>
      <c r="F140" s="125">
        <v>1696</v>
      </c>
      <c r="G140" s="125" t="s">
        <v>73</v>
      </c>
      <c r="H140" s="125" t="s">
        <v>1573</v>
      </c>
      <c r="I140" s="129">
        <v>259</v>
      </c>
      <c r="J140" s="130">
        <v>7</v>
      </c>
      <c r="K140" s="130">
        <v>75</v>
      </c>
      <c r="L140" s="130">
        <v>115</v>
      </c>
      <c r="M140" s="130">
        <v>7</v>
      </c>
      <c r="N140" s="130">
        <v>1</v>
      </c>
      <c r="O140" s="130">
        <v>0</v>
      </c>
      <c r="P140" s="130">
        <v>0</v>
      </c>
      <c r="Q140" s="130">
        <v>2</v>
      </c>
      <c r="R140" s="130">
        <v>1</v>
      </c>
      <c r="S140" s="130">
        <v>12</v>
      </c>
      <c r="T140" s="130">
        <v>0</v>
      </c>
      <c r="U140" s="130">
        <v>0</v>
      </c>
      <c r="V140" s="130">
        <v>1</v>
      </c>
      <c r="W140" s="130">
        <v>0</v>
      </c>
      <c r="X140" s="130">
        <v>2</v>
      </c>
      <c r="Y140" s="130">
        <v>223</v>
      </c>
    </row>
    <row r="141" spans="1:25" x14ac:dyDescent="0.25">
      <c r="A141" s="125">
        <v>140</v>
      </c>
      <c r="B141" s="126">
        <v>7</v>
      </c>
      <c r="C141" s="127">
        <v>378</v>
      </c>
      <c r="D141" s="128" t="s">
        <v>1169</v>
      </c>
      <c r="E141" s="125" t="s">
        <v>1177</v>
      </c>
      <c r="F141" s="125">
        <v>1697</v>
      </c>
      <c r="G141" s="125" t="s">
        <v>73</v>
      </c>
      <c r="H141" s="125" t="s">
        <v>42</v>
      </c>
      <c r="I141" s="129">
        <v>439</v>
      </c>
      <c r="J141" s="130">
        <v>2</v>
      </c>
      <c r="K141" s="130">
        <v>127</v>
      </c>
      <c r="L141" s="130">
        <v>142</v>
      </c>
      <c r="M141" s="130">
        <v>8</v>
      </c>
      <c r="N141" s="130">
        <v>2</v>
      </c>
      <c r="O141" s="130">
        <v>0</v>
      </c>
      <c r="P141" s="130">
        <v>1</v>
      </c>
      <c r="Q141" s="130">
        <v>1</v>
      </c>
      <c r="R141" s="130">
        <v>0</v>
      </c>
      <c r="S141" s="130">
        <v>9</v>
      </c>
      <c r="T141" s="130">
        <v>0</v>
      </c>
      <c r="U141" s="130">
        <v>0</v>
      </c>
      <c r="V141" s="130">
        <v>4</v>
      </c>
      <c r="W141" s="130">
        <v>0</v>
      </c>
      <c r="X141" s="130">
        <v>9</v>
      </c>
      <c r="Y141" s="130">
        <v>305</v>
      </c>
    </row>
    <row r="142" spans="1:25" x14ac:dyDescent="0.25">
      <c r="A142" s="125">
        <v>141</v>
      </c>
      <c r="B142" s="126">
        <v>7</v>
      </c>
      <c r="C142" s="127">
        <v>378</v>
      </c>
      <c r="D142" s="128" t="s">
        <v>1169</v>
      </c>
      <c r="E142" s="125" t="s">
        <v>1177</v>
      </c>
      <c r="F142" s="125">
        <v>1697</v>
      </c>
      <c r="G142" s="125" t="s">
        <v>73</v>
      </c>
      <c r="H142" s="125" t="s">
        <v>1569</v>
      </c>
      <c r="I142" s="129">
        <v>438</v>
      </c>
      <c r="J142" s="130">
        <v>4</v>
      </c>
      <c r="K142" s="130">
        <v>141</v>
      </c>
      <c r="L142" s="130">
        <v>152</v>
      </c>
      <c r="M142" s="130">
        <v>4</v>
      </c>
      <c r="N142" s="130">
        <v>0</v>
      </c>
      <c r="O142" s="130">
        <v>0</v>
      </c>
      <c r="P142" s="130">
        <v>0</v>
      </c>
      <c r="Q142" s="130">
        <v>1</v>
      </c>
      <c r="R142" s="130">
        <v>1</v>
      </c>
      <c r="S142" s="130">
        <v>7</v>
      </c>
      <c r="T142" s="130">
        <v>0</v>
      </c>
      <c r="U142" s="130">
        <v>1</v>
      </c>
      <c r="V142" s="130">
        <v>2</v>
      </c>
      <c r="W142" s="130">
        <v>0</v>
      </c>
      <c r="X142" s="130">
        <v>11</v>
      </c>
      <c r="Y142" s="130">
        <v>324</v>
      </c>
    </row>
    <row r="143" spans="1:25" x14ac:dyDescent="0.25">
      <c r="A143" s="125">
        <v>142</v>
      </c>
      <c r="B143" s="126">
        <v>7</v>
      </c>
      <c r="C143" s="127">
        <v>378</v>
      </c>
      <c r="D143" s="128" t="s">
        <v>1169</v>
      </c>
      <c r="E143" s="125" t="s">
        <v>1178</v>
      </c>
      <c r="F143" s="125">
        <v>1698</v>
      </c>
      <c r="G143" s="125" t="s">
        <v>73</v>
      </c>
      <c r="H143" s="125" t="s">
        <v>42</v>
      </c>
      <c r="I143" s="129">
        <v>627</v>
      </c>
      <c r="J143" s="130">
        <v>1</v>
      </c>
      <c r="K143" s="130">
        <v>190</v>
      </c>
      <c r="L143" s="130">
        <v>209</v>
      </c>
      <c r="M143" s="130">
        <v>3</v>
      </c>
      <c r="N143" s="130">
        <v>6</v>
      </c>
      <c r="O143" s="130">
        <v>0</v>
      </c>
      <c r="P143" s="130">
        <v>1</v>
      </c>
      <c r="Q143" s="130">
        <v>0</v>
      </c>
      <c r="R143" s="130">
        <v>0</v>
      </c>
      <c r="S143" s="130">
        <v>31</v>
      </c>
      <c r="T143" s="130">
        <v>0</v>
      </c>
      <c r="U143" s="130">
        <v>1</v>
      </c>
      <c r="V143" s="130">
        <v>2</v>
      </c>
      <c r="W143" s="130">
        <v>0</v>
      </c>
      <c r="X143" s="130">
        <v>8</v>
      </c>
      <c r="Y143" s="130">
        <v>452</v>
      </c>
    </row>
    <row r="144" spans="1:25" x14ac:dyDescent="0.25">
      <c r="A144" s="125">
        <v>143</v>
      </c>
      <c r="B144" s="126">
        <v>7</v>
      </c>
      <c r="C144" s="127">
        <v>378</v>
      </c>
      <c r="D144" s="128" t="s">
        <v>1169</v>
      </c>
      <c r="E144" s="125" t="s">
        <v>1178</v>
      </c>
      <c r="F144" s="125">
        <v>1698</v>
      </c>
      <c r="G144" s="125" t="s">
        <v>73</v>
      </c>
      <c r="H144" s="125" t="s">
        <v>1569</v>
      </c>
      <c r="I144" s="129">
        <v>626</v>
      </c>
      <c r="J144" s="130">
        <v>0</v>
      </c>
      <c r="K144" s="130">
        <v>210</v>
      </c>
      <c r="L144" s="130">
        <v>171</v>
      </c>
      <c r="M144" s="130">
        <v>8</v>
      </c>
      <c r="N144" s="130">
        <v>1</v>
      </c>
      <c r="O144" s="130">
        <v>0</v>
      </c>
      <c r="P144" s="130">
        <v>2</v>
      </c>
      <c r="Q144" s="130">
        <v>0</v>
      </c>
      <c r="R144" s="130">
        <v>1</v>
      </c>
      <c r="S144" s="130">
        <v>29</v>
      </c>
      <c r="T144" s="130">
        <v>0</v>
      </c>
      <c r="U144" s="130">
        <v>0</v>
      </c>
      <c r="V144" s="130">
        <v>1</v>
      </c>
      <c r="W144" s="130">
        <v>0</v>
      </c>
      <c r="X144" s="130">
        <v>14</v>
      </c>
      <c r="Y144" s="130">
        <v>437</v>
      </c>
    </row>
    <row r="145" spans="1:25" x14ac:dyDescent="0.25">
      <c r="A145" s="125">
        <v>144</v>
      </c>
      <c r="B145" s="126">
        <v>7</v>
      </c>
      <c r="C145" s="127">
        <v>378</v>
      </c>
      <c r="D145" s="128" t="s">
        <v>1169</v>
      </c>
      <c r="E145" s="125" t="s">
        <v>681</v>
      </c>
      <c r="F145" s="125">
        <v>1698</v>
      </c>
      <c r="G145" s="125" t="s">
        <v>73</v>
      </c>
      <c r="H145" s="125" t="s">
        <v>1573</v>
      </c>
      <c r="I145" s="129">
        <v>273</v>
      </c>
      <c r="J145" s="130">
        <v>11</v>
      </c>
      <c r="K145" s="130">
        <v>86</v>
      </c>
      <c r="L145" s="130">
        <v>67</v>
      </c>
      <c r="M145" s="130">
        <v>8</v>
      </c>
      <c r="N145" s="130">
        <v>3</v>
      </c>
      <c r="O145" s="130">
        <v>0</v>
      </c>
      <c r="P145" s="130">
        <v>0</v>
      </c>
      <c r="Q145" s="130">
        <v>0</v>
      </c>
      <c r="R145" s="130">
        <v>0</v>
      </c>
      <c r="S145" s="130">
        <v>17</v>
      </c>
      <c r="T145" s="130">
        <v>0</v>
      </c>
      <c r="U145" s="130">
        <v>1</v>
      </c>
      <c r="V145" s="130">
        <v>3</v>
      </c>
      <c r="W145" s="130">
        <v>0</v>
      </c>
      <c r="X145" s="130">
        <v>2</v>
      </c>
      <c r="Y145" s="130">
        <v>198</v>
      </c>
    </row>
    <row r="146" spans="1:25" x14ac:dyDescent="0.25">
      <c r="A146" s="125">
        <v>145</v>
      </c>
      <c r="B146" s="126">
        <v>7</v>
      </c>
      <c r="C146" s="127">
        <v>416</v>
      </c>
      <c r="D146" s="128" t="s">
        <v>1179</v>
      </c>
      <c r="E146" s="125" t="s">
        <v>1179</v>
      </c>
      <c r="F146" s="125">
        <v>1856</v>
      </c>
      <c r="G146" s="125" t="s">
        <v>73</v>
      </c>
      <c r="H146" s="125" t="s">
        <v>42</v>
      </c>
      <c r="I146" s="129">
        <v>529</v>
      </c>
      <c r="J146" s="130">
        <v>53</v>
      </c>
      <c r="K146" s="130">
        <v>36</v>
      </c>
      <c r="L146" s="130">
        <v>84</v>
      </c>
      <c r="M146" s="130">
        <v>4</v>
      </c>
      <c r="N146" s="130">
        <v>1</v>
      </c>
      <c r="O146" s="130">
        <v>0</v>
      </c>
      <c r="P146" s="130">
        <v>198</v>
      </c>
      <c r="Q146" s="130">
        <v>2</v>
      </c>
      <c r="R146" s="130">
        <v>0</v>
      </c>
      <c r="S146" s="130">
        <v>13</v>
      </c>
      <c r="T146" s="130">
        <v>0</v>
      </c>
      <c r="U146" s="130">
        <v>3</v>
      </c>
      <c r="V146" s="130">
        <v>0</v>
      </c>
      <c r="W146" s="130">
        <v>0</v>
      </c>
      <c r="X146" s="130">
        <v>20</v>
      </c>
      <c r="Y146" s="130">
        <v>414</v>
      </c>
    </row>
    <row r="147" spans="1:25" x14ac:dyDescent="0.25">
      <c r="A147" s="125">
        <v>146</v>
      </c>
      <c r="B147" s="126">
        <v>7</v>
      </c>
      <c r="C147" s="127">
        <v>416</v>
      </c>
      <c r="D147" s="128" t="s">
        <v>1179</v>
      </c>
      <c r="E147" s="125" t="s">
        <v>1179</v>
      </c>
      <c r="F147" s="125">
        <v>1856</v>
      </c>
      <c r="G147" s="125" t="s">
        <v>73</v>
      </c>
      <c r="H147" s="125" t="s">
        <v>1569</v>
      </c>
      <c r="I147" s="129">
        <v>528</v>
      </c>
      <c r="J147" s="130">
        <v>90</v>
      </c>
      <c r="K147" s="130">
        <v>63</v>
      </c>
      <c r="L147" s="130">
        <v>84</v>
      </c>
      <c r="M147" s="130">
        <v>5</v>
      </c>
      <c r="N147" s="130">
        <v>3</v>
      </c>
      <c r="O147" s="130">
        <v>0</v>
      </c>
      <c r="P147" s="130">
        <v>120</v>
      </c>
      <c r="Q147" s="130">
        <v>0</v>
      </c>
      <c r="R147" s="130">
        <v>0</v>
      </c>
      <c r="S147" s="130">
        <v>24</v>
      </c>
      <c r="T147" s="130">
        <v>0</v>
      </c>
      <c r="U147" s="130">
        <v>7</v>
      </c>
      <c r="V147" s="130">
        <v>0</v>
      </c>
      <c r="W147" s="130">
        <v>0</v>
      </c>
      <c r="X147" s="130">
        <v>16</v>
      </c>
      <c r="Y147" s="130">
        <v>412</v>
      </c>
    </row>
    <row r="148" spans="1:25" x14ac:dyDescent="0.25">
      <c r="A148" s="125">
        <v>147</v>
      </c>
      <c r="B148" s="126">
        <v>7</v>
      </c>
      <c r="C148" s="127">
        <v>416</v>
      </c>
      <c r="D148" s="128" t="s">
        <v>1179</v>
      </c>
      <c r="E148" s="125" t="s">
        <v>1179</v>
      </c>
      <c r="F148" s="125">
        <v>1856</v>
      </c>
      <c r="G148" s="125" t="s">
        <v>73</v>
      </c>
      <c r="H148" s="125" t="s">
        <v>1571</v>
      </c>
      <c r="I148" s="129">
        <v>528</v>
      </c>
      <c r="J148" s="130">
        <v>86</v>
      </c>
      <c r="K148" s="130">
        <v>67</v>
      </c>
      <c r="L148" s="130">
        <v>78</v>
      </c>
      <c r="M148" s="130">
        <v>2</v>
      </c>
      <c r="N148" s="130">
        <v>3</v>
      </c>
      <c r="O148" s="130">
        <v>0</v>
      </c>
      <c r="P148" s="130">
        <v>155</v>
      </c>
      <c r="Q148" s="130">
        <v>1</v>
      </c>
      <c r="R148" s="130">
        <v>0</v>
      </c>
      <c r="S148" s="130">
        <v>31</v>
      </c>
      <c r="T148" s="130">
        <v>0</v>
      </c>
      <c r="U148" s="130">
        <v>4</v>
      </c>
      <c r="V148" s="130">
        <v>0</v>
      </c>
      <c r="W148" s="130">
        <v>0</v>
      </c>
      <c r="X148" s="130">
        <v>9</v>
      </c>
      <c r="Y148" s="130">
        <v>436</v>
      </c>
    </row>
    <row r="149" spans="1:25" x14ac:dyDescent="0.25">
      <c r="A149" s="125">
        <v>148</v>
      </c>
      <c r="B149" s="126">
        <v>7</v>
      </c>
      <c r="C149" s="127">
        <v>416</v>
      </c>
      <c r="D149" s="128" t="s">
        <v>1179</v>
      </c>
      <c r="E149" s="125" t="s">
        <v>1180</v>
      </c>
      <c r="F149" s="125">
        <v>1857</v>
      </c>
      <c r="G149" s="125" t="s">
        <v>73</v>
      </c>
      <c r="H149" s="125" t="s">
        <v>42</v>
      </c>
      <c r="I149" s="129">
        <v>437</v>
      </c>
      <c r="J149" s="130">
        <v>5</v>
      </c>
      <c r="K149" s="130">
        <v>33</v>
      </c>
      <c r="L149" s="130">
        <v>125</v>
      </c>
      <c r="M149" s="130">
        <v>4</v>
      </c>
      <c r="N149" s="130">
        <v>43</v>
      </c>
      <c r="O149" s="130">
        <v>0</v>
      </c>
      <c r="P149" s="130">
        <v>30</v>
      </c>
      <c r="Q149" s="130">
        <v>2</v>
      </c>
      <c r="R149" s="130">
        <v>0</v>
      </c>
      <c r="S149" s="130">
        <v>21</v>
      </c>
      <c r="T149" s="130">
        <v>0</v>
      </c>
      <c r="U149" s="130">
        <v>8</v>
      </c>
      <c r="V149" s="130">
        <v>0</v>
      </c>
      <c r="W149" s="130">
        <v>0</v>
      </c>
      <c r="X149" s="130">
        <v>12</v>
      </c>
      <c r="Y149" s="130">
        <v>283</v>
      </c>
    </row>
    <row r="150" spans="1:25" x14ac:dyDescent="0.25">
      <c r="A150" s="125">
        <v>149</v>
      </c>
      <c r="B150" s="126">
        <v>7</v>
      </c>
      <c r="C150" s="127">
        <v>416</v>
      </c>
      <c r="D150" s="128" t="s">
        <v>1179</v>
      </c>
      <c r="E150" s="125" t="s">
        <v>1180</v>
      </c>
      <c r="F150" s="125">
        <v>1857</v>
      </c>
      <c r="G150" s="125" t="s">
        <v>73</v>
      </c>
      <c r="H150" s="125" t="s">
        <v>1569</v>
      </c>
      <c r="I150" s="129">
        <v>437</v>
      </c>
      <c r="J150" s="130">
        <v>5</v>
      </c>
      <c r="K150" s="130">
        <v>31</v>
      </c>
      <c r="L150" s="130">
        <v>137</v>
      </c>
      <c r="M150" s="130">
        <v>2</v>
      </c>
      <c r="N150" s="130">
        <v>34</v>
      </c>
      <c r="O150" s="130">
        <v>0</v>
      </c>
      <c r="P150" s="130">
        <v>30</v>
      </c>
      <c r="Q150" s="130">
        <v>2</v>
      </c>
      <c r="R150" s="130">
        <v>1</v>
      </c>
      <c r="S150" s="130">
        <v>22</v>
      </c>
      <c r="T150" s="130">
        <v>0</v>
      </c>
      <c r="U150" s="130">
        <v>10</v>
      </c>
      <c r="V150" s="130">
        <v>1</v>
      </c>
      <c r="W150" s="130">
        <v>0</v>
      </c>
      <c r="X150" s="130">
        <v>23</v>
      </c>
      <c r="Y150" s="130">
        <v>298</v>
      </c>
    </row>
    <row r="151" spans="1:25" x14ac:dyDescent="0.25">
      <c r="A151" s="125">
        <v>150</v>
      </c>
      <c r="B151" s="126">
        <v>7</v>
      </c>
      <c r="C151" s="127">
        <v>416</v>
      </c>
      <c r="D151" s="128" t="s">
        <v>1179</v>
      </c>
      <c r="E151" s="125" t="s">
        <v>1181</v>
      </c>
      <c r="F151" s="125">
        <v>1857</v>
      </c>
      <c r="G151" s="125" t="s">
        <v>73</v>
      </c>
      <c r="H151" s="125" t="s">
        <v>1573</v>
      </c>
      <c r="I151" s="129">
        <v>94</v>
      </c>
      <c r="J151" s="130">
        <v>4</v>
      </c>
      <c r="K151" s="130">
        <v>6</v>
      </c>
      <c r="L151" s="130">
        <v>52</v>
      </c>
      <c r="M151" s="130">
        <v>0</v>
      </c>
      <c r="N151" s="130">
        <v>1</v>
      </c>
      <c r="O151" s="130">
        <v>0</v>
      </c>
      <c r="P151" s="130">
        <v>12</v>
      </c>
      <c r="Q151" s="130">
        <v>0</v>
      </c>
      <c r="R151" s="130">
        <v>0</v>
      </c>
      <c r="S151" s="130">
        <v>0</v>
      </c>
      <c r="T151" s="130">
        <v>0</v>
      </c>
      <c r="U151" s="130">
        <v>1</v>
      </c>
      <c r="V151" s="130">
        <v>0</v>
      </c>
      <c r="W151" s="130">
        <v>0</v>
      </c>
      <c r="X151" s="130">
        <v>5</v>
      </c>
      <c r="Y151" s="130">
        <v>81</v>
      </c>
    </row>
    <row r="152" spans="1:25" x14ac:dyDescent="0.25">
      <c r="A152" s="125">
        <v>151</v>
      </c>
      <c r="B152" s="126">
        <v>7</v>
      </c>
      <c r="C152" s="127">
        <v>416</v>
      </c>
      <c r="D152" s="128" t="s">
        <v>1179</v>
      </c>
      <c r="E152" s="125" t="s">
        <v>1182</v>
      </c>
      <c r="F152" s="125">
        <v>1858</v>
      </c>
      <c r="G152" s="125" t="s">
        <v>73</v>
      </c>
      <c r="H152" s="125" t="s">
        <v>42</v>
      </c>
      <c r="I152" s="129">
        <v>511</v>
      </c>
      <c r="J152" s="130">
        <v>28</v>
      </c>
      <c r="K152" s="130">
        <v>55</v>
      </c>
      <c r="L152" s="130">
        <v>99</v>
      </c>
      <c r="M152" s="130">
        <v>2</v>
      </c>
      <c r="N152" s="130">
        <v>13</v>
      </c>
      <c r="O152" s="130">
        <v>1</v>
      </c>
      <c r="P152" s="130">
        <v>90</v>
      </c>
      <c r="Q152" s="130">
        <v>1</v>
      </c>
      <c r="R152" s="130">
        <v>1</v>
      </c>
      <c r="S152" s="130">
        <v>14</v>
      </c>
      <c r="T152" s="130">
        <v>1</v>
      </c>
      <c r="U152" s="130">
        <v>4</v>
      </c>
      <c r="V152" s="130">
        <v>0</v>
      </c>
      <c r="W152" s="130">
        <v>0</v>
      </c>
      <c r="X152" s="130">
        <v>25</v>
      </c>
      <c r="Y152" s="130">
        <v>334</v>
      </c>
    </row>
    <row r="153" spans="1:25" x14ac:dyDescent="0.25">
      <c r="A153" s="125">
        <v>152</v>
      </c>
      <c r="B153" s="126">
        <v>7</v>
      </c>
      <c r="C153" s="127">
        <v>416</v>
      </c>
      <c r="D153" s="128" t="s">
        <v>1179</v>
      </c>
      <c r="E153" s="125" t="s">
        <v>1182</v>
      </c>
      <c r="F153" s="125">
        <v>1858</v>
      </c>
      <c r="G153" s="125" t="s">
        <v>73</v>
      </c>
      <c r="H153" s="125" t="s">
        <v>1569</v>
      </c>
      <c r="I153" s="129">
        <v>511</v>
      </c>
      <c r="J153" s="130">
        <v>13</v>
      </c>
      <c r="K153" s="130">
        <v>61</v>
      </c>
      <c r="L153" s="130">
        <v>98</v>
      </c>
      <c r="M153" s="130">
        <v>1</v>
      </c>
      <c r="N153" s="130">
        <v>25</v>
      </c>
      <c r="O153" s="130">
        <v>1</v>
      </c>
      <c r="P153" s="130">
        <v>87</v>
      </c>
      <c r="Q153" s="130">
        <v>2</v>
      </c>
      <c r="R153" s="130">
        <v>2</v>
      </c>
      <c r="S153" s="130">
        <v>17</v>
      </c>
      <c r="T153" s="130">
        <v>1</v>
      </c>
      <c r="U153" s="130">
        <v>4</v>
      </c>
      <c r="V153" s="130">
        <v>0</v>
      </c>
      <c r="W153" s="130">
        <v>0</v>
      </c>
      <c r="X153" s="130">
        <v>22</v>
      </c>
      <c r="Y153" s="130">
        <v>334</v>
      </c>
    </row>
    <row r="154" spans="1:25" x14ac:dyDescent="0.25">
      <c r="A154" s="125">
        <v>153</v>
      </c>
      <c r="B154" s="126">
        <v>7</v>
      </c>
      <c r="C154" s="127">
        <v>448</v>
      </c>
      <c r="D154" s="128" t="s">
        <v>1183</v>
      </c>
      <c r="E154" s="125" t="s">
        <v>1183</v>
      </c>
      <c r="F154" s="125">
        <v>1940</v>
      </c>
      <c r="G154" s="125" t="s">
        <v>73</v>
      </c>
      <c r="H154" s="125" t="s">
        <v>42</v>
      </c>
      <c r="I154" s="129">
        <v>512</v>
      </c>
      <c r="J154" s="130">
        <v>4</v>
      </c>
      <c r="K154" s="130">
        <v>111</v>
      </c>
      <c r="L154" s="130">
        <v>114</v>
      </c>
      <c r="M154" s="130">
        <v>5</v>
      </c>
      <c r="N154" s="130">
        <v>5</v>
      </c>
      <c r="O154" s="130">
        <v>1</v>
      </c>
      <c r="P154" s="130">
        <v>9</v>
      </c>
      <c r="Q154" s="130">
        <v>4</v>
      </c>
      <c r="R154" s="130">
        <v>2</v>
      </c>
      <c r="S154" s="130">
        <v>77</v>
      </c>
      <c r="T154" s="130">
        <v>1</v>
      </c>
      <c r="U154" s="130">
        <v>2</v>
      </c>
      <c r="V154" s="130">
        <v>3</v>
      </c>
      <c r="W154" s="130">
        <v>0</v>
      </c>
      <c r="X154" s="130">
        <v>14</v>
      </c>
      <c r="Y154" s="130">
        <v>352</v>
      </c>
    </row>
    <row r="155" spans="1:25" x14ac:dyDescent="0.25">
      <c r="A155" s="125">
        <v>154</v>
      </c>
      <c r="B155" s="126">
        <v>7</v>
      </c>
      <c r="C155" s="127">
        <v>448</v>
      </c>
      <c r="D155" s="128" t="s">
        <v>1183</v>
      </c>
      <c r="E155" s="125" t="s">
        <v>1183</v>
      </c>
      <c r="F155" s="125">
        <v>1940</v>
      </c>
      <c r="G155" s="125" t="s">
        <v>73</v>
      </c>
      <c r="H155" s="125" t="s">
        <v>1569</v>
      </c>
      <c r="I155" s="129">
        <v>512</v>
      </c>
      <c r="J155" s="130">
        <v>0</v>
      </c>
      <c r="K155" s="130">
        <v>88</v>
      </c>
      <c r="L155" s="130">
        <v>144</v>
      </c>
      <c r="M155" s="130">
        <v>8</v>
      </c>
      <c r="N155" s="130">
        <v>10</v>
      </c>
      <c r="O155" s="130">
        <v>0</v>
      </c>
      <c r="P155" s="130">
        <v>6</v>
      </c>
      <c r="Q155" s="130">
        <v>1</v>
      </c>
      <c r="R155" s="130">
        <v>2</v>
      </c>
      <c r="S155" s="130">
        <v>58</v>
      </c>
      <c r="T155" s="130">
        <v>0</v>
      </c>
      <c r="U155" s="130">
        <v>1</v>
      </c>
      <c r="V155" s="130">
        <v>8</v>
      </c>
      <c r="W155" s="130">
        <v>0</v>
      </c>
      <c r="X155" s="130">
        <v>23</v>
      </c>
      <c r="Y155" s="130">
        <v>349</v>
      </c>
    </row>
    <row r="156" spans="1:25" x14ac:dyDescent="0.25">
      <c r="A156" s="125">
        <v>155</v>
      </c>
      <c r="B156" s="126">
        <v>7</v>
      </c>
      <c r="C156" s="127">
        <v>448</v>
      </c>
      <c r="D156" s="128" t="s">
        <v>1183</v>
      </c>
      <c r="E156" s="125" t="s">
        <v>1183</v>
      </c>
      <c r="F156" s="125">
        <v>1940</v>
      </c>
      <c r="G156" s="125" t="s">
        <v>73</v>
      </c>
      <c r="H156" s="125" t="s">
        <v>1571</v>
      </c>
      <c r="I156" s="129">
        <v>511</v>
      </c>
      <c r="J156" s="130">
        <v>2</v>
      </c>
      <c r="K156" s="130">
        <v>114</v>
      </c>
      <c r="L156" s="130">
        <v>120</v>
      </c>
      <c r="M156" s="130">
        <v>9</v>
      </c>
      <c r="N156" s="130">
        <v>9</v>
      </c>
      <c r="O156" s="130">
        <v>0</v>
      </c>
      <c r="P156" s="130">
        <v>4</v>
      </c>
      <c r="Q156" s="130">
        <v>0</v>
      </c>
      <c r="R156" s="130">
        <v>4</v>
      </c>
      <c r="S156" s="130">
        <v>53</v>
      </c>
      <c r="T156" s="130">
        <v>0</v>
      </c>
      <c r="U156" s="130">
        <v>0</v>
      </c>
      <c r="V156" s="130">
        <v>5</v>
      </c>
      <c r="W156" s="130">
        <v>0</v>
      </c>
      <c r="X156" s="130">
        <v>16</v>
      </c>
      <c r="Y156" s="130">
        <v>336</v>
      </c>
    </row>
    <row r="157" spans="1:25" x14ac:dyDescent="0.25">
      <c r="A157" s="125">
        <v>156</v>
      </c>
      <c r="B157" s="126">
        <v>7</v>
      </c>
      <c r="C157" s="127">
        <v>448</v>
      </c>
      <c r="D157" s="128" t="s">
        <v>1183</v>
      </c>
      <c r="E157" s="125" t="s">
        <v>1183</v>
      </c>
      <c r="F157" s="125">
        <v>1941</v>
      </c>
      <c r="G157" s="125" t="s">
        <v>73</v>
      </c>
      <c r="H157" s="125" t="s">
        <v>42</v>
      </c>
      <c r="I157" s="129">
        <v>538</v>
      </c>
      <c r="J157" s="130">
        <v>2</v>
      </c>
      <c r="K157" s="130">
        <v>142</v>
      </c>
      <c r="L157" s="130">
        <v>108</v>
      </c>
      <c r="M157" s="130">
        <v>7</v>
      </c>
      <c r="N157" s="130">
        <v>3</v>
      </c>
      <c r="O157" s="130">
        <v>0</v>
      </c>
      <c r="P157" s="130">
        <v>10</v>
      </c>
      <c r="Q157" s="130">
        <v>1</v>
      </c>
      <c r="R157" s="130">
        <v>0</v>
      </c>
      <c r="S157" s="130">
        <v>64</v>
      </c>
      <c r="T157" s="130">
        <v>0</v>
      </c>
      <c r="U157" s="130">
        <v>2</v>
      </c>
      <c r="V157" s="130">
        <v>4</v>
      </c>
      <c r="W157" s="130">
        <v>0</v>
      </c>
      <c r="X157" s="130">
        <v>19</v>
      </c>
      <c r="Y157" s="130">
        <v>362</v>
      </c>
    </row>
    <row r="158" spans="1:25" x14ac:dyDescent="0.25">
      <c r="A158" s="125">
        <v>157</v>
      </c>
      <c r="B158" s="126">
        <v>7</v>
      </c>
      <c r="C158" s="127">
        <v>448</v>
      </c>
      <c r="D158" s="128" t="s">
        <v>1183</v>
      </c>
      <c r="E158" s="125" t="s">
        <v>1183</v>
      </c>
      <c r="F158" s="125">
        <v>1941</v>
      </c>
      <c r="G158" s="125" t="s">
        <v>73</v>
      </c>
      <c r="H158" s="125" t="s">
        <v>1569</v>
      </c>
      <c r="I158" s="129">
        <v>538</v>
      </c>
      <c r="J158" s="130">
        <v>3</v>
      </c>
      <c r="K158" s="130">
        <v>146</v>
      </c>
      <c r="L158" s="130">
        <v>95</v>
      </c>
      <c r="M158" s="130">
        <v>8</v>
      </c>
      <c r="N158" s="130">
        <v>6</v>
      </c>
      <c r="O158" s="130">
        <v>1</v>
      </c>
      <c r="P158" s="130">
        <v>8</v>
      </c>
      <c r="Q158" s="130">
        <v>2</v>
      </c>
      <c r="R158" s="130">
        <v>2</v>
      </c>
      <c r="S158" s="130">
        <v>64</v>
      </c>
      <c r="T158" s="130">
        <v>1</v>
      </c>
      <c r="U158" s="130">
        <v>1</v>
      </c>
      <c r="V158" s="130">
        <v>10</v>
      </c>
      <c r="W158" s="130">
        <v>0</v>
      </c>
      <c r="X158" s="130">
        <v>9</v>
      </c>
      <c r="Y158" s="130">
        <v>356</v>
      </c>
    </row>
    <row r="159" spans="1:25" x14ac:dyDescent="0.25">
      <c r="A159" s="125">
        <v>158</v>
      </c>
      <c r="B159" s="126">
        <v>7</v>
      </c>
      <c r="C159" s="127">
        <v>448</v>
      </c>
      <c r="D159" s="128" t="s">
        <v>1183</v>
      </c>
      <c r="E159" s="125" t="s">
        <v>1183</v>
      </c>
      <c r="F159" s="125">
        <v>1941</v>
      </c>
      <c r="G159" s="125" t="s">
        <v>73</v>
      </c>
      <c r="H159" s="125" t="s">
        <v>1571</v>
      </c>
      <c r="I159" s="129">
        <v>538</v>
      </c>
      <c r="J159" s="130">
        <v>4</v>
      </c>
      <c r="K159" s="130">
        <v>147</v>
      </c>
      <c r="L159" s="130">
        <v>111</v>
      </c>
      <c r="M159" s="130">
        <v>7</v>
      </c>
      <c r="N159" s="130">
        <v>6</v>
      </c>
      <c r="O159" s="130">
        <v>1</v>
      </c>
      <c r="P159" s="130">
        <v>5</v>
      </c>
      <c r="Q159" s="130">
        <v>0</v>
      </c>
      <c r="R159" s="130">
        <v>0</v>
      </c>
      <c r="S159" s="130">
        <v>53</v>
      </c>
      <c r="T159" s="130">
        <v>2</v>
      </c>
      <c r="U159" s="130">
        <v>0</v>
      </c>
      <c r="V159" s="130">
        <v>4</v>
      </c>
      <c r="W159" s="130">
        <v>0</v>
      </c>
      <c r="X159" s="130">
        <v>12</v>
      </c>
      <c r="Y159" s="130">
        <v>352</v>
      </c>
    </row>
    <row r="160" spans="1:25" x14ac:dyDescent="0.25">
      <c r="A160" s="125">
        <v>159</v>
      </c>
      <c r="B160" s="126">
        <v>7</v>
      </c>
      <c r="C160" s="127">
        <v>448</v>
      </c>
      <c r="D160" s="128" t="s">
        <v>1183</v>
      </c>
      <c r="E160" s="125" t="s">
        <v>1183</v>
      </c>
      <c r="F160" s="125">
        <v>1942</v>
      </c>
      <c r="G160" s="125" t="s">
        <v>73</v>
      </c>
      <c r="H160" s="125" t="s">
        <v>42</v>
      </c>
      <c r="I160" s="129">
        <v>591</v>
      </c>
      <c r="J160" s="130">
        <v>5</v>
      </c>
      <c r="K160" s="130">
        <v>161</v>
      </c>
      <c r="L160" s="130">
        <v>105</v>
      </c>
      <c r="M160" s="130">
        <v>8</v>
      </c>
      <c r="N160" s="130">
        <v>4</v>
      </c>
      <c r="O160" s="130">
        <v>1</v>
      </c>
      <c r="P160" s="130">
        <v>7</v>
      </c>
      <c r="Q160" s="130">
        <v>7</v>
      </c>
      <c r="R160" s="130">
        <v>6</v>
      </c>
      <c r="S160" s="130">
        <v>62</v>
      </c>
      <c r="T160" s="130">
        <v>2</v>
      </c>
      <c r="U160" s="130">
        <v>1</v>
      </c>
      <c r="V160" s="130">
        <v>12</v>
      </c>
      <c r="W160" s="130">
        <v>0</v>
      </c>
      <c r="X160" s="130">
        <v>17</v>
      </c>
      <c r="Y160" s="130">
        <v>398</v>
      </c>
    </row>
    <row r="161" spans="1:25" x14ac:dyDescent="0.25">
      <c r="A161" s="125">
        <v>160</v>
      </c>
      <c r="B161" s="126">
        <v>7</v>
      </c>
      <c r="C161" s="127">
        <v>448</v>
      </c>
      <c r="D161" s="128" t="s">
        <v>1183</v>
      </c>
      <c r="E161" s="125" t="s">
        <v>1183</v>
      </c>
      <c r="F161" s="125">
        <v>1942</v>
      </c>
      <c r="G161" s="125" t="s">
        <v>73</v>
      </c>
      <c r="H161" s="125" t="s">
        <v>1569</v>
      </c>
      <c r="I161" s="129">
        <v>590</v>
      </c>
      <c r="J161" s="130">
        <v>1</v>
      </c>
      <c r="K161" s="130">
        <v>165</v>
      </c>
      <c r="L161" s="130">
        <v>93</v>
      </c>
      <c r="M161" s="130">
        <v>6</v>
      </c>
      <c r="N161" s="130">
        <v>12</v>
      </c>
      <c r="O161" s="130">
        <v>0</v>
      </c>
      <c r="P161" s="130">
        <v>11</v>
      </c>
      <c r="Q161" s="130">
        <v>1</v>
      </c>
      <c r="R161" s="130">
        <v>1</v>
      </c>
      <c r="S161" s="130">
        <v>59</v>
      </c>
      <c r="T161" s="130">
        <v>1</v>
      </c>
      <c r="U161" s="130">
        <v>0</v>
      </c>
      <c r="V161" s="130">
        <v>12</v>
      </c>
      <c r="W161" s="130">
        <v>0</v>
      </c>
      <c r="X161" s="130">
        <v>24</v>
      </c>
      <c r="Y161" s="130">
        <v>386</v>
      </c>
    </row>
    <row r="162" spans="1:25" x14ac:dyDescent="0.25">
      <c r="A162" s="125">
        <v>161</v>
      </c>
      <c r="B162" s="126">
        <v>7</v>
      </c>
      <c r="C162" s="127">
        <v>448</v>
      </c>
      <c r="D162" s="128" t="s">
        <v>1183</v>
      </c>
      <c r="E162" s="125" t="s">
        <v>1183</v>
      </c>
      <c r="F162" s="125">
        <v>1942</v>
      </c>
      <c r="G162" s="125" t="s">
        <v>73</v>
      </c>
      <c r="H162" s="125" t="s">
        <v>1571</v>
      </c>
      <c r="I162" s="129">
        <v>590</v>
      </c>
      <c r="J162" s="130">
        <v>3</v>
      </c>
      <c r="K162" s="130">
        <v>146</v>
      </c>
      <c r="L162" s="130">
        <v>117</v>
      </c>
      <c r="M162" s="130">
        <v>8</v>
      </c>
      <c r="N162" s="130">
        <v>9</v>
      </c>
      <c r="O162" s="130">
        <v>0</v>
      </c>
      <c r="P162" s="130">
        <v>11</v>
      </c>
      <c r="Q162" s="130">
        <v>1</v>
      </c>
      <c r="R162" s="130">
        <v>4</v>
      </c>
      <c r="S162" s="130">
        <v>71</v>
      </c>
      <c r="T162" s="130">
        <v>0</v>
      </c>
      <c r="U162" s="130">
        <v>0</v>
      </c>
      <c r="V162" s="130">
        <v>10</v>
      </c>
      <c r="W162" s="130">
        <v>0</v>
      </c>
      <c r="X162" s="130">
        <v>13</v>
      </c>
      <c r="Y162" s="130">
        <v>393</v>
      </c>
    </row>
    <row r="163" spans="1:25" x14ac:dyDescent="0.25">
      <c r="A163" s="125">
        <v>162</v>
      </c>
      <c r="B163" s="126">
        <v>7</v>
      </c>
      <c r="C163" s="127">
        <v>448</v>
      </c>
      <c r="D163" s="128" t="s">
        <v>1183</v>
      </c>
      <c r="E163" s="125" t="s">
        <v>1184</v>
      </c>
      <c r="F163" s="125">
        <v>1943</v>
      </c>
      <c r="G163" s="125" t="s">
        <v>73</v>
      </c>
      <c r="H163" s="125" t="s">
        <v>42</v>
      </c>
      <c r="I163" s="129">
        <v>589</v>
      </c>
      <c r="J163" s="130">
        <v>2</v>
      </c>
      <c r="K163" s="130">
        <v>124</v>
      </c>
      <c r="L163" s="130">
        <v>64</v>
      </c>
      <c r="M163" s="130">
        <v>95</v>
      </c>
      <c r="N163" s="130">
        <v>6</v>
      </c>
      <c r="O163" s="130">
        <v>0</v>
      </c>
      <c r="P163" s="130">
        <v>1</v>
      </c>
      <c r="Q163" s="130">
        <v>0</v>
      </c>
      <c r="R163" s="130">
        <v>0</v>
      </c>
      <c r="S163" s="130">
        <v>101</v>
      </c>
      <c r="T163" s="130">
        <v>2</v>
      </c>
      <c r="U163" s="130">
        <v>1</v>
      </c>
      <c r="V163" s="130">
        <v>5</v>
      </c>
      <c r="W163" s="130">
        <v>0</v>
      </c>
      <c r="X163" s="130">
        <v>3</v>
      </c>
      <c r="Y163" s="130">
        <v>404</v>
      </c>
    </row>
    <row r="164" spans="1:25" x14ac:dyDescent="0.25">
      <c r="A164" s="125">
        <v>163</v>
      </c>
      <c r="B164" s="126">
        <v>7</v>
      </c>
      <c r="C164" s="127">
        <v>448</v>
      </c>
      <c r="D164" s="128" t="s">
        <v>1183</v>
      </c>
      <c r="E164" s="125" t="s">
        <v>1185</v>
      </c>
      <c r="F164" s="125">
        <v>1943</v>
      </c>
      <c r="G164" s="125" t="s">
        <v>73</v>
      </c>
      <c r="H164" s="125" t="s">
        <v>1573</v>
      </c>
      <c r="I164" s="129">
        <v>578</v>
      </c>
      <c r="J164" s="130">
        <v>9</v>
      </c>
      <c r="K164" s="130">
        <v>116</v>
      </c>
      <c r="L164" s="130">
        <v>40</v>
      </c>
      <c r="M164" s="130">
        <v>24</v>
      </c>
      <c r="N164" s="130">
        <v>24</v>
      </c>
      <c r="O164" s="130">
        <v>1</v>
      </c>
      <c r="P164" s="130">
        <v>31</v>
      </c>
      <c r="Q164" s="130">
        <v>4</v>
      </c>
      <c r="R164" s="130">
        <v>4</v>
      </c>
      <c r="S164" s="130">
        <v>108</v>
      </c>
      <c r="T164" s="130">
        <v>1</v>
      </c>
      <c r="U164" s="130">
        <v>0</v>
      </c>
      <c r="V164" s="130">
        <v>4</v>
      </c>
      <c r="W164" s="130">
        <v>0</v>
      </c>
      <c r="X164" s="130">
        <v>19</v>
      </c>
      <c r="Y164" s="130">
        <v>385</v>
      </c>
    </row>
    <row r="165" spans="1:25" x14ac:dyDescent="0.25">
      <c r="A165" s="125">
        <v>164</v>
      </c>
      <c r="B165" s="126">
        <v>7</v>
      </c>
      <c r="C165" s="127">
        <v>448</v>
      </c>
      <c r="D165" s="128" t="s">
        <v>1183</v>
      </c>
      <c r="E165" s="125" t="s">
        <v>1186</v>
      </c>
      <c r="F165" s="125">
        <v>1944</v>
      </c>
      <c r="G165" s="125" t="s">
        <v>73</v>
      </c>
      <c r="H165" s="125" t="s">
        <v>42</v>
      </c>
      <c r="I165" s="129">
        <v>537</v>
      </c>
      <c r="J165" s="130">
        <v>3</v>
      </c>
      <c r="K165" s="130">
        <v>136</v>
      </c>
      <c r="L165" s="130">
        <v>83</v>
      </c>
      <c r="M165" s="130">
        <v>21</v>
      </c>
      <c r="N165" s="130">
        <v>11</v>
      </c>
      <c r="O165" s="130">
        <v>1</v>
      </c>
      <c r="P165" s="130">
        <v>11</v>
      </c>
      <c r="Q165" s="130">
        <v>0</v>
      </c>
      <c r="R165" s="130">
        <v>3</v>
      </c>
      <c r="S165" s="130">
        <v>61</v>
      </c>
      <c r="T165" s="130">
        <v>1</v>
      </c>
      <c r="U165" s="130">
        <v>0</v>
      </c>
      <c r="V165" s="130">
        <v>6</v>
      </c>
      <c r="W165" s="130">
        <v>0</v>
      </c>
      <c r="X165" s="130">
        <v>13</v>
      </c>
      <c r="Y165" s="130">
        <v>350</v>
      </c>
    </row>
    <row r="166" spans="1:25" x14ac:dyDescent="0.25">
      <c r="A166" s="125">
        <v>165</v>
      </c>
      <c r="B166" s="126">
        <v>7</v>
      </c>
      <c r="C166" s="127">
        <v>448</v>
      </c>
      <c r="D166" s="128" t="s">
        <v>1183</v>
      </c>
      <c r="E166" s="125" t="s">
        <v>1186</v>
      </c>
      <c r="F166" s="125">
        <v>1944</v>
      </c>
      <c r="G166" s="125" t="s">
        <v>73</v>
      </c>
      <c r="H166" s="125" t="s">
        <v>1569</v>
      </c>
      <c r="I166" s="129">
        <v>536</v>
      </c>
      <c r="J166" s="130">
        <v>1</v>
      </c>
      <c r="K166" s="130">
        <v>111</v>
      </c>
      <c r="L166" s="130">
        <v>117</v>
      </c>
      <c r="M166" s="130">
        <v>31</v>
      </c>
      <c r="N166" s="130">
        <v>11</v>
      </c>
      <c r="O166" s="130">
        <v>1</v>
      </c>
      <c r="P166" s="130">
        <v>6</v>
      </c>
      <c r="Q166" s="130">
        <v>1</v>
      </c>
      <c r="R166" s="130">
        <v>0</v>
      </c>
      <c r="S166" s="130">
        <v>44</v>
      </c>
      <c r="T166" s="130">
        <v>1</v>
      </c>
      <c r="U166" s="130">
        <v>0</v>
      </c>
      <c r="V166" s="130">
        <v>5</v>
      </c>
      <c r="W166" s="130">
        <v>0</v>
      </c>
      <c r="X166" s="130">
        <v>19</v>
      </c>
      <c r="Y166" s="130">
        <v>348</v>
      </c>
    </row>
    <row r="167" spans="1:25" x14ac:dyDescent="0.25">
      <c r="A167" s="125">
        <v>166</v>
      </c>
      <c r="B167" s="126">
        <v>7</v>
      </c>
      <c r="C167" s="127">
        <v>448</v>
      </c>
      <c r="D167" s="128" t="s">
        <v>1183</v>
      </c>
      <c r="E167" s="125" t="s">
        <v>1187</v>
      </c>
      <c r="F167" s="125">
        <v>1945</v>
      </c>
      <c r="G167" s="125" t="s">
        <v>73</v>
      </c>
      <c r="H167" s="125" t="s">
        <v>42</v>
      </c>
      <c r="I167" s="129">
        <v>739</v>
      </c>
      <c r="J167" s="130">
        <v>2</v>
      </c>
      <c r="K167" s="130">
        <v>148</v>
      </c>
      <c r="L167" s="130">
        <v>107</v>
      </c>
      <c r="M167" s="130">
        <v>69</v>
      </c>
      <c r="N167" s="130">
        <v>13</v>
      </c>
      <c r="O167" s="130">
        <v>2</v>
      </c>
      <c r="P167" s="130">
        <v>7</v>
      </c>
      <c r="Q167" s="130">
        <v>7</v>
      </c>
      <c r="R167" s="130">
        <v>2</v>
      </c>
      <c r="S167" s="130">
        <v>80</v>
      </c>
      <c r="T167" s="130">
        <v>4</v>
      </c>
      <c r="U167" s="130">
        <v>1</v>
      </c>
      <c r="V167" s="130">
        <v>5</v>
      </c>
      <c r="W167" s="130">
        <v>0</v>
      </c>
      <c r="X167" s="130">
        <v>18</v>
      </c>
      <c r="Y167" s="130">
        <v>465</v>
      </c>
    </row>
    <row r="168" spans="1:25" x14ac:dyDescent="0.25">
      <c r="A168" s="125">
        <v>167</v>
      </c>
      <c r="B168" s="126">
        <v>7</v>
      </c>
      <c r="C168" s="127">
        <v>448</v>
      </c>
      <c r="D168" s="128" t="s">
        <v>1183</v>
      </c>
      <c r="E168" s="125" t="s">
        <v>1188</v>
      </c>
      <c r="F168" s="125">
        <v>1946</v>
      </c>
      <c r="G168" s="125" t="s">
        <v>73</v>
      </c>
      <c r="H168" s="125" t="s">
        <v>42</v>
      </c>
      <c r="I168" s="129">
        <v>632</v>
      </c>
      <c r="J168" s="130">
        <v>1</v>
      </c>
      <c r="K168" s="130">
        <v>118</v>
      </c>
      <c r="L168" s="130">
        <v>138</v>
      </c>
      <c r="M168" s="130">
        <v>57</v>
      </c>
      <c r="N168" s="130">
        <v>4</v>
      </c>
      <c r="O168" s="130">
        <v>1</v>
      </c>
      <c r="P168" s="130">
        <v>45</v>
      </c>
      <c r="Q168" s="130">
        <v>1</v>
      </c>
      <c r="R168" s="130">
        <v>0</v>
      </c>
      <c r="S168" s="130">
        <v>23</v>
      </c>
      <c r="T168" s="130">
        <v>0</v>
      </c>
      <c r="U168" s="130">
        <v>2</v>
      </c>
      <c r="V168" s="130">
        <v>10</v>
      </c>
      <c r="W168" s="130">
        <v>0</v>
      </c>
      <c r="X168" s="130">
        <v>10</v>
      </c>
      <c r="Y168" s="130">
        <v>410</v>
      </c>
    </row>
    <row r="169" spans="1:25" x14ac:dyDescent="0.25">
      <c r="A169" s="125">
        <v>168</v>
      </c>
      <c r="B169" s="126">
        <v>7</v>
      </c>
      <c r="C169" s="127">
        <v>448</v>
      </c>
      <c r="D169" s="128" t="s">
        <v>1183</v>
      </c>
      <c r="E169" s="125" t="s">
        <v>1188</v>
      </c>
      <c r="F169" s="125">
        <v>1946</v>
      </c>
      <c r="G169" s="125" t="s">
        <v>73</v>
      </c>
      <c r="H169" s="125" t="s">
        <v>1569</v>
      </c>
      <c r="I169" s="129">
        <v>631</v>
      </c>
      <c r="J169" s="130">
        <v>2</v>
      </c>
      <c r="K169" s="130">
        <v>99</v>
      </c>
      <c r="L169" s="130">
        <v>138</v>
      </c>
      <c r="M169" s="130">
        <v>74</v>
      </c>
      <c r="N169" s="130">
        <v>2</v>
      </c>
      <c r="O169" s="130">
        <v>1</v>
      </c>
      <c r="P169" s="130">
        <v>57</v>
      </c>
      <c r="Q169" s="130">
        <v>1</v>
      </c>
      <c r="R169" s="130">
        <v>0</v>
      </c>
      <c r="S169" s="130">
        <v>25</v>
      </c>
      <c r="T169" s="130">
        <v>1</v>
      </c>
      <c r="U169" s="130">
        <v>1</v>
      </c>
      <c r="V169" s="130">
        <v>6</v>
      </c>
      <c r="W169" s="130">
        <v>0</v>
      </c>
      <c r="X169" s="130">
        <v>16</v>
      </c>
      <c r="Y169" s="130">
        <v>423</v>
      </c>
    </row>
    <row r="170" spans="1:25" x14ac:dyDescent="0.25">
      <c r="A170" s="125">
        <v>169</v>
      </c>
      <c r="B170" s="126">
        <v>7</v>
      </c>
      <c r="C170" s="127">
        <v>448</v>
      </c>
      <c r="D170" s="128" t="s">
        <v>1183</v>
      </c>
      <c r="E170" s="125" t="s">
        <v>1189</v>
      </c>
      <c r="F170" s="125">
        <v>1947</v>
      </c>
      <c r="G170" s="125" t="s">
        <v>73</v>
      </c>
      <c r="H170" s="125" t="s">
        <v>42</v>
      </c>
      <c r="I170" s="129">
        <v>580</v>
      </c>
      <c r="J170" s="130">
        <v>2</v>
      </c>
      <c r="K170" s="130">
        <v>120</v>
      </c>
      <c r="L170" s="130">
        <v>94</v>
      </c>
      <c r="M170" s="130">
        <v>2</v>
      </c>
      <c r="N170" s="130">
        <v>9</v>
      </c>
      <c r="O170" s="130">
        <v>2</v>
      </c>
      <c r="P170" s="130">
        <v>25</v>
      </c>
      <c r="Q170" s="130">
        <v>2</v>
      </c>
      <c r="R170" s="130">
        <v>1</v>
      </c>
      <c r="S170" s="130">
        <v>39</v>
      </c>
      <c r="T170" s="130">
        <v>1</v>
      </c>
      <c r="U170" s="130">
        <v>0</v>
      </c>
      <c r="V170" s="130">
        <v>0</v>
      </c>
      <c r="W170" s="130">
        <v>0</v>
      </c>
      <c r="X170" s="130">
        <v>13</v>
      </c>
      <c r="Y170" s="130">
        <v>310</v>
      </c>
    </row>
    <row r="171" spans="1:25" x14ac:dyDescent="0.25">
      <c r="A171" s="125">
        <v>170</v>
      </c>
      <c r="B171" s="126">
        <v>7</v>
      </c>
      <c r="C171" s="127">
        <v>448</v>
      </c>
      <c r="D171" s="128" t="s">
        <v>1183</v>
      </c>
      <c r="E171" s="125" t="s">
        <v>1189</v>
      </c>
      <c r="F171" s="125">
        <v>1947</v>
      </c>
      <c r="G171" s="125" t="s">
        <v>73</v>
      </c>
      <c r="H171" s="125" t="s">
        <v>1569</v>
      </c>
      <c r="I171" s="129">
        <v>580</v>
      </c>
      <c r="J171" s="130">
        <v>1</v>
      </c>
      <c r="K171" s="130">
        <v>115</v>
      </c>
      <c r="L171" s="130">
        <v>80</v>
      </c>
      <c r="M171" s="130">
        <v>4</v>
      </c>
      <c r="N171" s="130">
        <v>5</v>
      </c>
      <c r="O171" s="130">
        <v>2</v>
      </c>
      <c r="P171" s="130">
        <v>39</v>
      </c>
      <c r="Q171" s="130">
        <v>2</v>
      </c>
      <c r="R171" s="130">
        <v>2</v>
      </c>
      <c r="S171" s="130">
        <v>41</v>
      </c>
      <c r="T171" s="130">
        <v>2</v>
      </c>
      <c r="U171" s="130">
        <v>1</v>
      </c>
      <c r="V171" s="130">
        <v>3</v>
      </c>
      <c r="W171" s="130">
        <v>0</v>
      </c>
      <c r="X171" s="130">
        <v>14</v>
      </c>
      <c r="Y171" s="130">
        <v>311</v>
      </c>
    </row>
    <row r="172" spans="1:25" x14ac:dyDescent="0.25">
      <c r="A172" s="125">
        <v>171</v>
      </c>
      <c r="B172" s="126">
        <v>7</v>
      </c>
      <c r="C172" s="127">
        <v>448</v>
      </c>
      <c r="D172" s="128" t="s">
        <v>1183</v>
      </c>
      <c r="E172" s="125" t="s">
        <v>1190</v>
      </c>
      <c r="F172" s="125">
        <v>1948</v>
      </c>
      <c r="G172" s="125" t="s">
        <v>73</v>
      </c>
      <c r="H172" s="125" t="s">
        <v>42</v>
      </c>
      <c r="I172" s="129">
        <v>469</v>
      </c>
      <c r="J172" s="130">
        <v>2</v>
      </c>
      <c r="K172" s="130">
        <v>153</v>
      </c>
      <c r="L172" s="130">
        <v>102</v>
      </c>
      <c r="M172" s="130">
        <v>2</v>
      </c>
      <c r="N172" s="130">
        <v>2</v>
      </c>
      <c r="O172" s="130">
        <v>0</v>
      </c>
      <c r="P172" s="130">
        <v>2</v>
      </c>
      <c r="Q172" s="130">
        <v>2</v>
      </c>
      <c r="R172" s="130">
        <v>3</v>
      </c>
      <c r="S172" s="130">
        <v>61</v>
      </c>
      <c r="T172" s="130">
        <v>0</v>
      </c>
      <c r="U172" s="130">
        <v>0</v>
      </c>
      <c r="V172" s="130">
        <v>3</v>
      </c>
      <c r="W172" s="130">
        <v>0</v>
      </c>
      <c r="X172" s="130">
        <v>12</v>
      </c>
      <c r="Y172" s="130">
        <v>344</v>
      </c>
    </row>
    <row r="173" spans="1:25" x14ac:dyDescent="0.25">
      <c r="A173" s="125">
        <v>172</v>
      </c>
      <c r="B173" s="126">
        <v>7</v>
      </c>
      <c r="C173" s="127">
        <v>448</v>
      </c>
      <c r="D173" s="128" t="s">
        <v>1183</v>
      </c>
      <c r="E173" s="125" t="s">
        <v>1191</v>
      </c>
      <c r="F173" s="125">
        <v>1948</v>
      </c>
      <c r="G173" s="125" t="s">
        <v>73</v>
      </c>
      <c r="H173" s="125" t="s">
        <v>1573</v>
      </c>
      <c r="I173" s="129">
        <v>204</v>
      </c>
      <c r="J173" s="130">
        <v>1</v>
      </c>
      <c r="K173" s="130">
        <v>139</v>
      </c>
      <c r="L173" s="130">
        <v>11</v>
      </c>
      <c r="M173" s="130">
        <v>0</v>
      </c>
      <c r="N173" s="130">
        <v>0</v>
      </c>
      <c r="O173" s="130">
        <v>0</v>
      </c>
      <c r="P173" s="130">
        <v>1</v>
      </c>
      <c r="Q173" s="130">
        <v>0</v>
      </c>
      <c r="R173" s="130">
        <v>0</v>
      </c>
      <c r="S173" s="130">
        <v>2</v>
      </c>
      <c r="T173" s="130">
        <v>0</v>
      </c>
      <c r="U173" s="130">
        <v>0</v>
      </c>
      <c r="V173" s="130">
        <v>2</v>
      </c>
      <c r="W173" s="130">
        <v>0</v>
      </c>
      <c r="X173" s="130">
        <v>0</v>
      </c>
      <c r="Y173" s="130">
        <v>156</v>
      </c>
    </row>
    <row r="174" spans="1:25" x14ac:dyDescent="0.25">
      <c r="A174" s="125">
        <v>173</v>
      </c>
      <c r="B174" s="126">
        <v>7</v>
      </c>
      <c r="C174" s="127">
        <v>448</v>
      </c>
      <c r="D174" s="128" t="s">
        <v>1183</v>
      </c>
      <c r="E174" s="125" t="s">
        <v>326</v>
      </c>
      <c r="F174" s="125">
        <v>1949</v>
      </c>
      <c r="G174" s="125" t="s">
        <v>73</v>
      </c>
      <c r="H174" s="125" t="s">
        <v>42</v>
      </c>
      <c r="I174" s="129">
        <v>647</v>
      </c>
      <c r="J174" s="130">
        <v>1</v>
      </c>
      <c r="K174" s="130">
        <v>268</v>
      </c>
      <c r="L174" s="130">
        <v>42</v>
      </c>
      <c r="M174" s="130">
        <v>8</v>
      </c>
      <c r="N174" s="130">
        <v>3</v>
      </c>
      <c r="O174" s="130">
        <v>1</v>
      </c>
      <c r="P174" s="130">
        <v>4</v>
      </c>
      <c r="Q174" s="130">
        <v>2</v>
      </c>
      <c r="R174" s="130">
        <v>0</v>
      </c>
      <c r="S174" s="130">
        <v>49</v>
      </c>
      <c r="T174" s="130">
        <v>0</v>
      </c>
      <c r="U174" s="130">
        <v>0</v>
      </c>
      <c r="V174" s="130">
        <v>9</v>
      </c>
      <c r="W174" s="130">
        <v>0</v>
      </c>
      <c r="X174" s="130">
        <v>10</v>
      </c>
      <c r="Y174" s="130">
        <v>397</v>
      </c>
    </row>
    <row r="175" spans="1:25" x14ac:dyDescent="0.25">
      <c r="A175" s="125">
        <v>174</v>
      </c>
      <c r="B175" s="126">
        <v>7</v>
      </c>
      <c r="C175" s="127">
        <v>470</v>
      </c>
      <c r="D175" s="128" t="s">
        <v>1192</v>
      </c>
      <c r="E175" s="125" t="s">
        <v>1192</v>
      </c>
      <c r="F175" s="125">
        <v>2033</v>
      </c>
      <c r="G175" s="125" t="s">
        <v>73</v>
      </c>
      <c r="H175" s="125" t="s">
        <v>42</v>
      </c>
      <c r="I175" s="129">
        <v>529</v>
      </c>
      <c r="J175" s="130">
        <v>13</v>
      </c>
      <c r="K175" s="130">
        <v>124</v>
      </c>
      <c r="L175" s="130">
        <v>15</v>
      </c>
      <c r="M175" s="130">
        <v>5</v>
      </c>
      <c r="N175" s="130">
        <v>12</v>
      </c>
      <c r="O175" s="130">
        <v>1</v>
      </c>
      <c r="P175" s="130">
        <v>7</v>
      </c>
      <c r="Q175" s="130">
        <v>3</v>
      </c>
      <c r="R175" s="130">
        <v>8</v>
      </c>
      <c r="S175" s="130">
        <v>121</v>
      </c>
      <c r="T175" s="130">
        <v>1</v>
      </c>
      <c r="U175" s="130">
        <v>1</v>
      </c>
      <c r="V175" s="130">
        <v>1</v>
      </c>
      <c r="W175" s="130">
        <v>0</v>
      </c>
      <c r="X175" s="130">
        <v>13</v>
      </c>
      <c r="Y175" s="130">
        <v>325</v>
      </c>
    </row>
    <row r="176" spans="1:25" x14ac:dyDescent="0.25">
      <c r="A176" s="125">
        <v>175</v>
      </c>
      <c r="B176" s="126">
        <v>7</v>
      </c>
      <c r="C176" s="127">
        <v>470</v>
      </c>
      <c r="D176" s="128" t="s">
        <v>1192</v>
      </c>
      <c r="E176" s="125" t="s">
        <v>1192</v>
      </c>
      <c r="F176" s="125">
        <v>2033</v>
      </c>
      <c r="G176" s="125" t="s">
        <v>73</v>
      </c>
      <c r="H176" s="125" t="s">
        <v>1569</v>
      </c>
      <c r="I176" s="129">
        <v>529</v>
      </c>
      <c r="J176" s="130">
        <v>9</v>
      </c>
      <c r="K176" s="130">
        <v>121</v>
      </c>
      <c r="L176" s="130">
        <v>13</v>
      </c>
      <c r="M176" s="130">
        <v>4</v>
      </c>
      <c r="N176" s="130">
        <v>14</v>
      </c>
      <c r="O176" s="130">
        <v>3</v>
      </c>
      <c r="P176" s="130">
        <v>1</v>
      </c>
      <c r="Q176" s="130">
        <v>3</v>
      </c>
      <c r="R176" s="130">
        <v>9</v>
      </c>
      <c r="S176" s="130">
        <v>102</v>
      </c>
      <c r="T176" s="130">
        <v>1</v>
      </c>
      <c r="U176" s="130">
        <v>0</v>
      </c>
      <c r="V176" s="130">
        <v>2</v>
      </c>
      <c r="W176" s="130">
        <v>0</v>
      </c>
      <c r="X176" s="130">
        <v>13</v>
      </c>
      <c r="Y176" s="130">
        <v>295</v>
      </c>
    </row>
    <row r="177" spans="1:25" x14ac:dyDescent="0.25">
      <c r="A177" s="125">
        <v>176</v>
      </c>
      <c r="B177" s="126">
        <v>7</v>
      </c>
      <c r="C177" s="127">
        <v>470</v>
      </c>
      <c r="D177" s="128" t="s">
        <v>1192</v>
      </c>
      <c r="E177" s="125" t="s">
        <v>1192</v>
      </c>
      <c r="F177" s="125">
        <v>2033</v>
      </c>
      <c r="G177" s="125" t="s">
        <v>73</v>
      </c>
      <c r="H177" s="125" t="s">
        <v>1571</v>
      </c>
      <c r="I177" s="129">
        <v>529</v>
      </c>
      <c r="J177" s="130">
        <v>10</v>
      </c>
      <c r="K177" s="130">
        <v>121</v>
      </c>
      <c r="L177" s="130">
        <v>12</v>
      </c>
      <c r="M177" s="130">
        <v>5</v>
      </c>
      <c r="N177" s="130">
        <v>9</v>
      </c>
      <c r="O177" s="130">
        <v>4</v>
      </c>
      <c r="P177" s="130">
        <v>1</v>
      </c>
      <c r="Q177" s="130">
        <v>3</v>
      </c>
      <c r="R177" s="130">
        <v>11</v>
      </c>
      <c r="S177" s="130">
        <v>108</v>
      </c>
      <c r="T177" s="130">
        <v>4</v>
      </c>
      <c r="U177" s="130">
        <v>0</v>
      </c>
      <c r="V177" s="130">
        <v>4</v>
      </c>
      <c r="W177" s="130">
        <v>0</v>
      </c>
      <c r="X177" s="130">
        <v>10</v>
      </c>
      <c r="Y177" s="130">
        <v>302</v>
      </c>
    </row>
    <row r="178" spans="1:25" x14ac:dyDescent="0.25">
      <c r="A178" s="125">
        <v>177</v>
      </c>
      <c r="B178" s="126">
        <v>7</v>
      </c>
      <c r="C178" s="127">
        <v>470</v>
      </c>
      <c r="D178" s="128" t="s">
        <v>1192</v>
      </c>
      <c r="E178" s="125" t="s">
        <v>1192</v>
      </c>
      <c r="F178" s="125">
        <v>2033</v>
      </c>
      <c r="G178" s="125" t="s">
        <v>73</v>
      </c>
      <c r="H178" s="125" t="s">
        <v>1572</v>
      </c>
      <c r="I178" s="129"/>
      <c r="J178" s="130">
        <v>3</v>
      </c>
      <c r="K178" s="130">
        <v>38</v>
      </c>
      <c r="L178" s="130">
        <v>10</v>
      </c>
      <c r="M178" s="130">
        <v>3</v>
      </c>
      <c r="N178" s="130">
        <v>8</v>
      </c>
      <c r="O178" s="130">
        <v>1</v>
      </c>
      <c r="P178" s="130">
        <v>0</v>
      </c>
      <c r="Q178" s="130">
        <v>1</v>
      </c>
      <c r="R178" s="130">
        <v>18</v>
      </c>
      <c r="S178" s="130">
        <v>212</v>
      </c>
      <c r="T178" s="130">
        <v>0</v>
      </c>
      <c r="U178" s="130">
        <v>0</v>
      </c>
      <c r="V178" s="130">
        <v>0</v>
      </c>
      <c r="W178" s="130">
        <v>0</v>
      </c>
      <c r="X178" s="130">
        <v>14</v>
      </c>
      <c r="Y178" s="130">
        <v>308</v>
      </c>
    </row>
    <row r="179" spans="1:25" x14ac:dyDescent="0.25">
      <c r="A179" s="125">
        <v>178</v>
      </c>
      <c r="B179" s="126"/>
      <c r="C179" s="127"/>
      <c r="D179" s="128"/>
      <c r="E179" s="125"/>
      <c r="F179" s="125">
        <v>2033</v>
      </c>
      <c r="G179" s="125"/>
      <c r="H179" s="125" t="s">
        <v>1660</v>
      </c>
      <c r="I179" s="129"/>
      <c r="J179" s="130" t="s">
        <v>522</v>
      </c>
      <c r="K179" s="130" t="s">
        <v>523</v>
      </c>
      <c r="L179" s="130" t="s">
        <v>524</v>
      </c>
      <c r="M179" s="130" t="s">
        <v>525</v>
      </c>
      <c r="N179" s="130" t="s">
        <v>347</v>
      </c>
      <c r="O179" s="130" t="s">
        <v>526</v>
      </c>
      <c r="P179" s="130" t="s">
        <v>527</v>
      </c>
      <c r="Q179" s="130"/>
      <c r="R179" s="130"/>
      <c r="S179" s="130"/>
      <c r="T179" s="130"/>
      <c r="U179" s="130"/>
      <c r="V179" s="130"/>
      <c r="W179" s="130"/>
      <c r="X179" s="130"/>
      <c r="Y179" s="130"/>
    </row>
    <row r="180" spans="1:25" x14ac:dyDescent="0.25">
      <c r="A180" s="125">
        <v>179</v>
      </c>
      <c r="B180" s="126">
        <v>7</v>
      </c>
      <c r="C180" s="127">
        <v>470</v>
      </c>
      <c r="D180" s="128" t="s">
        <v>1192</v>
      </c>
      <c r="E180" s="125" t="s">
        <v>1192</v>
      </c>
      <c r="F180" s="125">
        <v>2034</v>
      </c>
      <c r="G180" s="125" t="s">
        <v>73</v>
      </c>
      <c r="H180" s="125" t="s">
        <v>42</v>
      </c>
      <c r="I180" s="129">
        <v>619</v>
      </c>
      <c r="J180" s="130">
        <v>5</v>
      </c>
      <c r="K180" s="130">
        <v>122</v>
      </c>
      <c r="L180" s="130">
        <v>20</v>
      </c>
      <c r="M180" s="130">
        <v>10</v>
      </c>
      <c r="N180" s="130">
        <v>14</v>
      </c>
      <c r="O180" s="130">
        <v>4</v>
      </c>
      <c r="P180" s="130">
        <v>2</v>
      </c>
      <c r="Q180" s="130">
        <v>5</v>
      </c>
      <c r="R180" s="130">
        <v>9</v>
      </c>
      <c r="S180" s="130">
        <v>127</v>
      </c>
      <c r="T180" s="130">
        <v>2</v>
      </c>
      <c r="U180" s="130">
        <v>0</v>
      </c>
      <c r="V180" s="130">
        <v>1</v>
      </c>
      <c r="W180" s="130">
        <v>0</v>
      </c>
      <c r="X180" s="130">
        <v>18</v>
      </c>
      <c r="Y180" s="130">
        <v>339</v>
      </c>
    </row>
    <row r="181" spans="1:25" x14ac:dyDescent="0.25">
      <c r="A181" s="125">
        <v>180</v>
      </c>
      <c r="B181" s="126">
        <v>7</v>
      </c>
      <c r="C181" s="127">
        <v>470</v>
      </c>
      <c r="D181" s="128" t="s">
        <v>1192</v>
      </c>
      <c r="E181" s="125" t="s">
        <v>1192</v>
      </c>
      <c r="F181" s="125">
        <v>2034</v>
      </c>
      <c r="G181" s="125" t="s">
        <v>73</v>
      </c>
      <c r="H181" s="125" t="s">
        <v>1569</v>
      </c>
      <c r="I181" s="129">
        <v>619</v>
      </c>
      <c r="J181" s="130">
        <v>9</v>
      </c>
      <c r="K181" s="130">
        <v>103</v>
      </c>
      <c r="L181" s="130">
        <v>19</v>
      </c>
      <c r="M181" s="130">
        <v>10</v>
      </c>
      <c r="N181" s="130">
        <v>9</v>
      </c>
      <c r="O181" s="130">
        <v>0</v>
      </c>
      <c r="P181" s="130">
        <v>4</v>
      </c>
      <c r="Q181" s="130">
        <v>2</v>
      </c>
      <c r="R181" s="130">
        <v>6</v>
      </c>
      <c r="S181" s="130">
        <v>125</v>
      </c>
      <c r="T181" s="130">
        <v>0</v>
      </c>
      <c r="U181" s="130">
        <v>1</v>
      </c>
      <c r="V181" s="130">
        <v>0</v>
      </c>
      <c r="W181" s="130">
        <v>0</v>
      </c>
      <c r="X181" s="130">
        <v>12</v>
      </c>
      <c r="Y181" s="130">
        <v>300</v>
      </c>
    </row>
    <row r="182" spans="1:25" x14ac:dyDescent="0.25">
      <c r="A182" s="125">
        <v>181</v>
      </c>
      <c r="B182" s="126">
        <v>7</v>
      </c>
      <c r="C182" s="127">
        <v>470</v>
      </c>
      <c r="D182" s="128" t="s">
        <v>1192</v>
      </c>
      <c r="E182" s="125" t="s">
        <v>1192</v>
      </c>
      <c r="F182" s="125">
        <v>2034</v>
      </c>
      <c r="G182" s="125" t="s">
        <v>73</v>
      </c>
      <c r="H182" s="125" t="s">
        <v>1571</v>
      </c>
      <c r="I182" s="129">
        <v>619</v>
      </c>
      <c r="J182" s="130">
        <v>11</v>
      </c>
      <c r="K182" s="130">
        <v>104</v>
      </c>
      <c r="L182" s="130">
        <v>16</v>
      </c>
      <c r="M182" s="130">
        <v>10</v>
      </c>
      <c r="N182" s="130">
        <v>12</v>
      </c>
      <c r="O182" s="130">
        <v>4</v>
      </c>
      <c r="P182" s="130">
        <v>6</v>
      </c>
      <c r="Q182" s="130">
        <v>2</v>
      </c>
      <c r="R182" s="130">
        <v>6</v>
      </c>
      <c r="S182" s="130">
        <v>114</v>
      </c>
      <c r="T182" s="130">
        <v>4</v>
      </c>
      <c r="U182" s="130">
        <v>0</v>
      </c>
      <c r="V182" s="130">
        <v>2</v>
      </c>
      <c r="W182" s="130">
        <v>1</v>
      </c>
      <c r="X182" s="130">
        <v>12</v>
      </c>
      <c r="Y182" s="130">
        <v>304</v>
      </c>
    </row>
    <row r="183" spans="1:25" x14ac:dyDescent="0.25">
      <c r="A183" s="125">
        <v>182</v>
      </c>
      <c r="B183" s="126">
        <v>7</v>
      </c>
      <c r="C183" s="127">
        <v>470</v>
      </c>
      <c r="D183" s="128" t="s">
        <v>1192</v>
      </c>
      <c r="E183" s="125" t="s">
        <v>1192</v>
      </c>
      <c r="F183" s="125">
        <v>2034</v>
      </c>
      <c r="G183" s="125" t="s">
        <v>73</v>
      </c>
      <c r="H183" s="125" t="s">
        <v>1578</v>
      </c>
      <c r="I183" s="129">
        <v>618</v>
      </c>
      <c r="J183" s="130">
        <v>9</v>
      </c>
      <c r="K183" s="130">
        <v>119</v>
      </c>
      <c r="L183" s="130">
        <v>20</v>
      </c>
      <c r="M183" s="130">
        <v>8</v>
      </c>
      <c r="N183" s="130">
        <v>14</v>
      </c>
      <c r="O183" s="130">
        <v>4</v>
      </c>
      <c r="P183" s="130">
        <v>3</v>
      </c>
      <c r="Q183" s="130">
        <v>7</v>
      </c>
      <c r="R183" s="130">
        <v>14</v>
      </c>
      <c r="S183" s="130">
        <v>131</v>
      </c>
      <c r="T183" s="130">
        <v>1</v>
      </c>
      <c r="U183" s="130">
        <v>0</v>
      </c>
      <c r="V183" s="130">
        <v>0</v>
      </c>
      <c r="W183" s="130">
        <v>0</v>
      </c>
      <c r="X183" s="130">
        <v>8</v>
      </c>
      <c r="Y183" s="130">
        <v>338</v>
      </c>
    </row>
    <row r="184" spans="1:25" x14ac:dyDescent="0.25">
      <c r="A184" s="125">
        <v>183</v>
      </c>
      <c r="B184" s="126">
        <v>7</v>
      </c>
      <c r="C184" s="127">
        <v>470</v>
      </c>
      <c r="D184" s="128" t="s">
        <v>1192</v>
      </c>
      <c r="E184" s="125" t="s">
        <v>1192</v>
      </c>
      <c r="F184" s="125">
        <v>2035</v>
      </c>
      <c r="G184" s="125" t="s">
        <v>73</v>
      </c>
      <c r="H184" s="125" t="s">
        <v>42</v>
      </c>
      <c r="I184" s="129">
        <v>627</v>
      </c>
      <c r="J184" s="130">
        <v>7</v>
      </c>
      <c r="K184" s="130">
        <v>200</v>
      </c>
      <c r="L184" s="130">
        <v>8</v>
      </c>
      <c r="M184" s="130">
        <v>7</v>
      </c>
      <c r="N184" s="130">
        <v>17</v>
      </c>
      <c r="O184" s="130">
        <v>1</v>
      </c>
      <c r="P184" s="130">
        <v>2</v>
      </c>
      <c r="Q184" s="130">
        <v>7</v>
      </c>
      <c r="R184" s="130">
        <v>6</v>
      </c>
      <c r="S184" s="130">
        <v>171</v>
      </c>
      <c r="T184" s="130">
        <v>1</v>
      </c>
      <c r="U184" s="130">
        <v>0</v>
      </c>
      <c r="V184" s="130">
        <v>3</v>
      </c>
      <c r="W184" s="130">
        <v>0</v>
      </c>
      <c r="X184" s="130">
        <v>17</v>
      </c>
      <c r="Y184" s="130">
        <v>447</v>
      </c>
    </row>
    <row r="185" spans="1:25" x14ac:dyDescent="0.25">
      <c r="A185" s="125">
        <v>184</v>
      </c>
      <c r="B185" s="126">
        <v>7</v>
      </c>
      <c r="C185" s="127">
        <v>470</v>
      </c>
      <c r="D185" s="128" t="s">
        <v>1192</v>
      </c>
      <c r="E185" s="125" t="s">
        <v>1192</v>
      </c>
      <c r="F185" s="125">
        <v>2035</v>
      </c>
      <c r="G185" s="125" t="s">
        <v>73</v>
      </c>
      <c r="H185" s="125" t="s">
        <v>1569</v>
      </c>
      <c r="I185" s="129">
        <v>627</v>
      </c>
      <c r="J185" s="130">
        <v>15</v>
      </c>
      <c r="K185" s="130">
        <v>161</v>
      </c>
      <c r="L185" s="130">
        <v>26</v>
      </c>
      <c r="M185" s="130">
        <v>6</v>
      </c>
      <c r="N185" s="130">
        <v>16</v>
      </c>
      <c r="O185" s="130">
        <v>4</v>
      </c>
      <c r="P185" s="130">
        <v>0</v>
      </c>
      <c r="Q185" s="130">
        <v>9</v>
      </c>
      <c r="R185" s="130">
        <v>10</v>
      </c>
      <c r="S185" s="130">
        <v>132</v>
      </c>
      <c r="T185" s="130">
        <v>2</v>
      </c>
      <c r="U185" s="130">
        <v>0</v>
      </c>
      <c r="V185" s="130">
        <v>0</v>
      </c>
      <c r="W185" s="130">
        <v>0</v>
      </c>
      <c r="X185" s="130">
        <v>15</v>
      </c>
      <c r="Y185" s="130">
        <v>396</v>
      </c>
    </row>
    <row r="186" spans="1:25" x14ac:dyDescent="0.25">
      <c r="A186" s="125">
        <v>185</v>
      </c>
      <c r="B186" s="126">
        <v>7</v>
      </c>
      <c r="C186" s="127">
        <v>470</v>
      </c>
      <c r="D186" s="128" t="s">
        <v>1192</v>
      </c>
      <c r="E186" s="125" t="s">
        <v>1192</v>
      </c>
      <c r="F186" s="125">
        <v>2035</v>
      </c>
      <c r="G186" s="125" t="s">
        <v>73</v>
      </c>
      <c r="H186" s="125" t="s">
        <v>1571</v>
      </c>
      <c r="I186" s="129">
        <v>627</v>
      </c>
      <c r="J186" s="130">
        <v>4</v>
      </c>
      <c r="K186" s="130">
        <v>169</v>
      </c>
      <c r="L186" s="130">
        <v>16</v>
      </c>
      <c r="M186" s="130">
        <v>5</v>
      </c>
      <c r="N186" s="130">
        <v>26</v>
      </c>
      <c r="O186" s="130">
        <v>2</v>
      </c>
      <c r="P186" s="130">
        <v>0</v>
      </c>
      <c r="Q186" s="130">
        <v>4</v>
      </c>
      <c r="R186" s="130">
        <v>4</v>
      </c>
      <c r="S186" s="130">
        <v>131</v>
      </c>
      <c r="T186" s="130">
        <v>3</v>
      </c>
      <c r="U186" s="130">
        <v>1</v>
      </c>
      <c r="V186" s="130">
        <v>3</v>
      </c>
      <c r="W186" s="130">
        <v>0</v>
      </c>
      <c r="X186" s="130">
        <v>19</v>
      </c>
      <c r="Y186" s="130">
        <v>387</v>
      </c>
    </row>
    <row r="187" spans="1:25" x14ac:dyDescent="0.25">
      <c r="A187" s="125">
        <v>186</v>
      </c>
      <c r="B187" s="126">
        <v>7</v>
      </c>
      <c r="C187" s="127">
        <v>470</v>
      </c>
      <c r="D187" s="128" t="s">
        <v>1192</v>
      </c>
      <c r="E187" s="125" t="s">
        <v>1192</v>
      </c>
      <c r="F187" s="125">
        <v>2036</v>
      </c>
      <c r="G187" s="125" t="s">
        <v>73</v>
      </c>
      <c r="H187" s="125" t="s">
        <v>42</v>
      </c>
      <c r="I187" s="129">
        <v>622</v>
      </c>
      <c r="J187" s="130">
        <v>15</v>
      </c>
      <c r="K187" s="130">
        <v>169</v>
      </c>
      <c r="L187" s="130">
        <v>16</v>
      </c>
      <c r="M187" s="130">
        <v>6</v>
      </c>
      <c r="N187" s="130">
        <v>8</v>
      </c>
      <c r="O187" s="130">
        <v>3</v>
      </c>
      <c r="P187" s="130">
        <v>3</v>
      </c>
      <c r="Q187" s="130">
        <v>5</v>
      </c>
      <c r="R187" s="130">
        <v>12</v>
      </c>
      <c r="S187" s="130">
        <v>118</v>
      </c>
      <c r="T187" s="130">
        <v>0</v>
      </c>
      <c r="U187" s="130">
        <v>1</v>
      </c>
      <c r="V187" s="130">
        <v>3</v>
      </c>
      <c r="W187" s="130">
        <v>0</v>
      </c>
      <c r="X187" s="130">
        <v>14</v>
      </c>
      <c r="Y187" s="130">
        <v>373</v>
      </c>
    </row>
    <row r="188" spans="1:25" x14ac:dyDescent="0.25">
      <c r="A188" s="125">
        <v>187</v>
      </c>
      <c r="B188" s="126">
        <v>7</v>
      </c>
      <c r="C188" s="127">
        <v>470</v>
      </c>
      <c r="D188" s="128" t="s">
        <v>1192</v>
      </c>
      <c r="E188" s="125" t="s">
        <v>1192</v>
      </c>
      <c r="F188" s="125">
        <v>2036</v>
      </c>
      <c r="G188" s="125" t="s">
        <v>73</v>
      </c>
      <c r="H188" s="125" t="s">
        <v>1569</v>
      </c>
      <c r="I188" s="129">
        <v>622</v>
      </c>
      <c r="J188" s="130">
        <v>13</v>
      </c>
      <c r="K188" s="130">
        <v>137</v>
      </c>
      <c r="L188" s="130">
        <v>19</v>
      </c>
      <c r="M188" s="130">
        <v>8</v>
      </c>
      <c r="N188" s="130">
        <v>12</v>
      </c>
      <c r="O188" s="130">
        <v>4</v>
      </c>
      <c r="P188" s="130">
        <v>3</v>
      </c>
      <c r="Q188" s="130">
        <v>4</v>
      </c>
      <c r="R188" s="130">
        <v>11</v>
      </c>
      <c r="S188" s="130">
        <v>130</v>
      </c>
      <c r="T188" s="130">
        <v>2</v>
      </c>
      <c r="U188" s="130">
        <v>0</v>
      </c>
      <c r="V188" s="130">
        <v>2</v>
      </c>
      <c r="W188" s="130">
        <v>0</v>
      </c>
      <c r="X188" s="130">
        <v>6</v>
      </c>
      <c r="Y188" s="130">
        <v>351</v>
      </c>
    </row>
    <row r="189" spans="1:25" x14ac:dyDescent="0.25">
      <c r="A189" s="125">
        <v>188</v>
      </c>
      <c r="B189" s="126">
        <v>7</v>
      </c>
      <c r="C189" s="127">
        <v>470</v>
      </c>
      <c r="D189" s="128" t="s">
        <v>1192</v>
      </c>
      <c r="E189" s="125" t="s">
        <v>1192</v>
      </c>
      <c r="F189" s="125">
        <v>2036</v>
      </c>
      <c r="G189" s="125" t="s">
        <v>73</v>
      </c>
      <c r="H189" s="125" t="s">
        <v>1571</v>
      </c>
      <c r="I189" s="129">
        <v>621</v>
      </c>
      <c r="J189" s="130">
        <v>11</v>
      </c>
      <c r="K189" s="130">
        <v>165</v>
      </c>
      <c r="L189" s="130">
        <v>14</v>
      </c>
      <c r="M189" s="130">
        <v>4</v>
      </c>
      <c r="N189" s="130">
        <v>13</v>
      </c>
      <c r="O189" s="130">
        <v>1</v>
      </c>
      <c r="P189" s="130">
        <v>1</v>
      </c>
      <c r="Q189" s="130">
        <v>6</v>
      </c>
      <c r="R189" s="130">
        <v>5</v>
      </c>
      <c r="S189" s="130">
        <v>114</v>
      </c>
      <c r="T189" s="130">
        <v>4</v>
      </c>
      <c r="U189" s="130">
        <v>0</v>
      </c>
      <c r="V189" s="130">
        <v>1</v>
      </c>
      <c r="W189" s="130">
        <v>0</v>
      </c>
      <c r="X189" s="130">
        <v>12</v>
      </c>
      <c r="Y189" s="130">
        <v>351</v>
      </c>
    </row>
    <row r="190" spans="1:25" x14ac:dyDescent="0.25">
      <c r="A190" s="125">
        <v>189</v>
      </c>
      <c r="B190" s="126">
        <v>7</v>
      </c>
      <c r="C190" s="127">
        <v>470</v>
      </c>
      <c r="D190" s="128" t="s">
        <v>1192</v>
      </c>
      <c r="E190" s="125" t="s">
        <v>1194</v>
      </c>
      <c r="F190" s="125">
        <v>2037</v>
      </c>
      <c r="G190" s="125" t="s">
        <v>73</v>
      </c>
      <c r="H190" s="125" t="s">
        <v>42</v>
      </c>
      <c r="I190" s="129">
        <v>502</v>
      </c>
      <c r="J190" s="130">
        <v>7</v>
      </c>
      <c r="K190" s="130">
        <v>72</v>
      </c>
      <c r="L190" s="130">
        <v>13</v>
      </c>
      <c r="M190" s="130">
        <v>1</v>
      </c>
      <c r="N190" s="130">
        <v>22</v>
      </c>
      <c r="O190" s="130">
        <v>0</v>
      </c>
      <c r="P190" s="130">
        <v>2</v>
      </c>
      <c r="Q190" s="130">
        <v>4</v>
      </c>
      <c r="R190" s="130">
        <v>13</v>
      </c>
      <c r="S190" s="130">
        <v>88</v>
      </c>
      <c r="T190" s="130">
        <v>1</v>
      </c>
      <c r="U190" s="130">
        <v>0</v>
      </c>
      <c r="V190" s="130">
        <v>0</v>
      </c>
      <c r="W190" s="130">
        <v>0</v>
      </c>
      <c r="X190" s="130">
        <v>20</v>
      </c>
      <c r="Y190" s="130">
        <v>243</v>
      </c>
    </row>
    <row r="191" spans="1:25" x14ac:dyDescent="0.25">
      <c r="A191" s="125">
        <v>190</v>
      </c>
      <c r="B191" s="126">
        <v>7</v>
      </c>
      <c r="C191" s="127">
        <v>470</v>
      </c>
      <c r="D191" s="128" t="s">
        <v>1192</v>
      </c>
      <c r="E191" s="125" t="s">
        <v>1194</v>
      </c>
      <c r="F191" s="125">
        <v>2037</v>
      </c>
      <c r="G191" s="125" t="s">
        <v>73</v>
      </c>
      <c r="H191" s="125" t="s">
        <v>1569</v>
      </c>
      <c r="I191" s="129">
        <v>501</v>
      </c>
      <c r="J191" s="130">
        <v>5</v>
      </c>
      <c r="K191" s="130">
        <v>67</v>
      </c>
      <c r="L191" s="130">
        <v>10</v>
      </c>
      <c r="M191" s="130">
        <v>7</v>
      </c>
      <c r="N191" s="130">
        <v>13</v>
      </c>
      <c r="O191" s="130">
        <v>1</v>
      </c>
      <c r="P191" s="130">
        <v>1</v>
      </c>
      <c r="Q191" s="130">
        <v>2</v>
      </c>
      <c r="R191" s="130">
        <v>25</v>
      </c>
      <c r="S191" s="130">
        <v>87</v>
      </c>
      <c r="T191" s="130">
        <v>0</v>
      </c>
      <c r="U191" s="130">
        <v>0</v>
      </c>
      <c r="V191" s="130">
        <v>0</v>
      </c>
      <c r="W191" s="130">
        <v>0</v>
      </c>
      <c r="X191" s="130">
        <v>9</v>
      </c>
      <c r="Y191" s="130">
        <v>227</v>
      </c>
    </row>
    <row r="192" spans="1:25" x14ac:dyDescent="0.25">
      <c r="A192" s="125">
        <v>191</v>
      </c>
      <c r="B192" s="126">
        <v>7</v>
      </c>
      <c r="C192" s="127">
        <v>470</v>
      </c>
      <c r="D192" s="128" t="s">
        <v>1192</v>
      </c>
      <c r="E192" s="125" t="s">
        <v>1195</v>
      </c>
      <c r="F192" s="125">
        <v>2038</v>
      </c>
      <c r="G192" s="125" t="s">
        <v>73</v>
      </c>
      <c r="H192" s="125" t="s">
        <v>42</v>
      </c>
      <c r="I192" s="129">
        <v>606</v>
      </c>
      <c r="J192" s="130">
        <v>9</v>
      </c>
      <c r="K192" s="130">
        <v>55</v>
      </c>
      <c r="L192" s="130">
        <v>19</v>
      </c>
      <c r="M192" s="130">
        <v>2</v>
      </c>
      <c r="N192" s="130">
        <v>14</v>
      </c>
      <c r="O192" s="130">
        <v>2</v>
      </c>
      <c r="P192" s="130">
        <v>6</v>
      </c>
      <c r="Q192" s="130">
        <v>7</v>
      </c>
      <c r="R192" s="130">
        <v>8</v>
      </c>
      <c r="S192" s="130">
        <v>116</v>
      </c>
      <c r="T192" s="130">
        <v>3</v>
      </c>
      <c r="U192" s="130">
        <v>0</v>
      </c>
      <c r="V192" s="130">
        <v>2</v>
      </c>
      <c r="W192" s="130">
        <v>0</v>
      </c>
      <c r="X192" s="130">
        <v>13</v>
      </c>
      <c r="Y192" s="130">
        <v>256</v>
      </c>
    </row>
    <row r="193" spans="1:25" x14ac:dyDescent="0.25">
      <c r="A193" s="125">
        <v>192</v>
      </c>
      <c r="B193" s="126">
        <v>7</v>
      </c>
      <c r="C193" s="127">
        <v>470</v>
      </c>
      <c r="D193" s="128" t="s">
        <v>1192</v>
      </c>
      <c r="E193" s="125" t="s">
        <v>1196</v>
      </c>
      <c r="F193" s="125">
        <v>2039</v>
      </c>
      <c r="G193" s="125" t="s">
        <v>73</v>
      </c>
      <c r="H193" s="125" t="s">
        <v>42</v>
      </c>
      <c r="I193" s="129">
        <v>668</v>
      </c>
      <c r="J193" s="130">
        <v>5</v>
      </c>
      <c r="K193" s="130">
        <v>66</v>
      </c>
      <c r="L193" s="130">
        <v>54</v>
      </c>
      <c r="M193" s="130">
        <v>3</v>
      </c>
      <c r="N193" s="130">
        <v>16</v>
      </c>
      <c r="O193" s="130">
        <v>5</v>
      </c>
      <c r="P193" s="130">
        <v>5</v>
      </c>
      <c r="Q193" s="130">
        <v>2</v>
      </c>
      <c r="R193" s="130">
        <v>11</v>
      </c>
      <c r="S193" s="130">
        <v>140</v>
      </c>
      <c r="T193" s="130">
        <v>2</v>
      </c>
      <c r="U193" s="130">
        <v>0</v>
      </c>
      <c r="V193" s="130">
        <v>0</v>
      </c>
      <c r="W193" s="130">
        <v>0</v>
      </c>
      <c r="X193" s="130">
        <v>27</v>
      </c>
      <c r="Y193" s="130">
        <v>336</v>
      </c>
    </row>
    <row r="194" spans="1:25" x14ac:dyDescent="0.25">
      <c r="A194" s="125">
        <v>193</v>
      </c>
      <c r="B194" s="126">
        <v>7</v>
      </c>
      <c r="C194" s="127">
        <v>470</v>
      </c>
      <c r="D194" s="128" t="s">
        <v>1192</v>
      </c>
      <c r="E194" s="125" t="s">
        <v>1197</v>
      </c>
      <c r="F194" s="125">
        <v>2039</v>
      </c>
      <c r="G194" s="125" t="s">
        <v>73</v>
      </c>
      <c r="H194" s="125" t="s">
        <v>1573</v>
      </c>
      <c r="I194" s="129">
        <v>525</v>
      </c>
      <c r="J194" s="130">
        <v>7</v>
      </c>
      <c r="K194" s="130">
        <v>87</v>
      </c>
      <c r="L194" s="130">
        <v>23</v>
      </c>
      <c r="M194" s="130">
        <v>7</v>
      </c>
      <c r="N194" s="130">
        <v>22</v>
      </c>
      <c r="O194" s="130">
        <v>2</v>
      </c>
      <c r="P194" s="130">
        <v>1</v>
      </c>
      <c r="Q194" s="130">
        <v>2</v>
      </c>
      <c r="R194" s="130">
        <v>9</v>
      </c>
      <c r="S194" s="130">
        <v>97</v>
      </c>
      <c r="T194" s="130">
        <v>0</v>
      </c>
      <c r="U194" s="130">
        <v>0</v>
      </c>
      <c r="V194" s="130">
        <v>2</v>
      </c>
      <c r="W194" s="130">
        <v>1</v>
      </c>
      <c r="X194" s="130">
        <v>12</v>
      </c>
      <c r="Y194" s="130">
        <v>272</v>
      </c>
    </row>
    <row r="195" spans="1:25" x14ac:dyDescent="0.25">
      <c r="A195" s="125">
        <v>194</v>
      </c>
      <c r="B195" s="126">
        <v>7</v>
      </c>
      <c r="C195" s="127">
        <v>470</v>
      </c>
      <c r="D195" s="128" t="s">
        <v>1192</v>
      </c>
      <c r="E195" s="125" t="s">
        <v>1198</v>
      </c>
      <c r="F195" s="125">
        <v>2039</v>
      </c>
      <c r="G195" s="125" t="s">
        <v>73</v>
      </c>
      <c r="H195" s="125" t="s">
        <v>1575</v>
      </c>
      <c r="I195" s="129">
        <v>111</v>
      </c>
      <c r="J195" s="130">
        <v>6</v>
      </c>
      <c r="K195" s="130">
        <v>11</v>
      </c>
      <c r="L195" s="130">
        <v>16</v>
      </c>
      <c r="M195" s="130">
        <v>2</v>
      </c>
      <c r="N195" s="130">
        <v>2</v>
      </c>
      <c r="O195" s="130">
        <v>3</v>
      </c>
      <c r="P195" s="130">
        <v>0</v>
      </c>
      <c r="Q195" s="130">
        <v>1</v>
      </c>
      <c r="R195" s="130">
        <v>0</v>
      </c>
      <c r="S195" s="130">
        <v>53</v>
      </c>
      <c r="T195" s="130">
        <v>0</v>
      </c>
      <c r="U195" s="130">
        <v>2</v>
      </c>
      <c r="V195" s="130">
        <v>0</v>
      </c>
      <c r="W195" s="130">
        <v>0</v>
      </c>
      <c r="X195" s="130">
        <v>14</v>
      </c>
      <c r="Y195" s="130">
        <v>110</v>
      </c>
    </row>
    <row r="196" spans="1:25" x14ac:dyDescent="0.25">
      <c r="A196" s="125">
        <v>195</v>
      </c>
      <c r="B196" s="126">
        <v>7</v>
      </c>
      <c r="C196" s="127">
        <v>470</v>
      </c>
      <c r="D196" s="128" t="s">
        <v>1192</v>
      </c>
      <c r="E196" s="131"/>
      <c r="F196" s="134">
        <v>2040</v>
      </c>
      <c r="G196" s="134" t="s">
        <v>649</v>
      </c>
      <c r="H196" s="134" t="s">
        <v>42</v>
      </c>
      <c r="I196" s="131">
        <v>723</v>
      </c>
      <c r="J196" s="132">
        <v>11</v>
      </c>
      <c r="K196" s="132">
        <v>150</v>
      </c>
      <c r="L196" s="132">
        <v>40</v>
      </c>
      <c r="M196" s="132">
        <v>6</v>
      </c>
      <c r="N196" s="132">
        <v>1</v>
      </c>
      <c r="O196" s="132">
        <v>5</v>
      </c>
      <c r="P196" s="132">
        <v>3</v>
      </c>
      <c r="Q196" s="132">
        <v>3</v>
      </c>
      <c r="R196" s="132">
        <v>11</v>
      </c>
      <c r="S196" s="132">
        <v>40</v>
      </c>
      <c r="T196" s="132">
        <v>1</v>
      </c>
      <c r="U196" s="132">
        <v>0</v>
      </c>
      <c r="V196" s="132">
        <v>2</v>
      </c>
      <c r="W196" s="132">
        <v>0</v>
      </c>
      <c r="X196" s="132">
        <v>17</v>
      </c>
      <c r="Y196" s="132">
        <v>290</v>
      </c>
    </row>
    <row r="197" spans="1:25" x14ac:dyDescent="0.25">
      <c r="A197" s="125">
        <v>196</v>
      </c>
      <c r="B197" s="126">
        <v>7</v>
      </c>
      <c r="C197" s="127">
        <v>470</v>
      </c>
      <c r="D197" s="128" t="s">
        <v>1192</v>
      </c>
      <c r="E197" s="125" t="s">
        <v>1199</v>
      </c>
      <c r="F197" s="125">
        <v>2041</v>
      </c>
      <c r="G197" s="125" t="s">
        <v>73</v>
      </c>
      <c r="H197" s="125" t="s">
        <v>42</v>
      </c>
      <c r="I197" s="129">
        <v>399</v>
      </c>
      <c r="J197" s="130">
        <v>6</v>
      </c>
      <c r="K197" s="130">
        <v>57</v>
      </c>
      <c r="L197" s="130">
        <v>15</v>
      </c>
      <c r="M197" s="130">
        <v>9</v>
      </c>
      <c r="N197" s="130">
        <v>9</v>
      </c>
      <c r="O197" s="130">
        <v>0</v>
      </c>
      <c r="P197" s="130">
        <v>2</v>
      </c>
      <c r="Q197" s="130">
        <v>1</v>
      </c>
      <c r="R197" s="130">
        <v>8</v>
      </c>
      <c r="S197" s="130">
        <v>74</v>
      </c>
      <c r="T197" s="130">
        <v>0</v>
      </c>
      <c r="U197" s="130">
        <v>1</v>
      </c>
      <c r="V197" s="130">
        <v>0</v>
      </c>
      <c r="W197" s="130">
        <v>0</v>
      </c>
      <c r="X197" s="130">
        <v>18</v>
      </c>
      <c r="Y197" s="130">
        <v>200</v>
      </c>
    </row>
    <row r="198" spans="1:25" x14ac:dyDescent="0.25">
      <c r="A198" s="125">
        <v>197</v>
      </c>
      <c r="B198" s="126">
        <v>7</v>
      </c>
      <c r="C198" s="127">
        <v>470</v>
      </c>
      <c r="D198" s="128" t="s">
        <v>1192</v>
      </c>
      <c r="E198" s="131"/>
      <c r="F198" s="134">
        <v>2041</v>
      </c>
      <c r="G198" s="134" t="s">
        <v>649</v>
      </c>
      <c r="H198" s="134" t="s">
        <v>1569</v>
      </c>
      <c r="I198" s="131">
        <v>399</v>
      </c>
      <c r="J198" s="132">
        <v>7</v>
      </c>
      <c r="K198" s="132">
        <v>63</v>
      </c>
      <c r="L198" s="132">
        <v>8</v>
      </c>
      <c r="M198" s="132">
        <v>1</v>
      </c>
      <c r="N198" s="132">
        <v>6</v>
      </c>
      <c r="O198" s="132">
        <v>3</v>
      </c>
      <c r="P198" s="132">
        <v>2</v>
      </c>
      <c r="Q198" s="132">
        <v>1</v>
      </c>
      <c r="R198" s="132">
        <v>9</v>
      </c>
      <c r="S198" s="132">
        <v>80</v>
      </c>
      <c r="T198" s="132">
        <v>0</v>
      </c>
      <c r="U198" s="132">
        <v>1</v>
      </c>
      <c r="V198" s="132">
        <v>2</v>
      </c>
      <c r="W198" s="132">
        <v>0</v>
      </c>
      <c r="X198" s="132">
        <v>4</v>
      </c>
      <c r="Y198" s="132">
        <v>187</v>
      </c>
    </row>
    <row r="199" spans="1:25" x14ac:dyDescent="0.25">
      <c r="A199" s="125">
        <v>198</v>
      </c>
      <c r="B199" s="126">
        <v>7</v>
      </c>
      <c r="C199" s="127">
        <v>470</v>
      </c>
      <c r="D199" s="128" t="s">
        <v>1192</v>
      </c>
      <c r="E199" s="125" t="s">
        <v>1200</v>
      </c>
      <c r="F199" s="125">
        <v>2042</v>
      </c>
      <c r="G199" s="125" t="s">
        <v>73</v>
      </c>
      <c r="H199" s="125" t="s">
        <v>42</v>
      </c>
      <c r="I199" s="129">
        <v>619</v>
      </c>
      <c r="J199" s="130">
        <v>13</v>
      </c>
      <c r="K199" s="130">
        <v>160</v>
      </c>
      <c r="L199" s="130">
        <v>66</v>
      </c>
      <c r="M199" s="130">
        <v>2</v>
      </c>
      <c r="N199" s="130">
        <v>18</v>
      </c>
      <c r="O199" s="130">
        <v>1</v>
      </c>
      <c r="P199" s="130">
        <v>3</v>
      </c>
      <c r="Q199" s="130">
        <v>0</v>
      </c>
      <c r="R199" s="130">
        <v>27</v>
      </c>
      <c r="S199" s="130">
        <v>100</v>
      </c>
      <c r="T199" s="130">
        <v>0</v>
      </c>
      <c r="U199" s="130">
        <v>0</v>
      </c>
      <c r="V199" s="130">
        <v>1</v>
      </c>
      <c r="W199" s="130">
        <v>0</v>
      </c>
      <c r="X199" s="130">
        <v>24</v>
      </c>
      <c r="Y199" s="130">
        <v>415</v>
      </c>
    </row>
    <row r="200" spans="1:25" x14ac:dyDescent="0.25">
      <c r="A200" s="125">
        <v>199</v>
      </c>
      <c r="B200" s="126">
        <v>7</v>
      </c>
      <c r="C200" s="127">
        <v>470</v>
      </c>
      <c r="D200" s="128" t="s">
        <v>1192</v>
      </c>
      <c r="E200" s="125" t="s">
        <v>1200</v>
      </c>
      <c r="F200" s="125">
        <v>2042</v>
      </c>
      <c r="G200" s="125" t="s">
        <v>73</v>
      </c>
      <c r="H200" s="125" t="s">
        <v>1569</v>
      </c>
      <c r="I200" s="129">
        <v>619</v>
      </c>
      <c r="J200" s="130">
        <v>26</v>
      </c>
      <c r="K200" s="130">
        <v>133</v>
      </c>
      <c r="L200" s="130">
        <v>62</v>
      </c>
      <c r="M200" s="130">
        <v>5</v>
      </c>
      <c r="N200" s="130">
        <v>22</v>
      </c>
      <c r="O200" s="130">
        <v>2</v>
      </c>
      <c r="P200" s="130">
        <v>7</v>
      </c>
      <c r="Q200" s="130">
        <v>5</v>
      </c>
      <c r="R200" s="130">
        <v>25</v>
      </c>
      <c r="S200" s="130">
        <v>82</v>
      </c>
      <c r="T200" s="130">
        <v>1</v>
      </c>
      <c r="U200" s="130">
        <v>0</v>
      </c>
      <c r="V200" s="130">
        <v>2</v>
      </c>
      <c r="W200" s="130">
        <v>0</v>
      </c>
      <c r="X200" s="130">
        <v>27</v>
      </c>
      <c r="Y200" s="130">
        <v>399</v>
      </c>
    </row>
    <row r="201" spans="1:25" x14ac:dyDescent="0.25">
      <c r="A201" s="125">
        <v>200</v>
      </c>
      <c r="B201" s="126">
        <v>7</v>
      </c>
      <c r="C201" s="127">
        <v>470</v>
      </c>
      <c r="D201" s="128" t="s">
        <v>1192</v>
      </c>
      <c r="E201" s="125" t="s">
        <v>1200</v>
      </c>
      <c r="F201" s="125">
        <v>2042</v>
      </c>
      <c r="G201" s="125" t="s">
        <v>73</v>
      </c>
      <c r="H201" s="125" t="s">
        <v>1571</v>
      </c>
      <c r="I201" s="129">
        <v>619</v>
      </c>
      <c r="J201" s="130">
        <v>17</v>
      </c>
      <c r="K201" s="130">
        <v>114</v>
      </c>
      <c r="L201" s="130">
        <v>57</v>
      </c>
      <c r="M201" s="130">
        <v>8</v>
      </c>
      <c r="N201" s="130">
        <v>15</v>
      </c>
      <c r="O201" s="130">
        <v>1</v>
      </c>
      <c r="P201" s="130">
        <v>5</v>
      </c>
      <c r="Q201" s="130">
        <v>0</v>
      </c>
      <c r="R201" s="130">
        <v>26</v>
      </c>
      <c r="S201" s="130">
        <v>111</v>
      </c>
      <c r="T201" s="130">
        <v>1</v>
      </c>
      <c r="U201" s="130">
        <v>0</v>
      </c>
      <c r="V201" s="130">
        <v>1</v>
      </c>
      <c r="W201" s="130">
        <v>0</v>
      </c>
      <c r="X201" s="130">
        <v>26</v>
      </c>
      <c r="Y201" s="130">
        <v>382</v>
      </c>
    </row>
    <row r="202" spans="1:25" x14ac:dyDescent="0.25">
      <c r="A202" s="125">
        <v>201</v>
      </c>
      <c r="B202" s="126">
        <v>7</v>
      </c>
      <c r="C202" s="127">
        <v>470</v>
      </c>
      <c r="D202" s="128" t="s">
        <v>1192</v>
      </c>
      <c r="E202" s="125" t="s">
        <v>1201</v>
      </c>
      <c r="F202" s="125">
        <v>2043</v>
      </c>
      <c r="G202" s="125" t="s">
        <v>73</v>
      </c>
      <c r="H202" s="125" t="s">
        <v>42</v>
      </c>
      <c r="I202" s="129">
        <v>678</v>
      </c>
      <c r="J202" s="130">
        <v>2</v>
      </c>
      <c r="K202" s="130">
        <v>78</v>
      </c>
      <c r="L202" s="130">
        <v>6</v>
      </c>
      <c r="M202" s="130">
        <v>8</v>
      </c>
      <c r="N202" s="130">
        <v>12</v>
      </c>
      <c r="O202" s="130">
        <v>1</v>
      </c>
      <c r="P202" s="130">
        <v>10</v>
      </c>
      <c r="Q202" s="130">
        <v>6</v>
      </c>
      <c r="R202" s="130">
        <v>11</v>
      </c>
      <c r="S202" s="130">
        <v>185</v>
      </c>
      <c r="T202" s="130">
        <v>1</v>
      </c>
      <c r="U202" s="130">
        <v>0</v>
      </c>
      <c r="V202" s="130">
        <v>1</v>
      </c>
      <c r="W202" s="130">
        <v>0</v>
      </c>
      <c r="X202" s="130">
        <v>32</v>
      </c>
      <c r="Y202" s="130">
        <v>353</v>
      </c>
    </row>
    <row r="203" spans="1:25" x14ac:dyDescent="0.25">
      <c r="A203" s="125">
        <v>202</v>
      </c>
      <c r="B203" s="126">
        <v>7</v>
      </c>
      <c r="C203" s="127">
        <v>470</v>
      </c>
      <c r="D203" s="128" t="s">
        <v>1192</v>
      </c>
      <c r="E203" s="125" t="s">
        <v>1202</v>
      </c>
      <c r="F203" s="125">
        <v>2043</v>
      </c>
      <c r="G203" s="125" t="s">
        <v>73</v>
      </c>
      <c r="H203" s="125" t="s">
        <v>1573</v>
      </c>
      <c r="I203" s="129">
        <v>680</v>
      </c>
      <c r="J203" s="130">
        <v>2</v>
      </c>
      <c r="K203" s="130">
        <v>69</v>
      </c>
      <c r="L203" s="130">
        <v>9</v>
      </c>
      <c r="M203" s="130">
        <v>2</v>
      </c>
      <c r="N203" s="130">
        <v>6</v>
      </c>
      <c r="O203" s="130">
        <v>5</v>
      </c>
      <c r="P203" s="130">
        <v>0</v>
      </c>
      <c r="Q203" s="130">
        <v>6</v>
      </c>
      <c r="R203" s="130">
        <v>7</v>
      </c>
      <c r="S203" s="130">
        <v>164</v>
      </c>
      <c r="T203" s="130">
        <v>1</v>
      </c>
      <c r="U203" s="130">
        <v>0</v>
      </c>
      <c r="V203" s="130">
        <v>2</v>
      </c>
      <c r="W203" s="130">
        <v>0</v>
      </c>
      <c r="X203" s="130">
        <v>29</v>
      </c>
      <c r="Y203" s="130">
        <v>302</v>
      </c>
    </row>
    <row r="204" spans="1:25" x14ac:dyDescent="0.25">
      <c r="A204" s="125">
        <v>203</v>
      </c>
      <c r="B204" s="126">
        <v>7</v>
      </c>
      <c r="C204" s="127">
        <v>470</v>
      </c>
      <c r="D204" s="128" t="s">
        <v>1192</v>
      </c>
      <c r="E204" s="125" t="s">
        <v>1203</v>
      </c>
      <c r="F204" s="125">
        <v>2044</v>
      </c>
      <c r="G204" s="125" t="s">
        <v>73</v>
      </c>
      <c r="H204" s="125" t="s">
        <v>42</v>
      </c>
      <c r="I204" s="129">
        <v>611</v>
      </c>
      <c r="J204" s="130">
        <v>29</v>
      </c>
      <c r="K204" s="130">
        <v>156</v>
      </c>
      <c r="L204" s="130">
        <v>35</v>
      </c>
      <c r="M204" s="130">
        <v>6</v>
      </c>
      <c r="N204" s="130">
        <v>9</v>
      </c>
      <c r="O204" s="130">
        <v>1</v>
      </c>
      <c r="P204" s="130">
        <v>2</v>
      </c>
      <c r="Q204" s="130">
        <v>1</v>
      </c>
      <c r="R204" s="130">
        <v>31</v>
      </c>
      <c r="S204" s="130">
        <v>69</v>
      </c>
      <c r="T204" s="130">
        <v>0</v>
      </c>
      <c r="U204" s="130">
        <v>0</v>
      </c>
      <c r="V204" s="130">
        <v>1</v>
      </c>
      <c r="W204" s="130">
        <v>0</v>
      </c>
      <c r="X204" s="130">
        <v>21</v>
      </c>
      <c r="Y204" s="130">
        <v>361</v>
      </c>
    </row>
    <row r="205" spans="1:25" x14ac:dyDescent="0.25">
      <c r="A205" s="125">
        <v>204</v>
      </c>
      <c r="B205" s="126">
        <v>7</v>
      </c>
      <c r="C205" s="127">
        <v>470</v>
      </c>
      <c r="D205" s="128" t="s">
        <v>1192</v>
      </c>
      <c r="E205" s="125" t="s">
        <v>1204</v>
      </c>
      <c r="F205" s="125">
        <v>2045</v>
      </c>
      <c r="G205" s="125" t="s">
        <v>73</v>
      </c>
      <c r="H205" s="125" t="s">
        <v>42</v>
      </c>
      <c r="I205" s="129">
        <v>653</v>
      </c>
      <c r="J205" s="130">
        <v>1</v>
      </c>
      <c r="K205" s="130">
        <v>180</v>
      </c>
      <c r="L205" s="130">
        <v>38</v>
      </c>
      <c r="M205" s="130">
        <v>8</v>
      </c>
      <c r="N205" s="130">
        <v>4</v>
      </c>
      <c r="O205" s="130">
        <v>1</v>
      </c>
      <c r="P205" s="130">
        <v>3</v>
      </c>
      <c r="Q205" s="130">
        <v>0</v>
      </c>
      <c r="R205" s="130">
        <v>9</v>
      </c>
      <c r="S205" s="130">
        <v>146</v>
      </c>
      <c r="T205" s="130">
        <v>1</v>
      </c>
      <c r="U205" s="130">
        <v>0</v>
      </c>
      <c r="V205" s="130">
        <v>10</v>
      </c>
      <c r="W205" s="130">
        <v>0</v>
      </c>
      <c r="X205" s="130">
        <v>28</v>
      </c>
      <c r="Y205" s="130">
        <v>429</v>
      </c>
    </row>
    <row r="206" spans="1:25" x14ac:dyDescent="0.25">
      <c r="A206" s="125">
        <v>205</v>
      </c>
      <c r="B206" s="126">
        <v>7</v>
      </c>
      <c r="C206" s="127">
        <v>470</v>
      </c>
      <c r="D206" s="128" t="s">
        <v>1192</v>
      </c>
      <c r="E206" s="125" t="s">
        <v>1205</v>
      </c>
      <c r="F206" s="125">
        <v>2045</v>
      </c>
      <c r="G206" s="125" t="s">
        <v>73</v>
      </c>
      <c r="H206" s="125" t="s">
        <v>1573</v>
      </c>
      <c r="I206" s="129">
        <v>352</v>
      </c>
      <c r="J206" s="130">
        <v>3</v>
      </c>
      <c r="K206" s="130">
        <v>55</v>
      </c>
      <c r="L206" s="130">
        <v>6</v>
      </c>
      <c r="M206" s="130">
        <v>4</v>
      </c>
      <c r="N206" s="130">
        <v>5</v>
      </c>
      <c r="O206" s="130">
        <v>1</v>
      </c>
      <c r="P206" s="130">
        <v>1</v>
      </c>
      <c r="Q206" s="130">
        <v>1</v>
      </c>
      <c r="R206" s="130">
        <v>37</v>
      </c>
      <c r="S206" s="130">
        <v>73</v>
      </c>
      <c r="T206" s="130">
        <v>1</v>
      </c>
      <c r="U206" s="130">
        <v>0</v>
      </c>
      <c r="V206" s="130">
        <v>0</v>
      </c>
      <c r="W206" s="130">
        <v>0</v>
      </c>
      <c r="X206" s="130">
        <v>26</v>
      </c>
      <c r="Y206" s="130">
        <v>213</v>
      </c>
    </row>
    <row r="207" spans="1:25" x14ac:dyDescent="0.25">
      <c r="A207" s="125">
        <v>206</v>
      </c>
      <c r="B207" s="126">
        <v>7</v>
      </c>
      <c r="C207" s="127">
        <v>470</v>
      </c>
      <c r="D207" s="128" t="s">
        <v>1192</v>
      </c>
      <c r="E207" s="125" t="s">
        <v>1206</v>
      </c>
      <c r="F207" s="125">
        <v>2046</v>
      </c>
      <c r="G207" s="125" t="s">
        <v>73</v>
      </c>
      <c r="H207" s="125" t="s">
        <v>42</v>
      </c>
      <c r="I207" s="129">
        <v>317</v>
      </c>
      <c r="J207" s="130">
        <v>0</v>
      </c>
      <c r="K207" s="130">
        <v>11</v>
      </c>
      <c r="L207" s="130">
        <v>1</v>
      </c>
      <c r="M207" s="130">
        <v>1</v>
      </c>
      <c r="N207" s="130">
        <v>0</v>
      </c>
      <c r="O207" s="130">
        <v>1</v>
      </c>
      <c r="P207" s="130">
        <v>4</v>
      </c>
      <c r="Q207" s="130">
        <v>0</v>
      </c>
      <c r="R207" s="130">
        <v>0</v>
      </c>
      <c r="S207" s="130">
        <v>225</v>
      </c>
      <c r="T207" s="130">
        <v>2</v>
      </c>
      <c r="U207" s="130">
        <v>0</v>
      </c>
      <c r="V207" s="130">
        <v>0</v>
      </c>
      <c r="W207" s="130">
        <v>0</v>
      </c>
      <c r="X207" s="130">
        <v>9</v>
      </c>
      <c r="Y207" s="130">
        <v>254</v>
      </c>
    </row>
    <row r="208" spans="1:25" x14ac:dyDescent="0.25">
      <c r="A208" s="125">
        <v>207</v>
      </c>
      <c r="B208" s="126">
        <v>7</v>
      </c>
      <c r="C208" s="127">
        <v>470</v>
      </c>
      <c r="D208" s="128" t="s">
        <v>1192</v>
      </c>
      <c r="E208" s="125" t="s">
        <v>1207</v>
      </c>
      <c r="F208" s="125">
        <v>2046</v>
      </c>
      <c r="G208" s="125" t="s">
        <v>73</v>
      </c>
      <c r="H208" s="125" t="s">
        <v>1573</v>
      </c>
      <c r="I208" s="129">
        <v>433</v>
      </c>
      <c r="J208" s="130">
        <v>0</v>
      </c>
      <c r="K208" s="130">
        <v>2</v>
      </c>
      <c r="L208" s="130">
        <v>0</v>
      </c>
      <c r="M208" s="130">
        <v>0</v>
      </c>
      <c r="N208" s="130">
        <v>0</v>
      </c>
      <c r="O208" s="130">
        <v>0</v>
      </c>
      <c r="P208" s="130">
        <v>0</v>
      </c>
      <c r="Q208" s="130">
        <v>0</v>
      </c>
      <c r="R208" s="130">
        <v>0</v>
      </c>
      <c r="S208" s="130">
        <v>431</v>
      </c>
      <c r="T208" s="130">
        <v>0</v>
      </c>
      <c r="U208" s="130">
        <v>0</v>
      </c>
      <c r="V208" s="130">
        <v>0</v>
      </c>
      <c r="W208" s="130">
        <v>0</v>
      </c>
      <c r="X208" s="130">
        <v>1</v>
      </c>
      <c r="Y208" s="130">
        <v>434</v>
      </c>
    </row>
    <row r="209" spans="1:25" x14ac:dyDescent="0.25">
      <c r="A209" s="125">
        <v>208</v>
      </c>
      <c r="B209" s="126">
        <v>7</v>
      </c>
      <c r="C209" s="127">
        <v>470</v>
      </c>
      <c r="D209" s="128" t="s">
        <v>1192</v>
      </c>
      <c r="E209" s="125" t="s">
        <v>1208</v>
      </c>
      <c r="F209" s="125">
        <v>2046</v>
      </c>
      <c r="G209" s="125" t="s">
        <v>73</v>
      </c>
      <c r="H209" s="125" t="s">
        <v>1575</v>
      </c>
      <c r="I209" s="129">
        <v>516</v>
      </c>
      <c r="J209" s="130">
        <v>0</v>
      </c>
      <c r="K209" s="130">
        <v>200</v>
      </c>
      <c r="L209" s="130">
        <v>0</v>
      </c>
      <c r="M209" s="130">
        <v>27</v>
      </c>
      <c r="N209" s="130">
        <v>27</v>
      </c>
      <c r="O209" s="130">
        <v>0</v>
      </c>
      <c r="P209" s="130">
        <v>1</v>
      </c>
      <c r="Q209" s="130">
        <v>0</v>
      </c>
      <c r="R209" s="130">
        <v>185</v>
      </c>
      <c r="S209" s="130">
        <v>17</v>
      </c>
      <c r="T209" s="130">
        <v>2</v>
      </c>
      <c r="U209" s="130">
        <v>0</v>
      </c>
      <c r="V209" s="130">
        <v>2</v>
      </c>
      <c r="W209" s="130">
        <v>0</v>
      </c>
      <c r="X209" s="130">
        <v>22</v>
      </c>
      <c r="Y209" s="130">
        <v>483</v>
      </c>
    </row>
    <row r="210" spans="1:25" x14ac:dyDescent="0.25">
      <c r="A210" s="125">
        <v>209</v>
      </c>
      <c r="B210" s="126">
        <v>7</v>
      </c>
      <c r="C210" s="127">
        <v>470</v>
      </c>
      <c r="D210" s="128" t="s">
        <v>1192</v>
      </c>
      <c r="E210" s="125" t="s">
        <v>1209</v>
      </c>
      <c r="F210" s="125">
        <v>2047</v>
      </c>
      <c r="G210" s="125" t="s">
        <v>73</v>
      </c>
      <c r="H210" s="125" t="s">
        <v>42</v>
      </c>
      <c r="I210" s="129">
        <v>498</v>
      </c>
      <c r="J210" s="130">
        <v>0</v>
      </c>
      <c r="K210" s="130">
        <v>364</v>
      </c>
      <c r="L210" s="130">
        <v>1</v>
      </c>
      <c r="M210" s="130">
        <v>7</v>
      </c>
      <c r="N210" s="130">
        <v>1</v>
      </c>
      <c r="O210" s="130">
        <v>0</v>
      </c>
      <c r="P210" s="130">
        <v>0</v>
      </c>
      <c r="Q210" s="130">
        <v>0</v>
      </c>
      <c r="R210" s="130">
        <v>0</v>
      </c>
      <c r="S210" s="130">
        <v>22</v>
      </c>
      <c r="T210" s="130">
        <v>0</v>
      </c>
      <c r="U210" s="130">
        <v>0</v>
      </c>
      <c r="V210" s="130">
        <v>1</v>
      </c>
      <c r="W210" s="130">
        <v>0</v>
      </c>
      <c r="X210" s="130">
        <v>19</v>
      </c>
      <c r="Y210" s="130">
        <v>415</v>
      </c>
    </row>
    <row r="211" spans="1:25" x14ac:dyDescent="0.25">
      <c r="A211" s="125">
        <v>210</v>
      </c>
      <c r="B211" s="126">
        <v>7</v>
      </c>
      <c r="C211" s="127">
        <v>470</v>
      </c>
      <c r="D211" s="128" t="s">
        <v>1192</v>
      </c>
      <c r="E211" s="125" t="s">
        <v>1210</v>
      </c>
      <c r="F211" s="125">
        <v>2047</v>
      </c>
      <c r="G211" s="125" t="s">
        <v>73</v>
      </c>
      <c r="H211" s="125" t="s">
        <v>1573</v>
      </c>
      <c r="I211" s="129">
        <v>508</v>
      </c>
      <c r="J211" s="130">
        <v>0</v>
      </c>
      <c r="K211" s="130">
        <v>2</v>
      </c>
      <c r="L211" s="130">
        <v>2</v>
      </c>
      <c r="M211" s="130">
        <v>0</v>
      </c>
      <c r="N211" s="130">
        <v>1</v>
      </c>
      <c r="O211" s="130">
        <v>1</v>
      </c>
      <c r="P211" s="130">
        <v>0</v>
      </c>
      <c r="Q211" s="130">
        <v>0</v>
      </c>
      <c r="R211" s="130">
        <v>0</v>
      </c>
      <c r="S211" s="130">
        <v>525</v>
      </c>
      <c r="T211" s="130">
        <v>0</v>
      </c>
      <c r="U211" s="130">
        <v>0</v>
      </c>
      <c r="V211" s="130">
        <v>0</v>
      </c>
      <c r="W211" s="130">
        <v>0</v>
      </c>
      <c r="X211" s="130">
        <v>1</v>
      </c>
      <c r="Y211" s="130">
        <v>532</v>
      </c>
    </row>
    <row r="212" spans="1:25" x14ac:dyDescent="0.25">
      <c r="A212" s="125">
        <v>211</v>
      </c>
      <c r="B212" s="126">
        <v>7</v>
      </c>
      <c r="C212" s="127">
        <v>470</v>
      </c>
      <c r="D212" s="128" t="s">
        <v>1192</v>
      </c>
      <c r="E212" s="125" t="s">
        <v>1211</v>
      </c>
      <c r="F212" s="125">
        <v>2047</v>
      </c>
      <c r="G212" s="125" t="s">
        <v>73</v>
      </c>
      <c r="H212" s="125" t="s">
        <v>1575</v>
      </c>
      <c r="I212" s="129">
        <v>301</v>
      </c>
      <c r="J212" s="130">
        <v>0</v>
      </c>
      <c r="K212" s="130">
        <v>38</v>
      </c>
      <c r="L212" s="130">
        <v>231</v>
      </c>
      <c r="M212" s="130">
        <v>0</v>
      </c>
      <c r="N212" s="130">
        <v>0</v>
      </c>
      <c r="O212" s="130">
        <v>0</v>
      </c>
      <c r="P212" s="130">
        <v>0</v>
      </c>
      <c r="Q212" s="130">
        <v>0</v>
      </c>
      <c r="R212" s="130">
        <v>0</v>
      </c>
      <c r="S212" s="130">
        <v>0</v>
      </c>
      <c r="T212" s="130">
        <v>0</v>
      </c>
      <c r="U212" s="130">
        <v>0</v>
      </c>
      <c r="V212" s="130">
        <v>0</v>
      </c>
      <c r="W212" s="130">
        <v>0</v>
      </c>
      <c r="X212" s="130">
        <v>13</v>
      </c>
      <c r="Y212" s="130">
        <v>282</v>
      </c>
    </row>
    <row r="213" spans="1:25" x14ac:dyDescent="0.25">
      <c r="A213" s="125">
        <v>212</v>
      </c>
      <c r="B213" s="126">
        <v>7</v>
      </c>
      <c r="C213" s="127">
        <v>470</v>
      </c>
      <c r="D213" s="128" t="s">
        <v>1192</v>
      </c>
      <c r="E213" s="125" t="s">
        <v>1212</v>
      </c>
      <c r="F213" s="125">
        <v>2048</v>
      </c>
      <c r="G213" s="125" t="s">
        <v>73</v>
      </c>
      <c r="H213" s="125" t="s">
        <v>42</v>
      </c>
      <c r="I213" s="129">
        <v>429</v>
      </c>
      <c r="J213" s="130">
        <v>0</v>
      </c>
      <c r="K213" s="130">
        <v>2</v>
      </c>
      <c r="L213" s="130">
        <v>1</v>
      </c>
      <c r="M213" s="130">
        <v>0</v>
      </c>
      <c r="N213" s="130">
        <v>0</v>
      </c>
      <c r="O213" s="130">
        <v>0</v>
      </c>
      <c r="P213" s="130">
        <v>2</v>
      </c>
      <c r="Q213" s="130">
        <v>0</v>
      </c>
      <c r="R213" s="130">
        <v>0</v>
      </c>
      <c r="S213" s="130">
        <v>302</v>
      </c>
      <c r="T213" s="130">
        <v>0</v>
      </c>
      <c r="U213" s="130">
        <v>0</v>
      </c>
      <c r="V213" s="130">
        <v>0</v>
      </c>
      <c r="W213" s="130">
        <v>0</v>
      </c>
      <c r="X213" s="130">
        <v>3</v>
      </c>
      <c r="Y213" s="130">
        <v>310</v>
      </c>
    </row>
    <row r="214" spans="1:25" x14ac:dyDescent="0.25">
      <c r="A214" s="125">
        <v>213</v>
      </c>
      <c r="B214" s="126">
        <v>7</v>
      </c>
      <c r="C214" s="127">
        <v>470</v>
      </c>
      <c r="D214" s="128" t="s">
        <v>1192</v>
      </c>
      <c r="E214" s="125" t="s">
        <v>1212</v>
      </c>
      <c r="F214" s="125">
        <v>2048</v>
      </c>
      <c r="G214" s="125" t="s">
        <v>73</v>
      </c>
      <c r="H214" s="125" t="s">
        <v>1569</v>
      </c>
      <c r="I214" s="129">
        <v>429</v>
      </c>
      <c r="J214" s="130">
        <v>0</v>
      </c>
      <c r="K214" s="130">
        <v>2</v>
      </c>
      <c r="L214" s="130">
        <v>1</v>
      </c>
      <c r="M214" s="130">
        <v>0</v>
      </c>
      <c r="N214" s="130">
        <v>0</v>
      </c>
      <c r="O214" s="130">
        <v>1</v>
      </c>
      <c r="P214" s="130">
        <v>2</v>
      </c>
      <c r="Q214" s="130">
        <v>0</v>
      </c>
      <c r="R214" s="130">
        <v>1</v>
      </c>
      <c r="S214" s="130">
        <v>269</v>
      </c>
      <c r="T214" s="130">
        <v>1</v>
      </c>
      <c r="U214" s="130">
        <v>0</v>
      </c>
      <c r="V214" s="130">
        <v>0</v>
      </c>
      <c r="W214" s="130">
        <v>0</v>
      </c>
      <c r="X214" s="130">
        <v>1</v>
      </c>
      <c r="Y214" s="130">
        <v>278</v>
      </c>
    </row>
    <row r="215" spans="1:25" x14ac:dyDescent="0.25">
      <c r="A215" s="125">
        <v>214</v>
      </c>
      <c r="B215" s="126">
        <v>7</v>
      </c>
      <c r="C215" s="127">
        <v>470</v>
      </c>
      <c r="D215" s="128" t="s">
        <v>1192</v>
      </c>
      <c r="E215" s="125" t="s">
        <v>1213</v>
      </c>
      <c r="F215" s="125">
        <v>2048</v>
      </c>
      <c r="G215" s="125" t="s">
        <v>73</v>
      </c>
      <c r="H215" s="125" t="s">
        <v>1573</v>
      </c>
      <c r="I215" s="129">
        <v>547</v>
      </c>
      <c r="J215" s="130">
        <v>0</v>
      </c>
      <c r="K215" s="130">
        <v>2</v>
      </c>
      <c r="L215" s="130">
        <v>1</v>
      </c>
      <c r="M215" s="130">
        <v>1</v>
      </c>
      <c r="N215" s="130">
        <v>1</v>
      </c>
      <c r="O215" s="130">
        <v>1</v>
      </c>
      <c r="P215" s="130">
        <v>1</v>
      </c>
      <c r="Q215" s="130">
        <v>0</v>
      </c>
      <c r="R215" s="130">
        <v>0</v>
      </c>
      <c r="S215" s="130">
        <v>446</v>
      </c>
      <c r="T215" s="130">
        <v>0</v>
      </c>
      <c r="U215" s="130">
        <v>0</v>
      </c>
      <c r="V215" s="130">
        <v>0</v>
      </c>
      <c r="W215" s="130">
        <v>0</v>
      </c>
      <c r="X215" s="130">
        <v>1</v>
      </c>
      <c r="Y215" s="130">
        <v>454</v>
      </c>
    </row>
    <row r="216" spans="1:25" x14ac:dyDescent="0.25">
      <c r="A216" s="125">
        <v>215</v>
      </c>
      <c r="B216" s="126">
        <v>7</v>
      </c>
      <c r="C216" s="127">
        <v>470</v>
      </c>
      <c r="D216" s="128" t="s">
        <v>1192</v>
      </c>
      <c r="E216" s="125" t="s">
        <v>1214</v>
      </c>
      <c r="F216" s="125">
        <v>2049</v>
      </c>
      <c r="G216" s="125" t="s">
        <v>73</v>
      </c>
      <c r="H216" s="125" t="s">
        <v>42</v>
      </c>
      <c r="I216" s="129">
        <v>633</v>
      </c>
      <c r="J216" s="130">
        <v>1</v>
      </c>
      <c r="K216" s="130">
        <v>2</v>
      </c>
      <c r="L216" s="130">
        <v>0</v>
      </c>
      <c r="M216" s="130">
        <v>0</v>
      </c>
      <c r="N216" s="130">
        <v>1</v>
      </c>
      <c r="O216" s="130">
        <v>3</v>
      </c>
      <c r="P216" s="130">
        <v>3</v>
      </c>
      <c r="Q216" s="130">
        <v>0</v>
      </c>
      <c r="R216" s="130">
        <v>2</v>
      </c>
      <c r="S216" s="130">
        <v>376</v>
      </c>
      <c r="T216" s="130">
        <v>7</v>
      </c>
      <c r="U216" s="130">
        <v>0</v>
      </c>
      <c r="V216" s="130">
        <v>0</v>
      </c>
      <c r="W216" s="130">
        <v>0</v>
      </c>
      <c r="X216" s="130">
        <v>6</v>
      </c>
      <c r="Y216" s="130">
        <v>401</v>
      </c>
    </row>
    <row r="217" spans="1:25" x14ac:dyDescent="0.25">
      <c r="A217" s="125">
        <v>216</v>
      </c>
      <c r="B217" s="126">
        <v>7</v>
      </c>
      <c r="C217" s="127">
        <v>470</v>
      </c>
      <c r="D217" s="128" t="s">
        <v>1192</v>
      </c>
      <c r="E217" s="125" t="s">
        <v>1215</v>
      </c>
      <c r="F217" s="125">
        <v>2453</v>
      </c>
      <c r="G217" s="125" t="s">
        <v>73</v>
      </c>
      <c r="H217" s="125" t="s">
        <v>42</v>
      </c>
      <c r="I217" s="129">
        <v>231</v>
      </c>
      <c r="J217" s="130">
        <v>0</v>
      </c>
      <c r="K217" s="130">
        <v>16</v>
      </c>
      <c r="L217" s="130">
        <v>10</v>
      </c>
      <c r="M217" s="130">
        <v>0</v>
      </c>
      <c r="N217" s="130">
        <v>3</v>
      </c>
      <c r="O217" s="130">
        <v>1</v>
      </c>
      <c r="P217" s="130">
        <v>0</v>
      </c>
      <c r="Q217" s="130">
        <v>0</v>
      </c>
      <c r="R217" s="130">
        <v>4</v>
      </c>
      <c r="S217" s="130">
        <v>107</v>
      </c>
      <c r="T217" s="130">
        <v>1</v>
      </c>
      <c r="U217" s="130">
        <v>0</v>
      </c>
      <c r="V217" s="130">
        <v>0</v>
      </c>
      <c r="W217" s="130">
        <v>0</v>
      </c>
      <c r="X217" s="130">
        <v>4</v>
      </c>
      <c r="Y217" s="130">
        <v>146</v>
      </c>
    </row>
    <row r="218" spans="1:25" x14ac:dyDescent="0.25">
      <c r="A218" s="125">
        <v>1</v>
      </c>
      <c r="B218" s="131"/>
      <c r="C218" s="131"/>
      <c r="D218" s="128"/>
      <c r="E218" s="131"/>
      <c r="F218" s="127">
        <v>646</v>
      </c>
      <c r="G218" s="127" t="s">
        <v>649</v>
      </c>
      <c r="H218" s="127" t="s">
        <v>1572</v>
      </c>
      <c r="I218" s="131"/>
      <c r="J218" s="132">
        <v>2</v>
      </c>
      <c r="K218" s="132">
        <v>13</v>
      </c>
      <c r="L218" s="132">
        <v>12</v>
      </c>
      <c r="M218" s="132">
        <v>2</v>
      </c>
      <c r="N218" s="132">
        <v>12</v>
      </c>
      <c r="O218" s="132">
        <v>2</v>
      </c>
      <c r="P218" s="132">
        <v>1</v>
      </c>
      <c r="Q218" s="132">
        <v>2</v>
      </c>
      <c r="R218" s="132">
        <v>3</v>
      </c>
      <c r="S218" s="132">
        <v>37</v>
      </c>
      <c r="T218" s="132">
        <v>4</v>
      </c>
      <c r="U218" s="132">
        <v>0</v>
      </c>
      <c r="V218" s="132">
        <v>1</v>
      </c>
      <c r="W218" s="132">
        <v>0</v>
      </c>
      <c r="X218" s="132">
        <v>8</v>
      </c>
      <c r="Y218" s="132">
        <v>99</v>
      </c>
    </row>
    <row r="219" spans="1:25" x14ac:dyDescent="0.25">
      <c r="A219" s="125">
        <v>2</v>
      </c>
      <c r="B219" s="131"/>
      <c r="C219" s="131"/>
      <c r="D219" s="128"/>
      <c r="E219" s="131"/>
      <c r="F219" s="127">
        <v>2049</v>
      </c>
      <c r="G219" s="127" t="s">
        <v>649</v>
      </c>
      <c r="H219" s="127" t="s">
        <v>42</v>
      </c>
      <c r="I219" s="131"/>
      <c r="J219" s="132">
        <v>1</v>
      </c>
      <c r="K219" s="132">
        <v>2</v>
      </c>
      <c r="L219" s="132">
        <v>0</v>
      </c>
      <c r="M219" s="132">
        <v>0</v>
      </c>
      <c r="N219" s="132">
        <v>1</v>
      </c>
      <c r="O219" s="132">
        <v>3</v>
      </c>
      <c r="P219" s="132">
        <v>3</v>
      </c>
      <c r="Q219" s="132">
        <v>0</v>
      </c>
      <c r="R219" s="132">
        <v>2</v>
      </c>
      <c r="S219" s="132">
        <v>376</v>
      </c>
      <c r="T219" s="132">
        <v>7</v>
      </c>
      <c r="U219" s="132">
        <v>0</v>
      </c>
      <c r="V219" s="132">
        <v>0</v>
      </c>
      <c r="W219" s="132">
        <v>0</v>
      </c>
      <c r="X219" s="132">
        <v>8</v>
      </c>
      <c r="Y219" s="132">
        <v>403</v>
      </c>
    </row>
    <row r="220" spans="1:25" x14ac:dyDescent="0.25">
      <c r="A220" s="125">
        <v>3</v>
      </c>
      <c r="B220" s="131"/>
      <c r="C220" s="131"/>
      <c r="D220" s="128"/>
      <c r="E220" s="131"/>
      <c r="F220" s="127">
        <v>2033</v>
      </c>
      <c r="G220" s="127" t="s">
        <v>1193</v>
      </c>
      <c r="H220" s="127" t="s">
        <v>1572</v>
      </c>
      <c r="I220" s="131"/>
      <c r="J220" s="132">
        <v>9</v>
      </c>
      <c r="K220" s="132">
        <v>30</v>
      </c>
      <c r="L220" s="132">
        <v>11</v>
      </c>
      <c r="M220" s="132">
        <v>2</v>
      </c>
      <c r="N220" s="132">
        <v>11</v>
      </c>
      <c r="O220" s="132">
        <v>4</v>
      </c>
      <c r="P220" s="132">
        <v>1</v>
      </c>
      <c r="Q220" s="132">
        <v>2</v>
      </c>
      <c r="R220" s="132">
        <v>3</v>
      </c>
      <c r="S220" s="132">
        <v>98</v>
      </c>
      <c r="T220" s="132">
        <v>0</v>
      </c>
      <c r="U220" s="132">
        <v>0</v>
      </c>
      <c r="V220" s="132">
        <v>0</v>
      </c>
      <c r="W220" s="132">
        <v>0</v>
      </c>
      <c r="X220" s="132">
        <v>8</v>
      </c>
      <c r="Y220" s="132">
        <v>179</v>
      </c>
    </row>
    <row r="221" spans="1:25" x14ac:dyDescent="0.25">
      <c r="A221" s="131"/>
      <c r="B221" s="131"/>
      <c r="C221" s="131"/>
      <c r="D221" s="135" t="s">
        <v>39</v>
      </c>
      <c r="E221" s="505" t="s">
        <v>40</v>
      </c>
      <c r="F221" s="506"/>
      <c r="G221" s="506"/>
      <c r="H221" s="506"/>
      <c r="I221" s="136">
        <f>SUM(I2:I217)</f>
        <v>109909</v>
      </c>
      <c r="J221" s="136">
        <f t="shared" ref="J221:Y221" si="0">SUM(J2:J220)</f>
        <v>1399</v>
      </c>
      <c r="K221" s="136">
        <f t="shared" si="0"/>
        <v>16688</v>
      </c>
      <c r="L221" s="136">
        <f t="shared" si="0"/>
        <v>11868</v>
      </c>
      <c r="M221" s="136">
        <f t="shared" si="0"/>
        <v>1546</v>
      </c>
      <c r="N221" s="136">
        <f t="shared" si="0"/>
        <v>4294</v>
      </c>
      <c r="O221" s="136">
        <f t="shared" si="0"/>
        <v>1069</v>
      </c>
      <c r="P221" s="136">
        <f t="shared" si="0"/>
        <v>1839</v>
      </c>
      <c r="Q221" s="136">
        <f t="shared" si="0"/>
        <v>578</v>
      </c>
      <c r="R221" s="136">
        <f t="shared" si="0"/>
        <v>1303</v>
      </c>
      <c r="S221" s="136">
        <f t="shared" si="0"/>
        <v>18212</v>
      </c>
      <c r="T221" s="136">
        <f t="shared" si="0"/>
        <v>894</v>
      </c>
      <c r="U221" s="136">
        <f t="shared" si="0"/>
        <v>134</v>
      </c>
      <c r="V221" s="136">
        <f t="shared" si="0"/>
        <v>391</v>
      </c>
      <c r="W221" s="136">
        <f t="shared" si="0"/>
        <v>7</v>
      </c>
      <c r="X221" s="136">
        <f t="shared" si="0"/>
        <v>3285</v>
      </c>
      <c r="Y221" s="136">
        <f t="shared" si="0"/>
        <v>63507</v>
      </c>
    </row>
    <row r="222" spans="1:25" x14ac:dyDescent="0.25">
      <c r="U222" s="68">
        <f>U221/2</f>
        <v>67</v>
      </c>
      <c r="V222" s="68">
        <f>V221/2</f>
        <v>195.5</v>
      </c>
    </row>
    <row r="223" spans="1:25" x14ac:dyDescent="0.25">
      <c r="A223" s="138" t="s">
        <v>1216</v>
      </c>
    </row>
    <row r="224" spans="1:25" x14ac:dyDescent="0.25">
      <c r="A224" s="138"/>
    </row>
    <row r="225" spans="1:24" x14ac:dyDescent="0.25">
      <c r="D225" s="69" t="s">
        <v>42</v>
      </c>
      <c r="E225" s="501" t="s">
        <v>1217</v>
      </c>
      <c r="F225" s="501"/>
      <c r="G225" s="501"/>
      <c r="H225" s="501"/>
      <c r="I225" s="139" t="s">
        <v>1218</v>
      </c>
      <c r="J225" s="140" t="s">
        <v>3</v>
      </c>
      <c r="K225" s="141" t="s">
        <v>4</v>
      </c>
      <c r="L225" s="141" t="s">
        <v>5</v>
      </c>
      <c r="M225" s="141" t="s">
        <v>6</v>
      </c>
      <c r="N225" s="141" t="s">
        <v>7</v>
      </c>
      <c r="O225" s="141" t="s">
        <v>8</v>
      </c>
      <c r="P225" s="141" t="s">
        <v>9</v>
      </c>
      <c r="Q225" s="141" t="s">
        <v>10</v>
      </c>
      <c r="R225" s="141" t="s">
        <v>11</v>
      </c>
      <c r="S225" s="141" t="s">
        <v>12</v>
      </c>
      <c r="T225" s="141" t="s">
        <v>13</v>
      </c>
      <c r="U225" s="141" t="s">
        <v>16</v>
      </c>
      <c r="V225" s="141" t="s">
        <v>17</v>
      </c>
      <c r="W225" s="141" t="s">
        <v>18</v>
      </c>
    </row>
    <row r="226" spans="1:24" x14ac:dyDescent="0.25">
      <c r="E226" s="501"/>
      <c r="F226" s="501"/>
      <c r="G226" s="501"/>
      <c r="H226" s="501"/>
      <c r="I226" s="360">
        <f>SUM(I2:I217)</f>
        <v>109909</v>
      </c>
      <c r="J226" s="361">
        <f>J221+67</f>
        <v>1466</v>
      </c>
      <c r="K226" s="361">
        <f>K221+196</f>
        <v>16884</v>
      </c>
      <c r="L226" s="361">
        <f>L221+67</f>
        <v>11935</v>
      </c>
      <c r="M226" s="361">
        <f>M221+195</f>
        <v>1741</v>
      </c>
      <c r="N226" s="361">
        <f t="shared" ref="N226:T226" si="1">N221</f>
        <v>4294</v>
      </c>
      <c r="O226" s="361">
        <f t="shared" si="1"/>
        <v>1069</v>
      </c>
      <c r="P226" s="361">
        <f t="shared" si="1"/>
        <v>1839</v>
      </c>
      <c r="Q226" s="361">
        <f t="shared" si="1"/>
        <v>578</v>
      </c>
      <c r="R226" s="361">
        <f t="shared" si="1"/>
        <v>1303</v>
      </c>
      <c r="S226" s="361">
        <f t="shared" si="1"/>
        <v>18212</v>
      </c>
      <c r="T226" s="361">
        <f t="shared" si="1"/>
        <v>894</v>
      </c>
      <c r="U226" s="361">
        <f>W221</f>
        <v>7</v>
      </c>
      <c r="V226" s="361">
        <f>X221</f>
        <v>3285</v>
      </c>
      <c r="W226" s="361">
        <f>SUM(J226:V226)</f>
        <v>63507</v>
      </c>
      <c r="X226" s="150"/>
    </row>
    <row r="227" spans="1:24" x14ac:dyDescent="0.25">
      <c r="I227" s="150"/>
      <c r="J227" s="150"/>
      <c r="K227" s="150"/>
      <c r="L227" s="150"/>
      <c r="M227" s="150"/>
      <c r="N227" s="150"/>
      <c r="O227" s="150"/>
      <c r="P227" s="150"/>
      <c r="Q227" s="150"/>
      <c r="R227" s="150"/>
      <c r="S227" s="150"/>
      <c r="T227" s="150"/>
      <c r="U227" s="150"/>
      <c r="V227" s="150"/>
      <c r="W227" s="150"/>
      <c r="X227" s="150"/>
    </row>
    <row r="228" spans="1:24" x14ac:dyDescent="0.25">
      <c r="I228" s="150"/>
      <c r="J228" s="150"/>
      <c r="K228" s="150"/>
      <c r="L228" s="150"/>
      <c r="M228" s="150"/>
      <c r="N228" s="150"/>
      <c r="O228" s="150"/>
      <c r="P228" s="150"/>
      <c r="Q228" s="150"/>
      <c r="R228" s="150"/>
      <c r="S228" s="150"/>
      <c r="T228" s="150"/>
      <c r="U228" s="150"/>
      <c r="V228" s="150"/>
      <c r="W228" s="150"/>
      <c r="X228" s="150"/>
    </row>
    <row r="229" spans="1:24" ht="32.25" customHeight="1" x14ac:dyDescent="0.25">
      <c r="E229" s="502" t="s">
        <v>1219</v>
      </c>
      <c r="F229" s="503"/>
      <c r="G229" s="503"/>
      <c r="H229" s="503"/>
      <c r="I229" s="362" t="s">
        <v>1218</v>
      </c>
      <c r="J229" s="504" t="s">
        <v>1220</v>
      </c>
      <c r="K229" s="504"/>
      <c r="L229" s="504" t="s">
        <v>1221</v>
      </c>
      <c r="M229" s="504"/>
      <c r="N229" s="363" t="s">
        <v>7</v>
      </c>
      <c r="O229" s="363" t="s">
        <v>8</v>
      </c>
      <c r="P229" s="363" t="s">
        <v>9</v>
      </c>
      <c r="Q229" s="363" t="s">
        <v>10</v>
      </c>
      <c r="R229" s="363" t="s">
        <v>11</v>
      </c>
      <c r="S229" s="363" t="s">
        <v>12</v>
      </c>
      <c r="T229" s="363" t="s">
        <v>13</v>
      </c>
      <c r="U229" s="363" t="s">
        <v>16</v>
      </c>
      <c r="V229" s="363" t="s">
        <v>17</v>
      </c>
      <c r="W229" s="363" t="s">
        <v>18</v>
      </c>
      <c r="X229" s="150"/>
    </row>
    <row r="230" spans="1:24" x14ac:dyDescent="0.25">
      <c r="E230" s="503"/>
      <c r="F230" s="503"/>
      <c r="G230" s="503"/>
      <c r="H230" s="503"/>
      <c r="I230" s="361">
        <f>I226</f>
        <v>109909</v>
      </c>
      <c r="J230" s="509">
        <f>J226+L226</f>
        <v>13401</v>
      </c>
      <c r="K230" s="509"/>
      <c r="L230" s="509">
        <f>K226+M226</f>
        <v>18625</v>
      </c>
      <c r="M230" s="509"/>
      <c r="N230" s="361">
        <f t="shared" ref="N230:T230" si="2">N226</f>
        <v>4294</v>
      </c>
      <c r="O230" s="361">
        <f t="shared" si="2"/>
        <v>1069</v>
      </c>
      <c r="P230" s="361">
        <f t="shared" si="2"/>
        <v>1839</v>
      </c>
      <c r="Q230" s="361">
        <f t="shared" si="2"/>
        <v>578</v>
      </c>
      <c r="R230" s="361">
        <f t="shared" si="2"/>
        <v>1303</v>
      </c>
      <c r="S230" s="361">
        <f t="shared" si="2"/>
        <v>18212</v>
      </c>
      <c r="T230" s="361">
        <f t="shared" si="2"/>
        <v>894</v>
      </c>
      <c r="U230" s="361">
        <f>U226</f>
        <v>7</v>
      </c>
      <c r="V230" s="361">
        <f>V226</f>
        <v>3285</v>
      </c>
      <c r="W230" s="361">
        <f>SUM(J230:V230)</f>
        <v>63507</v>
      </c>
      <c r="X230" s="150"/>
    </row>
    <row r="231" spans="1:24" x14ac:dyDescent="0.25">
      <c r="I231" s="150"/>
      <c r="J231" s="150"/>
      <c r="K231" s="150"/>
      <c r="L231" s="150"/>
      <c r="M231" s="150"/>
      <c r="N231" s="150"/>
      <c r="O231" s="150"/>
      <c r="P231" s="150"/>
      <c r="Q231" s="150"/>
      <c r="R231" s="150"/>
      <c r="S231" s="150"/>
      <c r="T231" s="150"/>
      <c r="U231" s="150"/>
      <c r="V231" s="150"/>
      <c r="W231" s="150"/>
      <c r="X231" s="150"/>
    </row>
    <row r="233" spans="1:24" ht="16.5" customHeight="1" x14ac:dyDescent="0.25">
      <c r="A233" s="510" t="s">
        <v>1106</v>
      </c>
      <c r="B233" s="511" t="s">
        <v>61</v>
      </c>
      <c r="C233" s="513" t="s">
        <v>53</v>
      </c>
      <c r="D233" s="514"/>
      <c r="E233" s="514"/>
      <c r="F233" s="514"/>
      <c r="G233" s="514"/>
      <c r="H233" s="515"/>
    </row>
    <row r="234" spans="1:24" ht="15.75" customHeight="1" x14ac:dyDescent="0.25">
      <c r="A234" s="510"/>
      <c r="B234" s="512"/>
      <c r="C234" s="143" t="s">
        <v>62</v>
      </c>
      <c r="D234" s="144" t="s">
        <v>63</v>
      </c>
      <c r="E234" s="144" t="s">
        <v>64</v>
      </c>
      <c r="F234" s="145" t="s">
        <v>1222</v>
      </c>
      <c r="G234" s="145" t="s">
        <v>1223</v>
      </c>
      <c r="H234" s="145" t="s">
        <v>521</v>
      </c>
      <c r="J234" s="146" t="s">
        <v>3</v>
      </c>
      <c r="K234" s="147" t="s">
        <v>4</v>
      </c>
      <c r="L234" s="147" t="s">
        <v>5</v>
      </c>
      <c r="M234" s="147" t="s">
        <v>6</v>
      </c>
      <c r="N234" s="147" t="s">
        <v>7</v>
      </c>
      <c r="O234" s="147" t="s">
        <v>8</v>
      </c>
      <c r="P234" s="147" t="s">
        <v>9</v>
      </c>
      <c r="Q234" s="147" t="s">
        <v>10</v>
      </c>
      <c r="R234" s="147" t="s">
        <v>11</v>
      </c>
      <c r="S234" s="147" t="s">
        <v>12</v>
      </c>
      <c r="T234" s="147" t="s">
        <v>13</v>
      </c>
      <c r="U234" s="148" t="s">
        <v>16</v>
      </c>
      <c r="V234" s="148" t="s">
        <v>47</v>
      </c>
      <c r="W234" s="146" t="s">
        <v>841</v>
      </c>
    </row>
    <row r="235" spans="1:24" x14ac:dyDescent="0.25">
      <c r="A235" s="143">
        <v>1</v>
      </c>
      <c r="B235" s="143">
        <v>7</v>
      </c>
      <c r="C235" s="143">
        <v>71</v>
      </c>
      <c r="D235" s="149" t="s">
        <v>1121</v>
      </c>
      <c r="E235" s="149" t="s">
        <v>1121</v>
      </c>
      <c r="F235" s="149">
        <v>646</v>
      </c>
      <c r="G235" s="55" t="s">
        <v>193</v>
      </c>
      <c r="H235" s="333" t="s">
        <v>1572</v>
      </c>
      <c r="J235" s="143">
        <v>5</v>
      </c>
      <c r="K235" s="143">
        <v>32</v>
      </c>
      <c r="L235" s="143">
        <v>19</v>
      </c>
      <c r="M235" s="143">
        <v>1</v>
      </c>
      <c r="N235" s="143">
        <v>18</v>
      </c>
      <c r="O235" s="143">
        <v>5</v>
      </c>
      <c r="P235" s="143">
        <v>1</v>
      </c>
      <c r="Q235" s="143">
        <v>1</v>
      </c>
      <c r="R235" s="143">
        <v>0</v>
      </c>
      <c r="S235" s="143">
        <v>70</v>
      </c>
      <c r="T235" s="143">
        <v>4</v>
      </c>
      <c r="U235" s="143">
        <v>0</v>
      </c>
      <c r="V235" s="143">
        <v>6</v>
      </c>
      <c r="W235" s="143">
        <f>SUM(J235:V235)</f>
        <v>162</v>
      </c>
    </row>
    <row r="236" spans="1:24" x14ac:dyDescent="0.25">
      <c r="A236" s="143">
        <v>2</v>
      </c>
      <c r="B236" s="143">
        <v>7</v>
      </c>
      <c r="C236" s="143">
        <v>71</v>
      </c>
      <c r="D236" s="143" t="s">
        <v>1121</v>
      </c>
      <c r="E236" s="143" t="s">
        <v>1121</v>
      </c>
      <c r="F236" s="143">
        <v>646</v>
      </c>
      <c r="G236" s="55" t="s">
        <v>193</v>
      </c>
      <c r="H236" s="332" t="s">
        <v>1660</v>
      </c>
      <c r="J236" s="143">
        <v>5</v>
      </c>
      <c r="K236" s="143">
        <v>26</v>
      </c>
      <c r="L236" s="143">
        <v>12</v>
      </c>
      <c r="M236" s="143">
        <v>6</v>
      </c>
      <c r="N236" s="143">
        <v>9</v>
      </c>
      <c r="O236" s="143">
        <v>8</v>
      </c>
      <c r="P236" s="143">
        <v>3</v>
      </c>
      <c r="Q236" s="143">
        <v>2</v>
      </c>
      <c r="R236" s="143">
        <v>1</v>
      </c>
      <c r="S236" s="143">
        <v>51</v>
      </c>
      <c r="T236" s="143">
        <v>4</v>
      </c>
      <c r="U236" s="143">
        <v>0</v>
      </c>
      <c r="V236" s="143">
        <v>7</v>
      </c>
      <c r="W236" s="143">
        <f>SUM(J236:V236)</f>
        <v>134</v>
      </c>
    </row>
    <row r="237" spans="1:24" x14ac:dyDescent="0.25">
      <c r="A237" s="143">
        <v>3</v>
      </c>
      <c r="B237" s="143">
        <v>7</v>
      </c>
      <c r="C237" s="143">
        <v>470</v>
      </c>
      <c r="D237" s="143" t="s">
        <v>1192</v>
      </c>
      <c r="E237" s="143" t="s">
        <v>1192</v>
      </c>
      <c r="F237" s="143">
        <v>2033</v>
      </c>
      <c r="G237" s="55" t="s">
        <v>193</v>
      </c>
      <c r="H237" s="332" t="s">
        <v>1572</v>
      </c>
      <c r="J237" s="143">
        <v>9</v>
      </c>
      <c r="K237" s="143">
        <v>30</v>
      </c>
      <c r="L237" s="143">
        <v>11</v>
      </c>
      <c r="M237" s="143">
        <v>2</v>
      </c>
      <c r="N237" s="143">
        <v>11</v>
      </c>
      <c r="O237" s="143">
        <v>4</v>
      </c>
      <c r="P237" s="143">
        <v>1</v>
      </c>
      <c r="Q237" s="143">
        <v>2</v>
      </c>
      <c r="R237" s="143">
        <v>3</v>
      </c>
      <c r="S237" s="143">
        <v>96</v>
      </c>
      <c r="T237" s="143">
        <v>0</v>
      </c>
      <c r="U237" s="143">
        <v>0</v>
      </c>
      <c r="V237" s="143">
        <v>8</v>
      </c>
      <c r="W237" s="143">
        <f>SUM(J237:V237)</f>
        <v>177</v>
      </c>
    </row>
    <row r="238" spans="1:24" x14ac:dyDescent="0.25">
      <c r="D238" s="69" t="s">
        <v>56</v>
      </c>
      <c r="E238" s="508" t="s">
        <v>57</v>
      </c>
      <c r="F238" s="508"/>
      <c r="G238" s="508"/>
      <c r="H238" s="508"/>
      <c r="J238" s="55">
        <f t="shared" ref="J238:V238" si="3">SUM(J235:J237)</f>
        <v>19</v>
      </c>
      <c r="K238" s="142">
        <f t="shared" si="3"/>
        <v>88</v>
      </c>
      <c r="L238" s="142">
        <f t="shared" si="3"/>
        <v>42</v>
      </c>
      <c r="M238" s="142">
        <f t="shared" si="3"/>
        <v>9</v>
      </c>
      <c r="N238" s="142">
        <f t="shared" si="3"/>
        <v>38</v>
      </c>
      <c r="O238" s="142">
        <f t="shared" si="3"/>
        <v>17</v>
      </c>
      <c r="P238" s="142">
        <f t="shared" si="3"/>
        <v>5</v>
      </c>
      <c r="Q238" s="142">
        <f t="shared" si="3"/>
        <v>5</v>
      </c>
      <c r="R238" s="142">
        <f t="shared" si="3"/>
        <v>4</v>
      </c>
      <c r="S238" s="142">
        <f t="shared" si="3"/>
        <v>217</v>
      </c>
      <c r="T238" s="142">
        <f t="shared" si="3"/>
        <v>8</v>
      </c>
      <c r="U238" s="142">
        <f t="shared" si="3"/>
        <v>0</v>
      </c>
      <c r="V238" s="142">
        <f t="shared" si="3"/>
        <v>21</v>
      </c>
      <c r="W238" s="55">
        <f>SUM(W235:W237)</f>
        <v>473</v>
      </c>
    </row>
    <row r="240" spans="1:24" x14ac:dyDescent="0.25">
      <c r="E240" s="507" t="s">
        <v>1224</v>
      </c>
      <c r="F240" s="507"/>
      <c r="G240" s="507"/>
      <c r="H240" s="507"/>
      <c r="J240" s="150">
        <f>J226+J238</f>
        <v>1485</v>
      </c>
      <c r="K240" s="150">
        <f t="shared" ref="K240:T240" si="4">K226+K238</f>
        <v>16972</v>
      </c>
      <c r="L240" s="150">
        <f t="shared" si="4"/>
        <v>11977</v>
      </c>
      <c r="M240" s="150">
        <f t="shared" si="4"/>
        <v>1750</v>
      </c>
      <c r="N240" s="150">
        <f t="shared" si="4"/>
        <v>4332</v>
      </c>
      <c r="O240" s="150">
        <f t="shared" si="4"/>
        <v>1086</v>
      </c>
      <c r="P240" s="150">
        <f t="shared" si="4"/>
        <v>1844</v>
      </c>
      <c r="Q240" s="150">
        <f t="shared" si="4"/>
        <v>583</v>
      </c>
      <c r="R240" s="150">
        <f t="shared" si="4"/>
        <v>1307</v>
      </c>
      <c r="S240" s="150">
        <f t="shared" si="4"/>
        <v>18429</v>
      </c>
      <c r="T240" s="150">
        <f t="shared" si="4"/>
        <v>902</v>
      </c>
      <c r="U240" s="150">
        <f>U226+U238</f>
        <v>7</v>
      </c>
      <c r="V240" s="150">
        <f>V226+V238</f>
        <v>3306</v>
      </c>
      <c r="W240" s="150">
        <f>W226+W238</f>
        <v>63980</v>
      </c>
    </row>
  </sheetData>
  <mergeCells count="12">
    <mergeCell ref="L229:M229"/>
    <mergeCell ref="J230:K230"/>
    <mergeCell ref="L230:M230"/>
    <mergeCell ref="A233:A234"/>
    <mergeCell ref="B233:B234"/>
    <mergeCell ref="C233:H233"/>
    <mergeCell ref="E225:H226"/>
    <mergeCell ref="E229:H230"/>
    <mergeCell ref="J229:K229"/>
    <mergeCell ref="E221:H221"/>
    <mergeCell ref="E240:H240"/>
    <mergeCell ref="E238:H238"/>
  </mergeCells>
  <pageMargins left="0.7" right="0.7" top="0.75" bottom="0.75" header="0.3" footer="0.3"/>
  <pageSetup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248"/>
  <sheetViews>
    <sheetView topLeftCell="C1" workbookViewId="0">
      <pane ySplit="1" topLeftCell="A227" activePane="bottomLeft" state="frozen"/>
      <selection activeCell="N31" sqref="N31"/>
      <selection pane="bottomLeft" activeCell="J247" sqref="J247:V248"/>
    </sheetView>
  </sheetViews>
  <sheetFormatPr baseColWidth="10" defaultRowHeight="12.75" x14ac:dyDescent="0.2"/>
  <cols>
    <col min="1" max="1" width="3.5703125" style="106" bestFit="1" customWidth="1"/>
    <col min="2" max="2" width="5.140625" style="106" bestFit="1" customWidth="1"/>
    <col min="3" max="3" width="4.28515625" style="106" bestFit="1" customWidth="1"/>
    <col min="4" max="4" width="42.28515625" style="108" customWidth="1"/>
    <col min="5" max="5" width="38.7109375" style="108" bestFit="1" customWidth="1"/>
    <col min="6" max="6" width="8.42578125" style="107" bestFit="1" customWidth="1"/>
    <col min="7" max="7" width="9.140625" style="107" bestFit="1" customWidth="1"/>
    <col min="8" max="8" width="7.85546875" style="108" bestFit="1" customWidth="1"/>
    <col min="9" max="9" width="10" style="107" bestFit="1" customWidth="1"/>
    <col min="10" max="10" width="4.85546875" style="106" bestFit="1" customWidth="1"/>
    <col min="11" max="12" width="5.7109375" style="106" bestFit="1" customWidth="1"/>
    <col min="13" max="13" width="5.28515625" style="106" bestFit="1" customWidth="1"/>
    <col min="14" max="14" width="4.85546875" style="106" bestFit="1" customWidth="1"/>
    <col min="15" max="15" width="4.42578125" style="106" bestFit="1" customWidth="1"/>
    <col min="16" max="18" width="4.85546875" style="106" bestFit="1" customWidth="1"/>
    <col min="19" max="19" width="7.7109375" style="106" bestFit="1" customWidth="1"/>
    <col min="20" max="20" width="8" style="106" bestFit="1" customWidth="1"/>
    <col min="21" max="21" width="8.5703125" style="106" bestFit="1" customWidth="1"/>
    <col min="22" max="22" width="5.85546875" style="106" bestFit="1" customWidth="1"/>
    <col min="23" max="23" width="6.5703125" style="106" bestFit="1" customWidth="1"/>
    <col min="24" max="24" width="9.7109375" style="106" customWidth="1"/>
    <col min="25" max="16384" width="11.42578125" style="106"/>
  </cols>
  <sheetData>
    <row r="1" spans="1:24" s="29" customFormat="1" ht="15.75" customHeight="1" x14ac:dyDescent="0.25">
      <c r="A1" s="22" t="s">
        <v>0</v>
      </c>
      <c r="B1" s="23" t="s">
        <v>61</v>
      </c>
      <c r="C1" s="24" t="s">
        <v>62</v>
      </c>
      <c r="D1" s="22" t="s">
        <v>63</v>
      </c>
      <c r="E1" s="22" t="s">
        <v>64</v>
      </c>
      <c r="F1" s="25" t="s">
        <v>65</v>
      </c>
      <c r="G1" s="25" t="s">
        <v>66</v>
      </c>
      <c r="H1" s="25" t="s">
        <v>521</v>
      </c>
      <c r="I1" s="25" t="s">
        <v>44</v>
      </c>
      <c r="J1" s="25" t="s">
        <v>3</v>
      </c>
      <c r="K1" s="25" t="s">
        <v>4</v>
      </c>
      <c r="L1" s="25" t="s">
        <v>5</v>
      </c>
      <c r="M1" s="25" t="s">
        <v>6</v>
      </c>
      <c r="N1" s="25" t="s">
        <v>7</v>
      </c>
      <c r="O1" s="25" t="s">
        <v>45</v>
      </c>
      <c r="P1" s="25" t="s">
        <v>9</v>
      </c>
      <c r="Q1" s="25" t="s">
        <v>46</v>
      </c>
      <c r="R1" s="25" t="s">
        <v>11</v>
      </c>
      <c r="S1" s="25" t="s">
        <v>12</v>
      </c>
      <c r="T1" s="25" t="s">
        <v>14</v>
      </c>
      <c r="U1" s="25" t="s">
        <v>15</v>
      </c>
      <c r="V1" s="25" t="s">
        <v>16</v>
      </c>
      <c r="W1" s="25" t="s">
        <v>47</v>
      </c>
      <c r="X1" s="25" t="s">
        <v>48</v>
      </c>
    </row>
    <row r="2" spans="1:24" x14ac:dyDescent="0.2">
      <c r="A2" s="113">
        <v>1</v>
      </c>
      <c r="B2" s="114">
        <v>8</v>
      </c>
      <c r="C2" s="364">
        <v>16</v>
      </c>
      <c r="D2" s="365" t="s">
        <v>967</v>
      </c>
      <c r="E2" s="365" t="s">
        <v>967</v>
      </c>
      <c r="F2" s="364">
        <v>104</v>
      </c>
      <c r="G2" s="114" t="s">
        <v>73</v>
      </c>
      <c r="H2" s="365" t="s">
        <v>42</v>
      </c>
      <c r="I2" s="366">
        <v>504</v>
      </c>
      <c r="J2" s="334">
        <v>7</v>
      </c>
      <c r="K2" s="334">
        <v>67</v>
      </c>
      <c r="L2" s="334">
        <v>62</v>
      </c>
      <c r="M2" s="334">
        <v>20</v>
      </c>
      <c r="N2" s="334">
        <v>18</v>
      </c>
      <c r="O2" s="334">
        <v>6</v>
      </c>
      <c r="P2" s="334">
        <v>9</v>
      </c>
      <c r="Q2" s="334">
        <v>31</v>
      </c>
      <c r="R2" s="334">
        <v>6</v>
      </c>
      <c r="S2" s="334">
        <v>75</v>
      </c>
      <c r="T2" s="334">
        <v>3</v>
      </c>
      <c r="U2" s="334">
        <v>3</v>
      </c>
      <c r="V2" s="334">
        <v>0</v>
      </c>
      <c r="W2" s="334">
        <v>22</v>
      </c>
      <c r="X2" s="334">
        <f t="shared" ref="X2:X65" si="0">SUM(J2:W2)</f>
        <v>329</v>
      </c>
    </row>
    <row r="3" spans="1:24" x14ac:dyDescent="0.2">
      <c r="A3" s="113">
        <v>2</v>
      </c>
      <c r="B3" s="114">
        <v>8</v>
      </c>
      <c r="C3" s="364">
        <v>16</v>
      </c>
      <c r="D3" s="365" t="s">
        <v>967</v>
      </c>
      <c r="E3" s="365" t="s">
        <v>967</v>
      </c>
      <c r="F3" s="364">
        <v>104</v>
      </c>
      <c r="G3" s="114" t="s">
        <v>73</v>
      </c>
      <c r="H3" s="365" t="s">
        <v>1569</v>
      </c>
      <c r="I3" s="366">
        <v>504</v>
      </c>
      <c r="J3" s="334">
        <v>4</v>
      </c>
      <c r="K3" s="334">
        <v>82</v>
      </c>
      <c r="L3" s="334">
        <v>72</v>
      </c>
      <c r="M3" s="334">
        <v>18</v>
      </c>
      <c r="N3" s="334">
        <v>20</v>
      </c>
      <c r="O3" s="334">
        <v>5</v>
      </c>
      <c r="P3" s="334">
        <v>9</v>
      </c>
      <c r="Q3" s="334">
        <v>25</v>
      </c>
      <c r="R3" s="334">
        <v>7</v>
      </c>
      <c r="S3" s="334">
        <v>70</v>
      </c>
      <c r="T3" s="334">
        <v>3</v>
      </c>
      <c r="U3" s="334">
        <v>0</v>
      </c>
      <c r="V3" s="334">
        <v>0</v>
      </c>
      <c r="W3" s="334">
        <v>23</v>
      </c>
      <c r="X3" s="334">
        <f t="shared" si="0"/>
        <v>338</v>
      </c>
    </row>
    <row r="4" spans="1:24" x14ac:dyDescent="0.2">
      <c r="A4" s="113">
        <v>3</v>
      </c>
      <c r="B4" s="114">
        <v>8</v>
      </c>
      <c r="C4" s="364">
        <v>16</v>
      </c>
      <c r="D4" s="365" t="s">
        <v>967</v>
      </c>
      <c r="E4" s="365" t="s">
        <v>967</v>
      </c>
      <c r="F4" s="364">
        <v>105</v>
      </c>
      <c r="G4" s="114" t="s">
        <v>73</v>
      </c>
      <c r="H4" s="365" t="s">
        <v>42</v>
      </c>
      <c r="I4" s="366">
        <v>580</v>
      </c>
      <c r="J4" s="334">
        <v>4</v>
      </c>
      <c r="K4" s="334">
        <v>59</v>
      </c>
      <c r="L4" s="334">
        <v>78</v>
      </c>
      <c r="M4" s="334">
        <v>15</v>
      </c>
      <c r="N4" s="334">
        <v>27</v>
      </c>
      <c r="O4" s="334">
        <v>2</v>
      </c>
      <c r="P4" s="334">
        <v>20</v>
      </c>
      <c r="Q4" s="334">
        <v>32</v>
      </c>
      <c r="R4" s="334">
        <v>13</v>
      </c>
      <c r="S4" s="334">
        <v>89</v>
      </c>
      <c r="T4" s="334">
        <v>0</v>
      </c>
      <c r="U4" s="334">
        <v>1</v>
      </c>
      <c r="V4" s="334">
        <v>0</v>
      </c>
      <c r="W4" s="334">
        <v>26</v>
      </c>
      <c r="X4" s="334">
        <f t="shared" si="0"/>
        <v>366</v>
      </c>
    </row>
    <row r="5" spans="1:24" x14ac:dyDescent="0.2">
      <c r="A5" s="113">
        <v>4</v>
      </c>
      <c r="B5" s="114">
        <v>8</v>
      </c>
      <c r="C5" s="364">
        <v>16</v>
      </c>
      <c r="D5" s="365" t="s">
        <v>967</v>
      </c>
      <c r="E5" s="365" t="s">
        <v>967</v>
      </c>
      <c r="F5" s="364">
        <v>105</v>
      </c>
      <c r="G5" s="114" t="s">
        <v>73</v>
      </c>
      <c r="H5" s="365" t="s">
        <v>1569</v>
      </c>
      <c r="I5" s="366">
        <v>580</v>
      </c>
      <c r="J5" s="334">
        <v>5</v>
      </c>
      <c r="K5" s="334">
        <v>85</v>
      </c>
      <c r="L5" s="334">
        <v>55</v>
      </c>
      <c r="M5" s="334">
        <v>8</v>
      </c>
      <c r="N5" s="334">
        <v>31</v>
      </c>
      <c r="O5" s="334">
        <v>2</v>
      </c>
      <c r="P5" s="334">
        <v>14</v>
      </c>
      <c r="Q5" s="334">
        <v>40</v>
      </c>
      <c r="R5" s="334">
        <v>8</v>
      </c>
      <c r="S5" s="334">
        <v>85</v>
      </c>
      <c r="T5" s="334">
        <v>1</v>
      </c>
      <c r="U5" s="334">
        <v>1</v>
      </c>
      <c r="V5" s="334">
        <v>0</v>
      </c>
      <c r="W5" s="334">
        <v>21</v>
      </c>
      <c r="X5" s="334">
        <f t="shared" si="0"/>
        <v>356</v>
      </c>
    </row>
    <row r="6" spans="1:24" x14ac:dyDescent="0.2">
      <c r="A6" s="113">
        <v>5</v>
      </c>
      <c r="B6" s="114">
        <v>8</v>
      </c>
      <c r="C6" s="364">
        <v>16</v>
      </c>
      <c r="D6" s="365" t="s">
        <v>967</v>
      </c>
      <c r="E6" s="365" t="s">
        <v>967</v>
      </c>
      <c r="F6" s="364">
        <v>106</v>
      </c>
      <c r="G6" s="114" t="s">
        <v>73</v>
      </c>
      <c r="H6" s="365" t="s">
        <v>42</v>
      </c>
      <c r="I6" s="366">
        <v>485</v>
      </c>
      <c r="J6" s="334">
        <v>3</v>
      </c>
      <c r="K6" s="334">
        <v>54</v>
      </c>
      <c r="L6" s="334">
        <v>104</v>
      </c>
      <c r="M6" s="334">
        <v>7</v>
      </c>
      <c r="N6" s="334">
        <v>22</v>
      </c>
      <c r="O6" s="334">
        <v>2</v>
      </c>
      <c r="P6" s="334">
        <v>4</v>
      </c>
      <c r="Q6" s="334">
        <v>42</v>
      </c>
      <c r="R6" s="334">
        <v>1</v>
      </c>
      <c r="S6" s="334">
        <v>48</v>
      </c>
      <c r="T6" s="334">
        <v>1</v>
      </c>
      <c r="U6" s="334">
        <v>1</v>
      </c>
      <c r="V6" s="334">
        <v>0</v>
      </c>
      <c r="W6" s="334">
        <v>17</v>
      </c>
      <c r="X6" s="334">
        <f t="shared" si="0"/>
        <v>306</v>
      </c>
    </row>
    <row r="7" spans="1:24" x14ac:dyDescent="0.2">
      <c r="A7" s="113">
        <v>6</v>
      </c>
      <c r="B7" s="114">
        <v>8</v>
      </c>
      <c r="C7" s="364">
        <v>16</v>
      </c>
      <c r="D7" s="365" t="s">
        <v>967</v>
      </c>
      <c r="E7" s="365" t="s">
        <v>967</v>
      </c>
      <c r="F7" s="364">
        <v>106</v>
      </c>
      <c r="G7" s="114" t="s">
        <v>73</v>
      </c>
      <c r="H7" s="365" t="s">
        <v>1569</v>
      </c>
      <c r="I7" s="366">
        <v>485</v>
      </c>
      <c r="J7" s="334">
        <v>2</v>
      </c>
      <c r="K7" s="334">
        <v>52</v>
      </c>
      <c r="L7" s="334">
        <v>96</v>
      </c>
      <c r="M7" s="334">
        <v>6</v>
      </c>
      <c r="N7" s="334">
        <v>17</v>
      </c>
      <c r="O7" s="334">
        <v>4</v>
      </c>
      <c r="P7" s="334">
        <v>8</v>
      </c>
      <c r="Q7" s="334">
        <v>29</v>
      </c>
      <c r="R7" s="334">
        <v>6</v>
      </c>
      <c r="S7" s="334">
        <v>60</v>
      </c>
      <c r="T7" s="334">
        <v>1</v>
      </c>
      <c r="U7" s="334">
        <v>1</v>
      </c>
      <c r="V7" s="334">
        <v>0</v>
      </c>
      <c r="W7" s="334">
        <v>13</v>
      </c>
      <c r="X7" s="334">
        <f t="shared" si="0"/>
        <v>295</v>
      </c>
    </row>
    <row r="8" spans="1:24" x14ac:dyDescent="0.2">
      <c r="A8" s="113">
        <v>7</v>
      </c>
      <c r="B8" s="114">
        <v>8</v>
      </c>
      <c r="C8" s="364">
        <v>16</v>
      </c>
      <c r="D8" s="365" t="s">
        <v>967</v>
      </c>
      <c r="E8" s="365" t="s">
        <v>967</v>
      </c>
      <c r="F8" s="364">
        <v>106</v>
      </c>
      <c r="G8" s="114" t="s">
        <v>193</v>
      </c>
      <c r="H8" s="365" t="s">
        <v>1572</v>
      </c>
      <c r="I8" s="366"/>
      <c r="J8" s="334">
        <v>6</v>
      </c>
      <c r="K8" s="334">
        <v>22</v>
      </c>
      <c r="L8" s="334">
        <v>15</v>
      </c>
      <c r="M8" s="334">
        <v>2</v>
      </c>
      <c r="N8" s="334">
        <v>4</v>
      </c>
      <c r="O8" s="334">
        <v>1</v>
      </c>
      <c r="P8" s="334">
        <v>0</v>
      </c>
      <c r="Q8" s="334">
        <v>3</v>
      </c>
      <c r="R8" s="334">
        <v>0</v>
      </c>
      <c r="S8" s="334">
        <v>30</v>
      </c>
      <c r="T8" s="334">
        <v>0</v>
      </c>
      <c r="U8" s="334">
        <v>0</v>
      </c>
      <c r="V8" s="334">
        <v>0</v>
      </c>
      <c r="W8" s="334">
        <v>2</v>
      </c>
      <c r="X8" s="334">
        <f t="shared" si="0"/>
        <v>85</v>
      </c>
    </row>
    <row r="9" spans="1:24" x14ac:dyDescent="0.2">
      <c r="A9" s="113">
        <v>8</v>
      </c>
      <c r="B9" s="114">
        <v>8</v>
      </c>
      <c r="C9" s="364">
        <v>16</v>
      </c>
      <c r="D9" s="365" t="s">
        <v>967</v>
      </c>
      <c r="E9" s="365" t="s">
        <v>967</v>
      </c>
      <c r="F9" s="364">
        <v>107</v>
      </c>
      <c r="G9" s="114" t="s">
        <v>73</v>
      </c>
      <c r="H9" s="365" t="s">
        <v>42</v>
      </c>
      <c r="I9" s="366">
        <v>535</v>
      </c>
      <c r="J9" s="334">
        <v>4</v>
      </c>
      <c r="K9" s="334">
        <v>51</v>
      </c>
      <c r="L9" s="334">
        <v>79</v>
      </c>
      <c r="M9" s="334">
        <v>40</v>
      </c>
      <c r="N9" s="334">
        <v>22</v>
      </c>
      <c r="O9" s="334">
        <v>2</v>
      </c>
      <c r="P9" s="334">
        <v>14</v>
      </c>
      <c r="Q9" s="334">
        <v>15</v>
      </c>
      <c r="R9" s="334">
        <v>14</v>
      </c>
      <c r="S9" s="334">
        <v>63</v>
      </c>
      <c r="T9" s="334">
        <v>0</v>
      </c>
      <c r="U9" s="334">
        <v>5</v>
      </c>
      <c r="V9" s="334">
        <v>0</v>
      </c>
      <c r="W9" s="334">
        <v>31</v>
      </c>
      <c r="X9" s="334">
        <f t="shared" si="0"/>
        <v>340</v>
      </c>
    </row>
    <row r="10" spans="1:24" x14ac:dyDescent="0.2">
      <c r="A10" s="113">
        <v>9</v>
      </c>
      <c r="B10" s="114">
        <v>8</v>
      </c>
      <c r="C10" s="364">
        <v>16</v>
      </c>
      <c r="D10" s="365" t="s">
        <v>967</v>
      </c>
      <c r="E10" s="365" t="s">
        <v>967</v>
      </c>
      <c r="F10" s="364">
        <v>107</v>
      </c>
      <c r="G10" s="114" t="s">
        <v>73</v>
      </c>
      <c r="H10" s="365" t="s">
        <v>1569</v>
      </c>
      <c r="I10" s="366">
        <v>534</v>
      </c>
      <c r="J10" s="334">
        <v>3</v>
      </c>
      <c r="K10" s="334">
        <v>57</v>
      </c>
      <c r="L10" s="334">
        <v>74</v>
      </c>
      <c r="M10" s="334">
        <v>38</v>
      </c>
      <c r="N10" s="334">
        <v>28</v>
      </c>
      <c r="O10" s="334">
        <v>6</v>
      </c>
      <c r="P10" s="334">
        <v>7</v>
      </c>
      <c r="Q10" s="334">
        <v>17</v>
      </c>
      <c r="R10" s="334">
        <v>7</v>
      </c>
      <c r="S10" s="334">
        <v>68</v>
      </c>
      <c r="T10" s="334">
        <v>3</v>
      </c>
      <c r="U10" s="334">
        <v>2</v>
      </c>
      <c r="V10" s="334">
        <v>0</v>
      </c>
      <c r="W10" s="334">
        <v>29</v>
      </c>
      <c r="X10" s="334">
        <f t="shared" si="0"/>
        <v>339</v>
      </c>
    </row>
    <row r="11" spans="1:24" x14ac:dyDescent="0.2">
      <c r="A11" s="113">
        <v>10</v>
      </c>
      <c r="B11" s="114">
        <v>8</v>
      </c>
      <c r="C11" s="364">
        <v>16</v>
      </c>
      <c r="D11" s="365" t="s">
        <v>967</v>
      </c>
      <c r="E11" s="365" t="s">
        <v>968</v>
      </c>
      <c r="F11" s="364">
        <v>108</v>
      </c>
      <c r="G11" s="114" t="s">
        <v>73</v>
      </c>
      <c r="H11" s="365" t="s">
        <v>42</v>
      </c>
      <c r="I11" s="366">
        <v>544</v>
      </c>
      <c r="J11" s="334">
        <v>1</v>
      </c>
      <c r="K11" s="334">
        <v>34</v>
      </c>
      <c r="L11" s="334">
        <v>161</v>
      </c>
      <c r="M11" s="334">
        <v>21</v>
      </c>
      <c r="N11" s="334">
        <v>27</v>
      </c>
      <c r="O11" s="334">
        <v>4</v>
      </c>
      <c r="P11" s="334">
        <v>18</v>
      </c>
      <c r="Q11" s="334">
        <v>17</v>
      </c>
      <c r="R11" s="334">
        <v>3</v>
      </c>
      <c r="S11" s="334">
        <v>40</v>
      </c>
      <c r="T11" s="334">
        <v>1</v>
      </c>
      <c r="U11" s="334">
        <v>0</v>
      </c>
      <c r="V11" s="334">
        <v>0</v>
      </c>
      <c r="W11" s="334">
        <v>25</v>
      </c>
      <c r="X11" s="334">
        <f t="shared" si="0"/>
        <v>352</v>
      </c>
    </row>
    <row r="12" spans="1:24" x14ac:dyDescent="0.2">
      <c r="A12" s="113">
        <v>11</v>
      </c>
      <c r="B12" s="114">
        <v>8</v>
      </c>
      <c r="C12" s="364">
        <v>16</v>
      </c>
      <c r="D12" s="365" t="s">
        <v>967</v>
      </c>
      <c r="E12" s="365" t="s">
        <v>969</v>
      </c>
      <c r="F12" s="364">
        <v>109</v>
      </c>
      <c r="G12" s="114" t="s">
        <v>73</v>
      </c>
      <c r="H12" s="365" t="s">
        <v>42</v>
      </c>
      <c r="I12" s="366">
        <v>447</v>
      </c>
      <c r="J12" s="334">
        <v>0</v>
      </c>
      <c r="K12" s="334">
        <v>16</v>
      </c>
      <c r="L12" s="334">
        <v>42</v>
      </c>
      <c r="M12" s="334">
        <v>36</v>
      </c>
      <c r="N12" s="334">
        <v>116</v>
      </c>
      <c r="O12" s="334">
        <v>2</v>
      </c>
      <c r="P12" s="334">
        <v>2</v>
      </c>
      <c r="Q12" s="334">
        <v>19</v>
      </c>
      <c r="R12" s="334">
        <v>1</v>
      </c>
      <c r="S12" s="334">
        <v>13</v>
      </c>
      <c r="T12" s="334">
        <v>0</v>
      </c>
      <c r="U12" s="334">
        <v>3</v>
      </c>
      <c r="V12" s="334">
        <v>0</v>
      </c>
      <c r="W12" s="334">
        <v>14</v>
      </c>
      <c r="X12" s="334">
        <f t="shared" si="0"/>
        <v>264</v>
      </c>
    </row>
    <row r="13" spans="1:24" x14ac:dyDescent="0.2">
      <c r="A13" s="113">
        <v>12</v>
      </c>
      <c r="B13" s="114">
        <v>8</v>
      </c>
      <c r="C13" s="364">
        <v>16</v>
      </c>
      <c r="D13" s="365" t="s">
        <v>967</v>
      </c>
      <c r="E13" s="365" t="s">
        <v>970</v>
      </c>
      <c r="F13" s="364">
        <v>109</v>
      </c>
      <c r="G13" s="114" t="s">
        <v>73</v>
      </c>
      <c r="H13" s="365" t="s">
        <v>1573</v>
      </c>
      <c r="I13" s="366">
        <v>336</v>
      </c>
      <c r="J13" s="334">
        <v>7</v>
      </c>
      <c r="K13" s="334">
        <v>44</v>
      </c>
      <c r="L13" s="334">
        <v>41</v>
      </c>
      <c r="M13" s="334">
        <v>50</v>
      </c>
      <c r="N13" s="334">
        <v>13</v>
      </c>
      <c r="O13" s="334">
        <v>1</v>
      </c>
      <c r="P13" s="334">
        <v>4</v>
      </c>
      <c r="Q13" s="334">
        <v>77</v>
      </c>
      <c r="R13" s="334">
        <v>1</v>
      </c>
      <c r="S13" s="334">
        <v>26</v>
      </c>
      <c r="T13" s="334">
        <v>0</v>
      </c>
      <c r="U13" s="334">
        <v>2</v>
      </c>
      <c r="V13" s="334">
        <v>1</v>
      </c>
      <c r="W13" s="334">
        <v>23</v>
      </c>
      <c r="X13" s="334">
        <f t="shared" si="0"/>
        <v>290</v>
      </c>
    </row>
    <row r="14" spans="1:24" x14ac:dyDescent="0.2">
      <c r="A14" s="113">
        <v>13</v>
      </c>
      <c r="B14" s="114">
        <v>8</v>
      </c>
      <c r="C14" s="364">
        <v>16</v>
      </c>
      <c r="D14" s="365" t="s">
        <v>967</v>
      </c>
      <c r="E14" s="365" t="s">
        <v>203</v>
      </c>
      <c r="F14" s="364">
        <v>110</v>
      </c>
      <c r="G14" s="114" t="s">
        <v>73</v>
      </c>
      <c r="H14" s="365" t="s">
        <v>42</v>
      </c>
      <c r="I14" s="366">
        <v>533</v>
      </c>
      <c r="J14" s="334">
        <v>5</v>
      </c>
      <c r="K14" s="334">
        <v>28</v>
      </c>
      <c r="L14" s="334">
        <v>130</v>
      </c>
      <c r="M14" s="334">
        <v>40</v>
      </c>
      <c r="N14" s="334">
        <v>29</v>
      </c>
      <c r="O14" s="334">
        <v>5</v>
      </c>
      <c r="P14" s="334">
        <v>12</v>
      </c>
      <c r="Q14" s="334">
        <v>44</v>
      </c>
      <c r="R14" s="334">
        <v>6</v>
      </c>
      <c r="S14" s="334">
        <v>43</v>
      </c>
      <c r="T14" s="334">
        <v>1</v>
      </c>
      <c r="U14" s="334">
        <v>2</v>
      </c>
      <c r="V14" s="334">
        <v>0</v>
      </c>
      <c r="W14" s="334">
        <v>19</v>
      </c>
      <c r="X14" s="334">
        <f t="shared" si="0"/>
        <v>364</v>
      </c>
    </row>
    <row r="15" spans="1:24" x14ac:dyDescent="0.2">
      <c r="A15" s="113">
        <v>14</v>
      </c>
      <c r="B15" s="114">
        <v>8</v>
      </c>
      <c r="C15" s="364">
        <v>16</v>
      </c>
      <c r="D15" s="365" t="s">
        <v>967</v>
      </c>
      <c r="E15" s="365" t="s">
        <v>971</v>
      </c>
      <c r="F15" s="364">
        <v>110</v>
      </c>
      <c r="G15" s="114" t="s">
        <v>73</v>
      </c>
      <c r="H15" s="365" t="s">
        <v>1573</v>
      </c>
      <c r="I15" s="366">
        <v>282</v>
      </c>
      <c r="J15" s="334">
        <v>0</v>
      </c>
      <c r="K15" s="334">
        <v>4</v>
      </c>
      <c r="L15" s="334">
        <v>109</v>
      </c>
      <c r="M15" s="334">
        <v>15</v>
      </c>
      <c r="N15" s="334">
        <v>4</v>
      </c>
      <c r="O15" s="334">
        <v>1</v>
      </c>
      <c r="P15" s="334">
        <v>1</v>
      </c>
      <c r="Q15" s="334">
        <v>9</v>
      </c>
      <c r="R15" s="334">
        <v>5</v>
      </c>
      <c r="S15" s="334">
        <v>18</v>
      </c>
      <c r="T15" s="334">
        <v>0</v>
      </c>
      <c r="U15" s="334">
        <v>0</v>
      </c>
      <c r="V15" s="334">
        <v>0</v>
      </c>
      <c r="W15" s="334">
        <v>18</v>
      </c>
      <c r="X15" s="334">
        <f t="shared" si="0"/>
        <v>184</v>
      </c>
    </row>
    <row r="16" spans="1:24" x14ac:dyDescent="0.2">
      <c r="A16" s="113">
        <v>15</v>
      </c>
      <c r="B16" s="114">
        <v>8</v>
      </c>
      <c r="C16" s="364">
        <v>40</v>
      </c>
      <c r="D16" s="365" t="s">
        <v>972</v>
      </c>
      <c r="E16" s="365" t="s">
        <v>972</v>
      </c>
      <c r="F16" s="364">
        <v>255</v>
      </c>
      <c r="G16" s="114" t="s">
        <v>73</v>
      </c>
      <c r="H16" s="365" t="s">
        <v>42</v>
      </c>
      <c r="I16" s="366">
        <v>416</v>
      </c>
      <c r="J16" s="334">
        <v>3</v>
      </c>
      <c r="K16" s="334">
        <v>30</v>
      </c>
      <c r="L16" s="334">
        <v>37</v>
      </c>
      <c r="M16" s="334">
        <v>4</v>
      </c>
      <c r="N16" s="334">
        <v>4</v>
      </c>
      <c r="O16" s="334">
        <v>1</v>
      </c>
      <c r="P16" s="334">
        <v>1</v>
      </c>
      <c r="Q16" s="334">
        <v>1</v>
      </c>
      <c r="R16" s="334">
        <v>5</v>
      </c>
      <c r="S16" s="334">
        <v>27</v>
      </c>
      <c r="T16" s="334">
        <v>1</v>
      </c>
      <c r="U16" s="334">
        <v>0</v>
      </c>
      <c r="V16" s="334">
        <v>0</v>
      </c>
      <c r="W16" s="334">
        <v>1</v>
      </c>
      <c r="X16" s="334">
        <f t="shared" si="0"/>
        <v>115</v>
      </c>
    </row>
    <row r="17" spans="1:24" x14ac:dyDescent="0.2">
      <c r="A17" s="113">
        <v>16</v>
      </c>
      <c r="B17" s="114">
        <v>8</v>
      </c>
      <c r="C17" s="364">
        <v>40</v>
      </c>
      <c r="D17" s="365" t="s">
        <v>972</v>
      </c>
      <c r="E17" s="365" t="s">
        <v>972</v>
      </c>
      <c r="F17" s="364">
        <v>255</v>
      </c>
      <c r="G17" s="114" t="s">
        <v>73</v>
      </c>
      <c r="H17" s="365" t="s">
        <v>1569</v>
      </c>
      <c r="I17" s="366">
        <v>415</v>
      </c>
      <c r="J17" s="334">
        <v>5</v>
      </c>
      <c r="K17" s="334">
        <v>18</v>
      </c>
      <c r="L17" s="334">
        <v>31</v>
      </c>
      <c r="M17" s="334">
        <v>3</v>
      </c>
      <c r="N17" s="334">
        <v>3</v>
      </c>
      <c r="O17" s="334">
        <v>3</v>
      </c>
      <c r="P17" s="334">
        <v>0</v>
      </c>
      <c r="Q17" s="334">
        <v>2</v>
      </c>
      <c r="R17" s="334">
        <v>7</v>
      </c>
      <c r="S17" s="334">
        <v>32</v>
      </c>
      <c r="T17" s="334">
        <v>0</v>
      </c>
      <c r="U17" s="334">
        <v>0</v>
      </c>
      <c r="V17" s="334">
        <v>0</v>
      </c>
      <c r="W17" s="334">
        <v>5</v>
      </c>
      <c r="X17" s="334">
        <f t="shared" si="0"/>
        <v>109</v>
      </c>
    </row>
    <row r="18" spans="1:24" x14ac:dyDescent="0.2">
      <c r="A18" s="113">
        <v>17</v>
      </c>
      <c r="B18" s="114">
        <v>8</v>
      </c>
      <c r="C18" s="364">
        <v>40</v>
      </c>
      <c r="D18" s="365" t="s">
        <v>972</v>
      </c>
      <c r="E18" s="365" t="s">
        <v>973</v>
      </c>
      <c r="F18" s="364">
        <v>256</v>
      </c>
      <c r="G18" s="114" t="s">
        <v>73</v>
      </c>
      <c r="H18" s="365" t="s">
        <v>42</v>
      </c>
      <c r="I18" s="366">
        <v>144</v>
      </c>
      <c r="J18" s="334">
        <v>1</v>
      </c>
      <c r="K18" s="334">
        <v>8</v>
      </c>
      <c r="L18" s="334">
        <v>17</v>
      </c>
      <c r="M18" s="334">
        <v>2</v>
      </c>
      <c r="N18" s="334">
        <v>0</v>
      </c>
      <c r="O18" s="334">
        <v>0</v>
      </c>
      <c r="P18" s="334">
        <v>0</v>
      </c>
      <c r="Q18" s="334">
        <v>0</v>
      </c>
      <c r="R18" s="334">
        <v>1</v>
      </c>
      <c r="S18" s="334">
        <v>30</v>
      </c>
      <c r="T18" s="334">
        <v>0</v>
      </c>
      <c r="U18" s="334">
        <v>0</v>
      </c>
      <c r="V18" s="334">
        <v>0</v>
      </c>
      <c r="W18" s="334">
        <v>1</v>
      </c>
      <c r="X18" s="334">
        <f t="shared" si="0"/>
        <v>60</v>
      </c>
    </row>
    <row r="19" spans="1:24" x14ac:dyDescent="0.2">
      <c r="A19" s="113">
        <v>18</v>
      </c>
      <c r="B19" s="114">
        <v>8</v>
      </c>
      <c r="C19" s="364">
        <v>40</v>
      </c>
      <c r="D19" s="365" t="s">
        <v>972</v>
      </c>
      <c r="E19" s="365" t="s">
        <v>974</v>
      </c>
      <c r="F19" s="364">
        <v>257</v>
      </c>
      <c r="G19" s="114" t="s">
        <v>73</v>
      </c>
      <c r="H19" s="365" t="s">
        <v>42</v>
      </c>
      <c r="I19" s="366">
        <v>161</v>
      </c>
      <c r="J19" s="334">
        <v>1</v>
      </c>
      <c r="K19" s="334">
        <v>36</v>
      </c>
      <c r="L19" s="334">
        <v>33</v>
      </c>
      <c r="M19" s="334">
        <v>2</v>
      </c>
      <c r="N19" s="334">
        <v>4</v>
      </c>
      <c r="O19" s="334">
        <v>0</v>
      </c>
      <c r="P19" s="334">
        <v>1</v>
      </c>
      <c r="Q19" s="334">
        <v>0</v>
      </c>
      <c r="R19" s="334">
        <v>0</v>
      </c>
      <c r="S19" s="334">
        <v>3</v>
      </c>
      <c r="T19" s="334">
        <v>1</v>
      </c>
      <c r="U19" s="334">
        <v>1</v>
      </c>
      <c r="V19" s="334">
        <v>1</v>
      </c>
      <c r="W19" s="334">
        <v>4</v>
      </c>
      <c r="X19" s="334">
        <f t="shared" si="0"/>
        <v>87</v>
      </c>
    </row>
    <row r="20" spans="1:24" x14ac:dyDescent="0.2">
      <c r="A20" s="113">
        <v>19</v>
      </c>
      <c r="B20" s="114">
        <v>8</v>
      </c>
      <c r="C20" s="364">
        <v>49</v>
      </c>
      <c r="D20" s="365" t="s">
        <v>975</v>
      </c>
      <c r="E20" s="365" t="s">
        <v>975</v>
      </c>
      <c r="F20" s="364">
        <v>375</v>
      </c>
      <c r="G20" s="114" t="s">
        <v>73</v>
      </c>
      <c r="H20" s="365" t="s">
        <v>42</v>
      </c>
      <c r="I20" s="366">
        <v>562</v>
      </c>
      <c r="J20" s="334">
        <v>6</v>
      </c>
      <c r="K20" s="334">
        <v>45</v>
      </c>
      <c r="L20" s="334">
        <v>39</v>
      </c>
      <c r="M20" s="334">
        <v>6</v>
      </c>
      <c r="N20" s="334">
        <v>10</v>
      </c>
      <c r="O20" s="334">
        <v>8</v>
      </c>
      <c r="P20" s="334">
        <v>4</v>
      </c>
      <c r="Q20" s="334">
        <v>5</v>
      </c>
      <c r="R20" s="334">
        <v>10</v>
      </c>
      <c r="S20" s="334">
        <v>167</v>
      </c>
      <c r="T20" s="334">
        <v>1</v>
      </c>
      <c r="U20" s="334">
        <v>4</v>
      </c>
      <c r="V20" s="334">
        <v>0</v>
      </c>
      <c r="W20" s="334">
        <v>20</v>
      </c>
      <c r="X20" s="334">
        <f t="shared" si="0"/>
        <v>325</v>
      </c>
    </row>
    <row r="21" spans="1:24" x14ac:dyDescent="0.2">
      <c r="A21" s="113">
        <v>20</v>
      </c>
      <c r="B21" s="114">
        <v>8</v>
      </c>
      <c r="C21" s="364">
        <v>49</v>
      </c>
      <c r="D21" s="365" t="s">
        <v>975</v>
      </c>
      <c r="E21" s="365" t="s">
        <v>765</v>
      </c>
      <c r="F21" s="364">
        <v>375</v>
      </c>
      <c r="G21" s="114" t="s">
        <v>73</v>
      </c>
      <c r="H21" s="365" t="s">
        <v>1573</v>
      </c>
      <c r="I21" s="366">
        <v>350</v>
      </c>
      <c r="J21" s="334">
        <v>6</v>
      </c>
      <c r="K21" s="334">
        <v>27</v>
      </c>
      <c r="L21" s="334">
        <v>141</v>
      </c>
      <c r="M21" s="334">
        <v>4</v>
      </c>
      <c r="N21" s="334">
        <v>9</v>
      </c>
      <c r="O21" s="334">
        <v>4</v>
      </c>
      <c r="P21" s="334">
        <v>1</v>
      </c>
      <c r="Q21" s="334">
        <v>3</v>
      </c>
      <c r="R21" s="334">
        <v>1</v>
      </c>
      <c r="S21" s="334">
        <v>9</v>
      </c>
      <c r="T21" s="334">
        <v>2</v>
      </c>
      <c r="U21" s="334">
        <v>0</v>
      </c>
      <c r="V21" s="334">
        <v>0</v>
      </c>
      <c r="W21" s="334">
        <v>11</v>
      </c>
      <c r="X21" s="334">
        <f t="shared" si="0"/>
        <v>218</v>
      </c>
    </row>
    <row r="22" spans="1:24" x14ac:dyDescent="0.2">
      <c r="A22" s="113">
        <v>21</v>
      </c>
      <c r="B22" s="114">
        <v>8</v>
      </c>
      <c r="C22" s="364">
        <v>49</v>
      </c>
      <c r="D22" s="365" t="s">
        <v>975</v>
      </c>
      <c r="E22" s="365" t="s">
        <v>975</v>
      </c>
      <c r="F22" s="364">
        <v>376</v>
      </c>
      <c r="G22" s="114" t="s">
        <v>73</v>
      </c>
      <c r="H22" s="365" t="s">
        <v>42</v>
      </c>
      <c r="I22" s="366">
        <v>403</v>
      </c>
      <c r="J22" s="334">
        <v>10</v>
      </c>
      <c r="K22" s="334">
        <v>46</v>
      </c>
      <c r="L22" s="334">
        <v>47</v>
      </c>
      <c r="M22" s="334">
        <v>2</v>
      </c>
      <c r="N22" s="334">
        <v>9</v>
      </c>
      <c r="O22" s="334">
        <v>2</v>
      </c>
      <c r="P22" s="334">
        <v>5</v>
      </c>
      <c r="Q22" s="334">
        <v>6</v>
      </c>
      <c r="R22" s="334">
        <v>3</v>
      </c>
      <c r="S22" s="334">
        <v>58</v>
      </c>
      <c r="T22" s="334">
        <v>2</v>
      </c>
      <c r="U22" s="334">
        <v>2</v>
      </c>
      <c r="V22" s="334">
        <v>0</v>
      </c>
      <c r="W22" s="334">
        <v>13</v>
      </c>
      <c r="X22" s="334">
        <f t="shared" si="0"/>
        <v>205</v>
      </c>
    </row>
    <row r="23" spans="1:24" x14ac:dyDescent="0.2">
      <c r="A23" s="113">
        <v>22</v>
      </c>
      <c r="B23" s="114">
        <v>8</v>
      </c>
      <c r="C23" s="364">
        <v>49</v>
      </c>
      <c r="D23" s="365" t="s">
        <v>975</v>
      </c>
      <c r="E23" s="365" t="s">
        <v>975</v>
      </c>
      <c r="F23" s="364">
        <v>376</v>
      </c>
      <c r="G23" s="114" t="s">
        <v>73</v>
      </c>
      <c r="H23" s="365" t="s">
        <v>1569</v>
      </c>
      <c r="I23" s="366">
        <v>403</v>
      </c>
      <c r="J23" s="334">
        <v>3</v>
      </c>
      <c r="K23" s="334">
        <v>52</v>
      </c>
      <c r="L23" s="334">
        <v>61</v>
      </c>
      <c r="M23" s="334">
        <v>5</v>
      </c>
      <c r="N23" s="334">
        <v>13</v>
      </c>
      <c r="O23" s="334">
        <v>4</v>
      </c>
      <c r="P23" s="334">
        <v>2</v>
      </c>
      <c r="Q23" s="334">
        <v>3</v>
      </c>
      <c r="R23" s="334">
        <v>7</v>
      </c>
      <c r="S23" s="334">
        <v>57</v>
      </c>
      <c r="T23" s="334">
        <v>3</v>
      </c>
      <c r="U23" s="334">
        <v>0</v>
      </c>
      <c r="V23" s="334">
        <v>0</v>
      </c>
      <c r="W23" s="334">
        <v>16</v>
      </c>
      <c r="X23" s="334">
        <f t="shared" si="0"/>
        <v>226</v>
      </c>
    </row>
    <row r="24" spans="1:24" x14ac:dyDescent="0.2">
      <c r="A24" s="113">
        <v>23</v>
      </c>
      <c r="B24" s="114">
        <v>8</v>
      </c>
      <c r="C24" s="364">
        <v>49</v>
      </c>
      <c r="D24" s="365" t="s">
        <v>975</v>
      </c>
      <c r="E24" s="365" t="s">
        <v>976</v>
      </c>
      <c r="F24" s="364">
        <v>377</v>
      </c>
      <c r="G24" s="114" t="s">
        <v>73</v>
      </c>
      <c r="H24" s="365" t="s">
        <v>42</v>
      </c>
      <c r="I24" s="366">
        <v>429</v>
      </c>
      <c r="J24" s="334">
        <v>3</v>
      </c>
      <c r="K24" s="334">
        <v>17</v>
      </c>
      <c r="L24" s="334">
        <v>96</v>
      </c>
      <c r="M24" s="334">
        <v>3</v>
      </c>
      <c r="N24" s="334">
        <v>14</v>
      </c>
      <c r="O24" s="334">
        <v>4</v>
      </c>
      <c r="P24" s="334">
        <v>6</v>
      </c>
      <c r="Q24" s="334">
        <v>2</v>
      </c>
      <c r="R24" s="334">
        <v>2</v>
      </c>
      <c r="S24" s="334">
        <v>64</v>
      </c>
      <c r="T24" s="334">
        <v>1</v>
      </c>
      <c r="U24" s="334">
        <v>0</v>
      </c>
      <c r="V24" s="334">
        <v>0</v>
      </c>
      <c r="W24" s="334">
        <v>16</v>
      </c>
      <c r="X24" s="334">
        <f t="shared" si="0"/>
        <v>228</v>
      </c>
    </row>
    <row r="25" spans="1:24" x14ac:dyDescent="0.2">
      <c r="A25" s="113">
        <v>24</v>
      </c>
      <c r="B25" s="114">
        <v>8</v>
      </c>
      <c r="C25" s="364">
        <v>49</v>
      </c>
      <c r="D25" s="365" t="s">
        <v>975</v>
      </c>
      <c r="E25" s="365" t="s">
        <v>976</v>
      </c>
      <c r="F25" s="364">
        <v>377</v>
      </c>
      <c r="G25" s="114" t="s">
        <v>73</v>
      </c>
      <c r="H25" s="365" t="s">
        <v>1569</v>
      </c>
      <c r="I25" s="366">
        <v>429</v>
      </c>
      <c r="J25" s="334">
        <v>1</v>
      </c>
      <c r="K25" s="334">
        <v>14</v>
      </c>
      <c r="L25" s="334">
        <v>92</v>
      </c>
      <c r="M25" s="334">
        <v>7</v>
      </c>
      <c r="N25" s="334">
        <v>6</v>
      </c>
      <c r="O25" s="334">
        <v>2</v>
      </c>
      <c r="P25" s="334">
        <v>7</v>
      </c>
      <c r="Q25" s="334">
        <v>0</v>
      </c>
      <c r="R25" s="334">
        <v>3</v>
      </c>
      <c r="S25" s="334">
        <v>74</v>
      </c>
      <c r="T25" s="334">
        <v>1</v>
      </c>
      <c r="U25" s="334">
        <v>0</v>
      </c>
      <c r="V25" s="334">
        <v>0</v>
      </c>
      <c r="W25" s="334">
        <v>17</v>
      </c>
      <c r="X25" s="334">
        <f t="shared" si="0"/>
        <v>224</v>
      </c>
    </row>
    <row r="26" spans="1:24" x14ac:dyDescent="0.2">
      <c r="A26" s="113">
        <v>25</v>
      </c>
      <c r="B26" s="114">
        <v>8</v>
      </c>
      <c r="C26" s="364">
        <v>78</v>
      </c>
      <c r="D26" s="365" t="s">
        <v>977</v>
      </c>
      <c r="E26" s="365" t="s">
        <v>978</v>
      </c>
      <c r="F26" s="364">
        <v>712</v>
      </c>
      <c r="G26" s="114" t="s">
        <v>73</v>
      </c>
      <c r="H26" s="365" t="s">
        <v>42</v>
      </c>
      <c r="I26" s="366">
        <v>604</v>
      </c>
      <c r="J26" s="334">
        <v>2</v>
      </c>
      <c r="K26" s="334">
        <v>169</v>
      </c>
      <c r="L26" s="334">
        <v>81</v>
      </c>
      <c r="M26" s="334">
        <v>3</v>
      </c>
      <c r="N26" s="334">
        <v>3</v>
      </c>
      <c r="O26" s="334">
        <v>0</v>
      </c>
      <c r="P26" s="334">
        <v>1</v>
      </c>
      <c r="Q26" s="334">
        <v>3</v>
      </c>
      <c r="R26" s="334">
        <v>1</v>
      </c>
      <c r="S26" s="334">
        <v>69</v>
      </c>
      <c r="T26" s="334">
        <v>0</v>
      </c>
      <c r="U26" s="334">
        <v>1</v>
      </c>
      <c r="V26" s="334">
        <v>0</v>
      </c>
      <c r="W26" s="334">
        <v>10</v>
      </c>
      <c r="X26" s="334">
        <f t="shared" si="0"/>
        <v>343</v>
      </c>
    </row>
    <row r="27" spans="1:24" x14ac:dyDescent="0.2">
      <c r="A27" s="113">
        <v>26</v>
      </c>
      <c r="B27" s="114">
        <v>8</v>
      </c>
      <c r="C27" s="364">
        <v>78</v>
      </c>
      <c r="D27" s="365" t="s">
        <v>977</v>
      </c>
      <c r="E27" s="365" t="s">
        <v>978</v>
      </c>
      <c r="F27" s="364">
        <v>712</v>
      </c>
      <c r="G27" s="114" t="s">
        <v>73</v>
      </c>
      <c r="H27" s="365" t="s">
        <v>1569</v>
      </c>
      <c r="I27" s="366">
        <v>604</v>
      </c>
      <c r="J27" s="334">
        <v>4</v>
      </c>
      <c r="K27" s="334">
        <v>159</v>
      </c>
      <c r="L27" s="334">
        <v>75</v>
      </c>
      <c r="M27" s="334">
        <v>2</v>
      </c>
      <c r="N27" s="334">
        <v>0</v>
      </c>
      <c r="O27" s="334">
        <v>0</v>
      </c>
      <c r="P27" s="334">
        <v>2</v>
      </c>
      <c r="Q27" s="334">
        <v>1</v>
      </c>
      <c r="R27" s="334">
        <v>2</v>
      </c>
      <c r="S27" s="334">
        <v>88</v>
      </c>
      <c r="T27" s="334">
        <v>0</v>
      </c>
      <c r="U27" s="334">
        <v>2</v>
      </c>
      <c r="V27" s="334">
        <v>0</v>
      </c>
      <c r="W27" s="334">
        <v>17</v>
      </c>
      <c r="X27" s="334">
        <f t="shared" si="0"/>
        <v>352</v>
      </c>
    </row>
    <row r="28" spans="1:24" x14ac:dyDescent="0.2">
      <c r="A28" s="113">
        <v>27</v>
      </c>
      <c r="B28" s="114">
        <v>8</v>
      </c>
      <c r="C28" s="364">
        <v>78</v>
      </c>
      <c r="D28" s="365" t="s">
        <v>977</v>
      </c>
      <c r="E28" s="365" t="s">
        <v>978</v>
      </c>
      <c r="F28" s="364">
        <v>713</v>
      </c>
      <c r="G28" s="114" t="s">
        <v>73</v>
      </c>
      <c r="H28" s="365" t="s">
        <v>42</v>
      </c>
      <c r="I28" s="366">
        <v>370</v>
      </c>
      <c r="J28" s="334">
        <v>2</v>
      </c>
      <c r="K28" s="334">
        <v>63</v>
      </c>
      <c r="L28" s="334">
        <v>92</v>
      </c>
      <c r="M28" s="334">
        <v>1</v>
      </c>
      <c r="N28" s="334">
        <v>4</v>
      </c>
      <c r="O28" s="334">
        <v>0</v>
      </c>
      <c r="P28" s="334">
        <v>3</v>
      </c>
      <c r="Q28" s="334">
        <v>3</v>
      </c>
      <c r="R28" s="334">
        <v>0</v>
      </c>
      <c r="S28" s="334">
        <v>39</v>
      </c>
      <c r="T28" s="334">
        <v>0</v>
      </c>
      <c r="U28" s="334">
        <v>0</v>
      </c>
      <c r="V28" s="334">
        <v>0</v>
      </c>
      <c r="W28" s="334">
        <v>14</v>
      </c>
      <c r="X28" s="334">
        <f t="shared" si="0"/>
        <v>221</v>
      </c>
    </row>
    <row r="29" spans="1:24" x14ac:dyDescent="0.2">
      <c r="A29" s="113">
        <v>28</v>
      </c>
      <c r="B29" s="114">
        <v>8</v>
      </c>
      <c r="C29" s="364">
        <v>83</v>
      </c>
      <c r="D29" s="365" t="s">
        <v>979</v>
      </c>
      <c r="E29" s="365" t="s">
        <v>980</v>
      </c>
      <c r="F29" s="364">
        <v>734</v>
      </c>
      <c r="G29" s="114" t="s">
        <v>73</v>
      </c>
      <c r="H29" s="365" t="s">
        <v>42</v>
      </c>
      <c r="I29" s="366">
        <v>287</v>
      </c>
      <c r="J29" s="334">
        <v>2</v>
      </c>
      <c r="K29" s="334">
        <v>18</v>
      </c>
      <c r="L29" s="334">
        <v>28</v>
      </c>
      <c r="M29" s="334">
        <v>2</v>
      </c>
      <c r="N29" s="334">
        <v>2</v>
      </c>
      <c r="O29" s="334">
        <v>1</v>
      </c>
      <c r="P29" s="334">
        <v>58</v>
      </c>
      <c r="Q29" s="334">
        <v>0</v>
      </c>
      <c r="R29" s="334">
        <v>2</v>
      </c>
      <c r="S29" s="334">
        <v>19</v>
      </c>
      <c r="T29" s="334">
        <v>0</v>
      </c>
      <c r="U29" s="334">
        <v>0</v>
      </c>
      <c r="V29" s="334">
        <v>0</v>
      </c>
      <c r="W29" s="334">
        <v>5</v>
      </c>
      <c r="X29" s="334">
        <f t="shared" si="0"/>
        <v>137</v>
      </c>
    </row>
    <row r="30" spans="1:24" x14ac:dyDescent="0.2">
      <c r="A30" s="113">
        <v>29</v>
      </c>
      <c r="B30" s="114">
        <v>8</v>
      </c>
      <c r="C30" s="364">
        <v>83</v>
      </c>
      <c r="D30" s="365" t="s">
        <v>979</v>
      </c>
      <c r="E30" s="365" t="s">
        <v>980</v>
      </c>
      <c r="F30" s="364">
        <v>735</v>
      </c>
      <c r="G30" s="114" t="s">
        <v>73</v>
      </c>
      <c r="H30" s="365" t="s">
        <v>42</v>
      </c>
      <c r="I30" s="366">
        <v>387</v>
      </c>
      <c r="J30" s="334">
        <v>5</v>
      </c>
      <c r="K30" s="334">
        <v>36</v>
      </c>
      <c r="L30" s="334">
        <v>55</v>
      </c>
      <c r="M30" s="334">
        <v>5</v>
      </c>
      <c r="N30" s="334">
        <v>4</v>
      </c>
      <c r="O30" s="334">
        <v>0</v>
      </c>
      <c r="P30" s="334">
        <v>48</v>
      </c>
      <c r="Q30" s="334">
        <v>1</v>
      </c>
      <c r="R30" s="334">
        <v>1</v>
      </c>
      <c r="S30" s="334">
        <v>28</v>
      </c>
      <c r="T30" s="334">
        <v>0</v>
      </c>
      <c r="U30" s="334">
        <v>2</v>
      </c>
      <c r="V30" s="334">
        <v>0</v>
      </c>
      <c r="W30" s="334">
        <v>5</v>
      </c>
      <c r="X30" s="334">
        <f t="shared" si="0"/>
        <v>190</v>
      </c>
    </row>
    <row r="31" spans="1:24" x14ac:dyDescent="0.2">
      <c r="A31" s="113">
        <v>30</v>
      </c>
      <c r="B31" s="114">
        <v>8</v>
      </c>
      <c r="C31" s="364">
        <v>102</v>
      </c>
      <c r="D31" s="365" t="s">
        <v>981</v>
      </c>
      <c r="E31" s="365" t="s">
        <v>982</v>
      </c>
      <c r="F31" s="364">
        <v>772</v>
      </c>
      <c r="G31" s="114" t="s">
        <v>73</v>
      </c>
      <c r="H31" s="365" t="s">
        <v>42</v>
      </c>
      <c r="I31" s="366">
        <v>525</v>
      </c>
      <c r="J31" s="334">
        <v>2</v>
      </c>
      <c r="K31" s="334">
        <v>17</v>
      </c>
      <c r="L31" s="334">
        <v>96</v>
      </c>
      <c r="M31" s="334">
        <v>1</v>
      </c>
      <c r="N31" s="334">
        <v>6</v>
      </c>
      <c r="O31" s="334">
        <v>1</v>
      </c>
      <c r="P31" s="334">
        <v>1</v>
      </c>
      <c r="Q31" s="334">
        <v>1</v>
      </c>
      <c r="R31" s="334">
        <v>1</v>
      </c>
      <c r="S31" s="334">
        <v>39</v>
      </c>
      <c r="T31" s="334">
        <v>2</v>
      </c>
      <c r="U31" s="334">
        <v>0</v>
      </c>
      <c r="V31" s="334">
        <v>0</v>
      </c>
      <c r="W31" s="334">
        <v>12</v>
      </c>
      <c r="X31" s="334">
        <f t="shared" si="0"/>
        <v>179</v>
      </c>
    </row>
    <row r="32" spans="1:24" x14ac:dyDescent="0.2">
      <c r="A32" s="113">
        <v>31</v>
      </c>
      <c r="B32" s="114">
        <v>8</v>
      </c>
      <c r="C32" s="364">
        <v>102</v>
      </c>
      <c r="D32" s="365" t="s">
        <v>981</v>
      </c>
      <c r="E32" s="365" t="s">
        <v>982</v>
      </c>
      <c r="F32" s="364">
        <v>772</v>
      </c>
      <c r="G32" s="114" t="s">
        <v>73</v>
      </c>
      <c r="H32" s="365" t="s">
        <v>1569</v>
      </c>
      <c r="I32" s="367">
        <v>525</v>
      </c>
      <c r="J32" s="334">
        <v>8</v>
      </c>
      <c r="K32" s="334">
        <v>33</v>
      </c>
      <c r="L32" s="334">
        <v>96</v>
      </c>
      <c r="M32" s="334">
        <v>4</v>
      </c>
      <c r="N32" s="334">
        <v>6</v>
      </c>
      <c r="O32" s="334">
        <v>2</v>
      </c>
      <c r="P32" s="334">
        <v>2</v>
      </c>
      <c r="Q32" s="334">
        <v>2</v>
      </c>
      <c r="R32" s="334">
        <v>2</v>
      </c>
      <c r="S32" s="334">
        <v>27</v>
      </c>
      <c r="T32" s="334">
        <v>1</v>
      </c>
      <c r="U32" s="334">
        <v>0</v>
      </c>
      <c r="V32" s="334">
        <v>0</v>
      </c>
      <c r="W32" s="334">
        <v>15</v>
      </c>
      <c r="X32" s="334">
        <f t="shared" si="0"/>
        <v>198</v>
      </c>
    </row>
    <row r="33" spans="1:24" x14ac:dyDescent="0.2">
      <c r="A33" s="113">
        <v>32</v>
      </c>
      <c r="B33" s="114">
        <v>8</v>
      </c>
      <c r="C33" s="364">
        <v>102</v>
      </c>
      <c r="D33" s="365" t="s">
        <v>981</v>
      </c>
      <c r="E33" s="365" t="s">
        <v>983</v>
      </c>
      <c r="F33" s="364">
        <v>772</v>
      </c>
      <c r="G33" s="114" t="s">
        <v>73</v>
      </c>
      <c r="H33" s="365" t="s">
        <v>1573</v>
      </c>
      <c r="I33" s="367">
        <v>659</v>
      </c>
      <c r="J33" s="334">
        <v>13</v>
      </c>
      <c r="K33" s="334">
        <v>28</v>
      </c>
      <c r="L33" s="334">
        <v>224</v>
      </c>
      <c r="M33" s="334">
        <v>11</v>
      </c>
      <c r="N33" s="334">
        <v>22</v>
      </c>
      <c r="O33" s="334">
        <v>5</v>
      </c>
      <c r="P33" s="334">
        <v>5</v>
      </c>
      <c r="Q33" s="334">
        <v>6</v>
      </c>
      <c r="R33" s="334">
        <v>1</v>
      </c>
      <c r="S33" s="334">
        <v>31</v>
      </c>
      <c r="T33" s="334">
        <v>0</v>
      </c>
      <c r="U33" s="334">
        <v>0</v>
      </c>
      <c r="V33" s="334">
        <v>0</v>
      </c>
      <c r="W33" s="334">
        <v>22</v>
      </c>
      <c r="X33" s="334">
        <f t="shared" si="0"/>
        <v>368</v>
      </c>
    </row>
    <row r="34" spans="1:24" x14ac:dyDescent="0.2">
      <c r="A34" s="113">
        <v>33</v>
      </c>
      <c r="B34" s="114">
        <v>8</v>
      </c>
      <c r="C34" s="364">
        <v>102</v>
      </c>
      <c r="D34" s="365" t="s">
        <v>981</v>
      </c>
      <c r="E34" s="365" t="s">
        <v>984</v>
      </c>
      <c r="F34" s="364">
        <v>773</v>
      </c>
      <c r="G34" s="114" t="s">
        <v>73</v>
      </c>
      <c r="H34" s="365" t="s">
        <v>42</v>
      </c>
      <c r="I34" s="367">
        <v>573</v>
      </c>
      <c r="J34" s="334">
        <v>8</v>
      </c>
      <c r="K34" s="334">
        <v>124</v>
      </c>
      <c r="L34" s="334">
        <v>126</v>
      </c>
      <c r="M34" s="334">
        <v>6</v>
      </c>
      <c r="N34" s="334">
        <v>12</v>
      </c>
      <c r="O34" s="334">
        <v>1</v>
      </c>
      <c r="P34" s="334">
        <v>1</v>
      </c>
      <c r="Q34" s="334">
        <v>4</v>
      </c>
      <c r="R34" s="334">
        <v>1</v>
      </c>
      <c r="S34" s="334">
        <v>1</v>
      </c>
      <c r="T34" s="334">
        <v>2</v>
      </c>
      <c r="U34" s="334">
        <v>1</v>
      </c>
      <c r="V34" s="334">
        <v>0</v>
      </c>
      <c r="W34" s="334">
        <v>15</v>
      </c>
      <c r="X34" s="334">
        <f t="shared" si="0"/>
        <v>302</v>
      </c>
    </row>
    <row r="35" spans="1:24" x14ac:dyDescent="0.2">
      <c r="A35" s="113">
        <v>34</v>
      </c>
      <c r="B35" s="114">
        <v>8</v>
      </c>
      <c r="C35" s="364">
        <v>102</v>
      </c>
      <c r="D35" s="365" t="s">
        <v>981</v>
      </c>
      <c r="E35" s="365" t="s">
        <v>985</v>
      </c>
      <c r="F35" s="364">
        <v>774</v>
      </c>
      <c r="G35" s="114" t="s">
        <v>73</v>
      </c>
      <c r="H35" s="365" t="s">
        <v>42</v>
      </c>
      <c r="I35" s="367">
        <v>576</v>
      </c>
      <c r="J35" s="334">
        <v>1</v>
      </c>
      <c r="K35" s="334">
        <v>376</v>
      </c>
      <c r="L35" s="334">
        <v>3</v>
      </c>
      <c r="M35" s="334">
        <v>28</v>
      </c>
      <c r="N35" s="334">
        <v>2</v>
      </c>
      <c r="O35" s="334">
        <v>1</v>
      </c>
      <c r="P35" s="334">
        <v>0</v>
      </c>
      <c r="Q35" s="334">
        <v>5</v>
      </c>
      <c r="R35" s="334">
        <v>1</v>
      </c>
      <c r="S35" s="334">
        <v>2</v>
      </c>
      <c r="T35" s="334">
        <v>0</v>
      </c>
      <c r="U35" s="334">
        <v>2</v>
      </c>
      <c r="V35" s="334">
        <v>0</v>
      </c>
      <c r="W35" s="334">
        <v>12</v>
      </c>
      <c r="X35" s="334">
        <f t="shared" si="0"/>
        <v>433</v>
      </c>
    </row>
    <row r="36" spans="1:24" x14ac:dyDescent="0.2">
      <c r="A36" s="113">
        <v>35</v>
      </c>
      <c r="B36" s="114">
        <v>8</v>
      </c>
      <c r="C36" s="364">
        <v>102</v>
      </c>
      <c r="D36" s="365" t="s">
        <v>981</v>
      </c>
      <c r="E36" s="365" t="s">
        <v>985</v>
      </c>
      <c r="F36" s="364">
        <v>774</v>
      </c>
      <c r="G36" s="114" t="s">
        <v>73</v>
      </c>
      <c r="H36" s="365" t="s">
        <v>1569</v>
      </c>
      <c r="I36" s="367">
        <v>576</v>
      </c>
      <c r="J36" s="334">
        <v>1</v>
      </c>
      <c r="K36" s="334">
        <v>389</v>
      </c>
      <c r="L36" s="334">
        <v>2</v>
      </c>
      <c r="M36" s="334">
        <v>18</v>
      </c>
      <c r="N36" s="334">
        <v>3</v>
      </c>
      <c r="O36" s="334">
        <v>0</v>
      </c>
      <c r="P36" s="334">
        <v>0</v>
      </c>
      <c r="Q36" s="334">
        <v>3</v>
      </c>
      <c r="R36" s="334">
        <v>0</v>
      </c>
      <c r="S36" s="334">
        <v>1</v>
      </c>
      <c r="T36" s="334">
        <v>1</v>
      </c>
      <c r="U36" s="334">
        <v>16</v>
      </c>
      <c r="V36" s="334">
        <v>0</v>
      </c>
      <c r="W36" s="334">
        <v>5</v>
      </c>
      <c r="X36" s="334">
        <f t="shared" si="0"/>
        <v>439</v>
      </c>
    </row>
    <row r="37" spans="1:24" x14ac:dyDescent="0.2">
      <c r="A37" s="113">
        <v>36</v>
      </c>
      <c r="B37" s="114">
        <v>8</v>
      </c>
      <c r="C37" s="364">
        <v>102</v>
      </c>
      <c r="D37" s="365" t="s">
        <v>981</v>
      </c>
      <c r="E37" s="365" t="s">
        <v>986</v>
      </c>
      <c r="F37" s="364">
        <v>774</v>
      </c>
      <c r="G37" s="114" t="s">
        <v>73</v>
      </c>
      <c r="H37" s="365" t="s">
        <v>1573</v>
      </c>
      <c r="I37" s="367">
        <v>215</v>
      </c>
      <c r="J37" s="334">
        <v>3</v>
      </c>
      <c r="K37" s="334">
        <v>23</v>
      </c>
      <c r="L37" s="334">
        <v>88</v>
      </c>
      <c r="M37" s="334">
        <v>3</v>
      </c>
      <c r="N37" s="334">
        <v>7</v>
      </c>
      <c r="O37" s="334">
        <v>0</v>
      </c>
      <c r="P37" s="334">
        <v>0</v>
      </c>
      <c r="Q37" s="334">
        <v>1</v>
      </c>
      <c r="R37" s="334">
        <v>0</v>
      </c>
      <c r="S37" s="334">
        <v>4</v>
      </c>
      <c r="T37" s="334">
        <v>0</v>
      </c>
      <c r="U37" s="334">
        <v>0</v>
      </c>
      <c r="V37" s="334">
        <v>0</v>
      </c>
      <c r="W37" s="334">
        <v>6</v>
      </c>
      <c r="X37" s="334">
        <f t="shared" si="0"/>
        <v>135</v>
      </c>
    </row>
    <row r="38" spans="1:24" x14ac:dyDescent="0.2">
      <c r="A38" s="113">
        <v>37</v>
      </c>
      <c r="B38" s="114">
        <v>8</v>
      </c>
      <c r="C38" s="364">
        <v>102</v>
      </c>
      <c r="D38" s="365" t="s">
        <v>981</v>
      </c>
      <c r="E38" s="365" t="s">
        <v>987</v>
      </c>
      <c r="F38" s="364">
        <v>775</v>
      </c>
      <c r="G38" s="114" t="s">
        <v>73</v>
      </c>
      <c r="H38" s="365" t="s">
        <v>42</v>
      </c>
      <c r="I38" s="367">
        <v>580</v>
      </c>
      <c r="J38" s="334">
        <v>7</v>
      </c>
      <c r="K38" s="334">
        <v>99</v>
      </c>
      <c r="L38" s="334">
        <v>95</v>
      </c>
      <c r="M38" s="334">
        <v>8</v>
      </c>
      <c r="N38" s="334">
        <v>14</v>
      </c>
      <c r="O38" s="334">
        <v>2</v>
      </c>
      <c r="P38" s="334">
        <v>3</v>
      </c>
      <c r="Q38" s="334">
        <v>6</v>
      </c>
      <c r="R38" s="334">
        <v>1</v>
      </c>
      <c r="S38" s="334">
        <v>15</v>
      </c>
      <c r="T38" s="334">
        <v>2</v>
      </c>
      <c r="U38" s="334">
        <v>3</v>
      </c>
      <c r="V38" s="334">
        <v>0</v>
      </c>
      <c r="W38" s="334">
        <v>12</v>
      </c>
      <c r="X38" s="334">
        <f t="shared" si="0"/>
        <v>267</v>
      </c>
    </row>
    <row r="39" spans="1:24" x14ac:dyDescent="0.2">
      <c r="A39" s="113">
        <v>38</v>
      </c>
      <c r="B39" s="114">
        <v>8</v>
      </c>
      <c r="C39" s="364">
        <v>102</v>
      </c>
      <c r="D39" s="365" t="s">
        <v>981</v>
      </c>
      <c r="E39" s="365" t="s">
        <v>987</v>
      </c>
      <c r="F39" s="364">
        <v>775</v>
      </c>
      <c r="G39" s="114" t="s">
        <v>73</v>
      </c>
      <c r="H39" s="365" t="s">
        <v>1569</v>
      </c>
      <c r="I39" s="367">
        <v>579</v>
      </c>
      <c r="J39" s="334">
        <v>5</v>
      </c>
      <c r="K39" s="334">
        <v>104</v>
      </c>
      <c r="L39" s="334">
        <v>69</v>
      </c>
      <c r="M39" s="334">
        <v>5</v>
      </c>
      <c r="N39" s="334">
        <v>13</v>
      </c>
      <c r="O39" s="334">
        <v>2</v>
      </c>
      <c r="P39" s="334">
        <v>2</v>
      </c>
      <c r="Q39" s="334">
        <v>3</v>
      </c>
      <c r="R39" s="334">
        <v>3</v>
      </c>
      <c r="S39" s="334">
        <v>14</v>
      </c>
      <c r="T39" s="334">
        <v>1</v>
      </c>
      <c r="U39" s="334">
        <v>3</v>
      </c>
      <c r="V39" s="334">
        <v>1</v>
      </c>
      <c r="W39" s="334">
        <v>17</v>
      </c>
      <c r="X39" s="334">
        <f t="shared" si="0"/>
        <v>242</v>
      </c>
    </row>
    <row r="40" spans="1:24" x14ac:dyDescent="0.2">
      <c r="A40" s="113">
        <v>39</v>
      </c>
      <c r="B40" s="114">
        <v>8</v>
      </c>
      <c r="C40" s="364">
        <v>107</v>
      </c>
      <c r="D40" s="365" t="s">
        <v>988</v>
      </c>
      <c r="E40" s="365" t="s">
        <v>988</v>
      </c>
      <c r="F40" s="364">
        <v>789</v>
      </c>
      <c r="G40" s="114" t="s">
        <v>73</v>
      </c>
      <c r="H40" s="365" t="s">
        <v>42</v>
      </c>
      <c r="I40" s="367">
        <v>384</v>
      </c>
      <c r="J40" s="334">
        <v>0</v>
      </c>
      <c r="K40" s="334">
        <v>3</v>
      </c>
      <c r="L40" s="334">
        <v>40</v>
      </c>
      <c r="M40" s="334">
        <v>2</v>
      </c>
      <c r="N40" s="334">
        <v>3</v>
      </c>
      <c r="O40" s="334">
        <v>1</v>
      </c>
      <c r="P40" s="334">
        <v>0</v>
      </c>
      <c r="Q40" s="334">
        <v>0</v>
      </c>
      <c r="R40" s="334">
        <v>0</v>
      </c>
      <c r="S40" s="334">
        <v>3</v>
      </c>
      <c r="T40" s="334">
        <v>0</v>
      </c>
      <c r="U40" s="334">
        <v>0</v>
      </c>
      <c r="V40" s="334">
        <v>0</v>
      </c>
      <c r="W40" s="334">
        <v>1</v>
      </c>
      <c r="X40" s="334">
        <f t="shared" si="0"/>
        <v>53</v>
      </c>
    </row>
    <row r="41" spans="1:24" x14ac:dyDescent="0.2">
      <c r="A41" s="113">
        <v>40</v>
      </c>
      <c r="B41" s="114">
        <v>8</v>
      </c>
      <c r="C41" s="364">
        <v>107</v>
      </c>
      <c r="D41" s="365" t="s">
        <v>988</v>
      </c>
      <c r="E41" s="365" t="s">
        <v>988</v>
      </c>
      <c r="F41" s="364">
        <v>789</v>
      </c>
      <c r="G41" s="114" t="s">
        <v>73</v>
      </c>
      <c r="H41" s="365" t="s">
        <v>1569</v>
      </c>
      <c r="I41" s="367">
        <v>384</v>
      </c>
      <c r="J41" s="334">
        <v>0</v>
      </c>
      <c r="K41" s="334">
        <v>21</v>
      </c>
      <c r="L41" s="334">
        <v>47</v>
      </c>
      <c r="M41" s="334">
        <v>6</v>
      </c>
      <c r="N41" s="334">
        <v>5</v>
      </c>
      <c r="O41" s="334">
        <v>2</v>
      </c>
      <c r="P41" s="334">
        <v>1</v>
      </c>
      <c r="Q41" s="334">
        <v>7</v>
      </c>
      <c r="R41" s="334">
        <v>9</v>
      </c>
      <c r="S41" s="334">
        <v>39</v>
      </c>
      <c r="T41" s="334">
        <v>1</v>
      </c>
      <c r="U41" s="334">
        <v>2</v>
      </c>
      <c r="V41" s="334">
        <v>0</v>
      </c>
      <c r="W41" s="334">
        <v>15</v>
      </c>
      <c r="X41" s="334">
        <f t="shared" si="0"/>
        <v>155</v>
      </c>
    </row>
    <row r="42" spans="1:24" x14ac:dyDescent="0.2">
      <c r="A42" s="113">
        <v>41</v>
      </c>
      <c r="B42" s="114">
        <v>8</v>
      </c>
      <c r="C42" s="364">
        <v>107</v>
      </c>
      <c r="D42" s="365" t="s">
        <v>988</v>
      </c>
      <c r="E42" s="365" t="s">
        <v>264</v>
      </c>
      <c r="F42" s="364">
        <v>789</v>
      </c>
      <c r="G42" s="114" t="s">
        <v>73</v>
      </c>
      <c r="H42" s="365" t="s">
        <v>1573</v>
      </c>
      <c r="I42" s="367">
        <v>116</v>
      </c>
      <c r="J42" s="334">
        <v>5</v>
      </c>
      <c r="K42" s="334">
        <v>34</v>
      </c>
      <c r="L42" s="334">
        <v>27</v>
      </c>
      <c r="M42" s="334">
        <v>4</v>
      </c>
      <c r="N42" s="334">
        <v>5</v>
      </c>
      <c r="O42" s="334">
        <v>2</v>
      </c>
      <c r="P42" s="334">
        <v>2</v>
      </c>
      <c r="Q42" s="334">
        <v>9</v>
      </c>
      <c r="R42" s="334">
        <v>2</v>
      </c>
      <c r="S42" s="334">
        <v>43</v>
      </c>
      <c r="T42" s="334">
        <v>0</v>
      </c>
      <c r="U42" s="334">
        <v>0</v>
      </c>
      <c r="V42" s="334">
        <v>1</v>
      </c>
      <c r="W42" s="334">
        <v>10</v>
      </c>
      <c r="X42" s="334">
        <f t="shared" si="0"/>
        <v>144</v>
      </c>
    </row>
    <row r="43" spans="1:24" x14ac:dyDescent="0.2">
      <c r="A43" s="113">
        <v>42</v>
      </c>
      <c r="B43" s="114">
        <v>8</v>
      </c>
      <c r="C43" s="364">
        <v>107</v>
      </c>
      <c r="D43" s="365" t="s">
        <v>988</v>
      </c>
      <c r="E43" s="365" t="s">
        <v>989</v>
      </c>
      <c r="F43" s="364">
        <v>789</v>
      </c>
      <c r="G43" s="114" t="s">
        <v>73</v>
      </c>
      <c r="H43" s="365" t="s">
        <v>1575</v>
      </c>
      <c r="I43" s="367">
        <v>126</v>
      </c>
      <c r="J43" s="334">
        <v>4</v>
      </c>
      <c r="K43" s="334">
        <v>3</v>
      </c>
      <c r="L43" s="334">
        <v>51</v>
      </c>
      <c r="M43" s="334">
        <v>3</v>
      </c>
      <c r="N43" s="334">
        <v>4</v>
      </c>
      <c r="O43" s="334">
        <v>1</v>
      </c>
      <c r="P43" s="334">
        <v>0</v>
      </c>
      <c r="Q43" s="334">
        <v>0</v>
      </c>
      <c r="R43" s="334">
        <v>0</v>
      </c>
      <c r="S43" s="334">
        <v>9</v>
      </c>
      <c r="T43" s="334">
        <v>2</v>
      </c>
      <c r="U43" s="334">
        <v>0</v>
      </c>
      <c r="V43" s="334">
        <v>0</v>
      </c>
      <c r="W43" s="334">
        <v>5</v>
      </c>
      <c r="X43" s="334">
        <f t="shared" si="0"/>
        <v>82</v>
      </c>
    </row>
    <row r="44" spans="1:24" x14ac:dyDescent="0.2">
      <c r="A44" s="113">
        <v>43</v>
      </c>
      <c r="B44" s="114">
        <v>8</v>
      </c>
      <c r="C44" s="364">
        <v>118</v>
      </c>
      <c r="D44" s="365" t="s">
        <v>990</v>
      </c>
      <c r="E44" s="365" t="s">
        <v>990</v>
      </c>
      <c r="F44" s="364">
        <v>810</v>
      </c>
      <c r="G44" s="114" t="s">
        <v>73</v>
      </c>
      <c r="H44" s="365" t="s">
        <v>42</v>
      </c>
      <c r="I44" s="367">
        <v>284</v>
      </c>
      <c r="J44" s="334">
        <v>7</v>
      </c>
      <c r="K44" s="334">
        <v>55</v>
      </c>
      <c r="L44" s="334">
        <v>23</v>
      </c>
      <c r="M44" s="334">
        <v>4</v>
      </c>
      <c r="N44" s="334">
        <v>7</v>
      </c>
      <c r="O44" s="334">
        <v>1</v>
      </c>
      <c r="P44" s="334">
        <v>0</v>
      </c>
      <c r="Q44" s="334">
        <v>2</v>
      </c>
      <c r="R44" s="334">
        <v>1</v>
      </c>
      <c r="S44" s="334">
        <v>37</v>
      </c>
      <c r="T44" s="334">
        <v>1</v>
      </c>
      <c r="U44" s="334">
        <v>2</v>
      </c>
      <c r="V44" s="334">
        <v>0</v>
      </c>
      <c r="W44" s="334">
        <v>6</v>
      </c>
      <c r="X44" s="334">
        <f t="shared" si="0"/>
        <v>146</v>
      </c>
    </row>
    <row r="45" spans="1:24" x14ac:dyDescent="0.2">
      <c r="A45" s="113">
        <v>44</v>
      </c>
      <c r="B45" s="114">
        <v>8</v>
      </c>
      <c r="C45" s="364">
        <v>124</v>
      </c>
      <c r="D45" s="365" t="s">
        <v>991</v>
      </c>
      <c r="E45" s="365" t="s">
        <v>991</v>
      </c>
      <c r="F45" s="364">
        <v>835</v>
      </c>
      <c r="G45" s="114" t="s">
        <v>73</v>
      </c>
      <c r="H45" s="365" t="s">
        <v>42</v>
      </c>
      <c r="I45" s="367">
        <v>420</v>
      </c>
      <c r="J45" s="334">
        <v>2</v>
      </c>
      <c r="K45" s="334">
        <v>12</v>
      </c>
      <c r="L45" s="334">
        <v>30</v>
      </c>
      <c r="M45" s="334">
        <v>2</v>
      </c>
      <c r="N45" s="334">
        <v>7</v>
      </c>
      <c r="O45" s="334">
        <v>7</v>
      </c>
      <c r="P45" s="334">
        <v>5</v>
      </c>
      <c r="Q45" s="334">
        <v>3</v>
      </c>
      <c r="R45" s="334">
        <v>7</v>
      </c>
      <c r="S45" s="334">
        <v>77</v>
      </c>
      <c r="T45" s="334">
        <v>0</v>
      </c>
      <c r="U45" s="334">
        <v>1</v>
      </c>
      <c r="V45" s="334">
        <v>0</v>
      </c>
      <c r="W45" s="334">
        <v>11</v>
      </c>
      <c r="X45" s="334">
        <f t="shared" si="0"/>
        <v>164</v>
      </c>
    </row>
    <row r="46" spans="1:24" x14ac:dyDescent="0.2">
      <c r="A46" s="113">
        <v>45</v>
      </c>
      <c r="B46" s="114">
        <v>8</v>
      </c>
      <c r="C46" s="364">
        <v>124</v>
      </c>
      <c r="D46" s="365" t="s">
        <v>991</v>
      </c>
      <c r="E46" s="365" t="s">
        <v>991</v>
      </c>
      <c r="F46" s="364">
        <v>835</v>
      </c>
      <c r="G46" s="114" t="s">
        <v>73</v>
      </c>
      <c r="H46" s="365" t="s">
        <v>1569</v>
      </c>
      <c r="I46" s="367">
        <v>420</v>
      </c>
      <c r="J46" s="334">
        <v>1</v>
      </c>
      <c r="K46" s="334">
        <v>11</v>
      </c>
      <c r="L46" s="334">
        <v>22</v>
      </c>
      <c r="M46" s="334">
        <v>1</v>
      </c>
      <c r="N46" s="334">
        <v>8</v>
      </c>
      <c r="O46" s="334">
        <v>8</v>
      </c>
      <c r="P46" s="334">
        <v>1</v>
      </c>
      <c r="Q46" s="334">
        <v>9</v>
      </c>
      <c r="R46" s="334">
        <v>4</v>
      </c>
      <c r="S46" s="334">
        <v>106</v>
      </c>
      <c r="T46" s="334">
        <v>1</v>
      </c>
      <c r="U46" s="334">
        <v>1</v>
      </c>
      <c r="V46" s="334">
        <v>0</v>
      </c>
      <c r="W46" s="334">
        <v>1</v>
      </c>
      <c r="X46" s="334">
        <f t="shared" si="0"/>
        <v>174</v>
      </c>
    </row>
    <row r="47" spans="1:24" x14ac:dyDescent="0.2">
      <c r="A47" s="113">
        <v>46</v>
      </c>
      <c r="B47" s="114">
        <v>8</v>
      </c>
      <c r="C47" s="364">
        <v>130</v>
      </c>
      <c r="D47" s="365" t="s">
        <v>992</v>
      </c>
      <c r="E47" s="365" t="s">
        <v>992</v>
      </c>
      <c r="F47" s="364">
        <v>847</v>
      </c>
      <c r="G47" s="114" t="s">
        <v>73</v>
      </c>
      <c r="H47" s="365" t="s">
        <v>42</v>
      </c>
      <c r="I47" s="367">
        <v>427</v>
      </c>
      <c r="J47" s="334">
        <v>2</v>
      </c>
      <c r="K47" s="334">
        <v>19</v>
      </c>
      <c r="L47" s="334">
        <v>29</v>
      </c>
      <c r="M47" s="334">
        <v>3</v>
      </c>
      <c r="N47" s="334">
        <v>4</v>
      </c>
      <c r="O47" s="334">
        <v>0</v>
      </c>
      <c r="P47" s="334">
        <v>114</v>
      </c>
      <c r="Q47" s="334">
        <v>4</v>
      </c>
      <c r="R47" s="334">
        <v>2</v>
      </c>
      <c r="S47" s="334">
        <v>62</v>
      </c>
      <c r="T47" s="334">
        <v>1</v>
      </c>
      <c r="U47" s="334">
        <v>0</v>
      </c>
      <c r="V47" s="334">
        <v>0</v>
      </c>
      <c r="W47" s="334">
        <v>17</v>
      </c>
      <c r="X47" s="334">
        <f t="shared" si="0"/>
        <v>257</v>
      </c>
    </row>
    <row r="48" spans="1:24" x14ac:dyDescent="0.2">
      <c r="A48" s="113">
        <v>47</v>
      </c>
      <c r="B48" s="114">
        <v>8</v>
      </c>
      <c r="C48" s="364">
        <v>130</v>
      </c>
      <c r="D48" s="365" t="s">
        <v>992</v>
      </c>
      <c r="E48" s="365" t="s">
        <v>992</v>
      </c>
      <c r="F48" s="364">
        <v>847</v>
      </c>
      <c r="G48" s="114" t="s">
        <v>73</v>
      </c>
      <c r="H48" s="365" t="s">
        <v>1569</v>
      </c>
      <c r="I48" s="367">
        <v>427</v>
      </c>
      <c r="J48" s="334">
        <v>2</v>
      </c>
      <c r="K48" s="334">
        <v>15</v>
      </c>
      <c r="L48" s="334">
        <v>32</v>
      </c>
      <c r="M48" s="334">
        <v>7</v>
      </c>
      <c r="N48" s="334">
        <v>7</v>
      </c>
      <c r="O48" s="334">
        <v>6</v>
      </c>
      <c r="P48" s="334">
        <v>125</v>
      </c>
      <c r="Q48" s="334">
        <v>3</v>
      </c>
      <c r="R48" s="334">
        <v>1</v>
      </c>
      <c r="S48" s="334">
        <v>63</v>
      </c>
      <c r="T48" s="334">
        <v>0</v>
      </c>
      <c r="U48" s="334">
        <v>0</v>
      </c>
      <c r="V48" s="334">
        <v>0</v>
      </c>
      <c r="W48" s="334">
        <v>8</v>
      </c>
      <c r="X48" s="334">
        <f t="shared" si="0"/>
        <v>269</v>
      </c>
    </row>
    <row r="49" spans="1:24" x14ac:dyDescent="0.2">
      <c r="A49" s="113">
        <v>48</v>
      </c>
      <c r="B49" s="114">
        <v>8</v>
      </c>
      <c r="C49" s="364">
        <v>130</v>
      </c>
      <c r="D49" s="365" t="s">
        <v>992</v>
      </c>
      <c r="E49" s="365" t="s">
        <v>993</v>
      </c>
      <c r="F49" s="364">
        <v>848</v>
      </c>
      <c r="G49" s="114" t="s">
        <v>73</v>
      </c>
      <c r="H49" s="365" t="s">
        <v>42</v>
      </c>
      <c r="I49" s="367">
        <v>531</v>
      </c>
      <c r="J49" s="334">
        <v>11</v>
      </c>
      <c r="K49" s="334">
        <v>24</v>
      </c>
      <c r="L49" s="334">
        <v>214</v>
      </c>
      <c r="M49" s="334">
        <v>11</v>
      </c>
      <c r="N49" s="334">
        <v>13</v>
      </c>
      <c r="O49" s="334">
        <v>0</v>
      </c>
      <c r="P49" s="334">
        <v>49</v>
      </c>
      <c r="Q49" s="334">
        <v>3</v>
      </c>
      <c r="R49" s="334">
        <v>1</v>
      </c>
      <c r="S49" s="334">
        <v>16</v>
      </c>
      <c r="T49" s="334">
        <v>3</v>
      </c>
      <c r="U49" s="334">
        <v>2</v>
      </c>
      <c r="V49" s="334">
        <v>0</v>
      </c>
      <c r="W49" s="334">
        <v>19</v>
      </c>
      <c r="X49" s="334">
        <f t="shared" si="0"/>
        <v>366</v>
      </c>
    </row>
    <row r="50" spans="1:24" x14ac:dyDescent="0.2">
      <c r="A50" s="113">
        <v>49</v>
      </c>
      <c r="B50" s="114">
        <v>8</v>
      </c>
      <c r="C50" s="364">
        <v>130</v>
      </c>
      <c r="D50" s="365" t="s">
        <v>992</v>
      </c>
      <c r="E50" s="365" t="s">
        <v>994</v>
      </c>
      <c r="F50" s="364">
        <v>849</v>
      </c>
      <c r="G50" s="114" t="s">
        <v>73</v>
      </c>
      <c r="H50" s="365" t="s">
        <v>42</v>
      </c>
      <c r="I50" s="367">
        <v>466</v>
      </c>
      <c r="J50" s="334">
        <v>2</v>
      </c>
      <c r="K50" s="334">
        <v>44</v>
      </c>
      <c r="L50" s="334">
        <v>53</v>
      </c>
      <c r="M50" s="334">
        <v>6</v>
      </c>
      <c r="N50" s="334">
        <v>2</v>
      </c>
      <c r="O50" s="334">
        <v>2</v>
      </c>
      <c r="P50" s="334">
        <v>96</v>
      </c>
      <c r="Q50" s="334">
        <v>3</v>
      </c>
      <c r="R50" s="334">
        <v>1</v>
      </c>
      <c r="S50" s="334">
        <v>41</v>
      </c>
      <c r="T50" s="334">
        <v>0</v>
      </c>
      <c r="U50" s="334">
        <v>1</v>
      </c>
      <c r="V50" s="334">
        <v>1</v>
      </c>
      <c r="W50" s="334">
        <v>12</v>
      </c>
      <c r="X50" s="334">
        <f t="shared" si="0"/>
        <v>264</v>
      </c>
    </row>
    <row r="51" spans="1:24" x14ac:dyDescent="0.2">
      <c r="A51" s="113">
        <v>50</v>
      </c>
      <c r="B51" s="114">
        <v>8</v>
      </c>
      <c r="C51" s="364">
        <v>130</v>
      </c>
      <c r="D51" s="365" t="s">
        <v>992</v>
      </c>
      <c r="E51" s="365" t="s">
        <v>995</v>
      </c>
      <c r="F51" s="364">
        <v>849</v>
      </c>
      <c r="G51" s="114" t="s">
        <v>73</v>
      </c>
      <c r="H51" s="365" t="s">
        <v>1573</v>
      </c>
      <c r="I51" s="367">
        <v>307</v>
      </c>
      <c r="J51" s="334">
        <v>3</v>
      </c>
      <c r="K51" s="334">
        <v>37</v>
      </c>
      <c r="L51" s="334">
        <v>31</v>
      </c>
      <c r="M51" s="334">
        <v>5</v>
      </c>
      <c r="N51" s="334">
        <v>2</v>
      </c>
      <c r="O51" s="334">
        <v>1</v>
      </c>
      <c r="P51" s="334">
        <v>101</v>
      </c>
      <c r="Q51" s="334">
        <v>3</v>
      </c>
      <c r="R51" s="334">
        <v>1</v>
      </c>
      <c r="S51" s="334">
        <v>14</v>
      </c>
      <c r="T51" s="334">
        <v>1</v>
      </c>
      <c r="U51" s="334">
        <v>0</v>
      </c>
      <c r="V51" s="334">
        <v>0</v>
      </c>
      <c r="W51" s="334">
        <v>9</v>
      </c>
      <c r="X51" s="334">
        <f t="shared" si="0"/>
        <v>208</v>
      </c>
    </row>
    <row r="52" spans="1:24" x14ac:dyDescent="0.2">
      <c r="A52" s="113">
        <v>51</v>
      </c>
      <c r="B52" s="114">
        <v>8</v>
      </c>
      <c r="C52" s="364">
        <v>130</v>
      </c>
      <c r="D52" s="365" t="s">
        <v>992</v>
      </c>
      <c r="E52" s="365" t="s">
        <v>996</v>
      </c>
      <c r="F52" s="364">
        <v>850</v>
      </c>
      <c r="G52" s="114" t="s">
        <v>73</v>
      </c>
      <c r="H52" s="365" t="s">
        <v>42</v>
      </c>
      <c r="I52" s="367">
        <v>254</v>
      </c>
      <c r="J52" s="334">
        <v>2</v>
      </c>
      <c r="K52" s="334">
        <v>0</v>
      </c>
      <c r="L52" s="334">
        <v>78</v>
      </c>
      <c r="M52" s="334">
        <v>2</v>
      </c>
      <c r="N52" s="334">
        <v>3</v>
      </c>
      <c r="O52" s="334">
        <v>2</v>
      </c>
      <c r="P52" s="334">
        <v>26</v>
      </c>
      <c r="Q52" s="334">
        <v>0</v>
      </c>
      <c r="R52" s="334">
        <v>1</v>
      </c>
      <c r="S52" s="334">
        <v>21</v>
      </c>
      <c r="T52" s="334">
        <v>0</v>
      </c>
      <c r="U52" s="334">
        <v>0</v>
      </c>
      <c r="V52" s="334">
        <v>0</v>
      </c>
      <c r="W52" s="334">
        <v>10</v>
      </c>
      <c r="X52" s="334">
        <f t="shared" si="0"/>
        <v>145</v>
      </c>
    </row>
    <row r="53" spans="1:24" x14ac:dyDescent="0.2">
      <c r="A53" s="113">
        <v>52</v>
      </c>
      <c r="B53" s="114">
        <v>8</v>
      </c>
      <c r="C53" s="364">
        <v>130</v>
      </c>
      <c r="D53" s="365" t="s">
        <v>992</v>
      </c>
      <c r="E53" s="365" t="s">
        <v>997</v>
      </c>
      <c r="F53" s="364">
        <v>850</v>
      </c>
      <c r="G53" s="114" t="s">
        <v>73</v>
      </c>
      <c r="H53" s="365" t="s">
        <v>1573</v>
      </c>
      <c r="I53" s="367">
        <v>273</v>
      </c>
      <c r="J53" s="334">
        <v>1</v>
      </c>
      <c r="K53" s="334">
        <v>5</v>
      </c>
      <c r="L53" s="334">
        <v>119</v>
      </c>
      <c r="M53" s="334">
        <v>2</v>
      </c>
      <c r="N53" s="334">
        <v>6</v>
      </c>
      <c r="O53" s="334">
        <v>0</v>
      </c>
      <c r="P53" s="334">
        <v>26</v>
      </c>
      <c r="Q53" s="334">
        <v>3</v>
      </c>
      <c r="R53" s="334">
        <v>0</v>
      </c>
      <c r="S53" s="334">
        <v>7</v>
      </c>
      <c r="T53" s="334">
        <v>1</v>
      </c>
      <c r="U53" s="334">
        <v>0</v>
      </c>
      <c r="V53" s="334">
        <v>0</v>
      </c>
      <c r="W53" s="334">
        <v>8</v>
      </c>
      <c r="X53" s="334">
        <f t="shared" si="0"/>
        <v>178</v>
      </c>
    </row>
    <row r="54" spans="1:24" x14ac:dyDescent="0.2">
      <c r="A54" s="113">
        <v>53</v>
      </c>
      <c r="B54" s="114">
        <v>8</v>
      </c>
      <c r="C54" s="364">
        <v>171</v>
      </c>
      <c r="D54" s="365" t="s">
        <v>998</v>
      </c>
      <c r="E54" s="365" t="s">
        <v>998</v>
      </c>
      <c r="F54" s="364">
        <v>978</v>
      </c>
      <c r="G54" s="114" t="s">
        <v>73</v>
      </c>
      <c r="H54" s="365" t="s">
        <v>42</v>
      </c>
      <c r="I54" s="367">
        <v>337</v>
      </c>
      <c r="J54" s="334">
        <v>4</v>
      </c>
      <c r="K54" s="334">
        <v>43</v>
      </c>
      <c r="L54" s="334">
        <v>60</v>
      </c>
      <c r="M54" s="334">
        <v>0</v>
      </c>
      <c r="N54" s="334">
        <v>1</v>
      </c>
      <c r="O54" s="334">
        <v>6</v>
      </c>
      <c r="P54" s="334">
        <v>15</v>
      </c>
      <c r="Q54" s="334">
        <v>3</v>
      </c>
      <c r="R54" s="334">
        <v>2</v>
      </c>
      <c r="S54" s="334">
        <v>46</v>
      </c>
      <c r="T54" s="334">
        <v>3</v>
      </c>
      <c r="U54" s="334">
        <v>1</v>
      </c>
      <c r="V54" s="334">
        <v>0</v>
      </c>
      <c r="W54" s="334">
        <v>7</v>
      </c>
      <c r="X54" s="334">
        <f t="shared" si="0"/>
        <v>191</v>
      </c>
    </row>
    <row r="55" spans="1:24" x14ac:dyDescent="0.2">
      <c r="A55" s="113">
        <v>54</v>
      </c>
      <c r="B55" s="114">
        <v>8</v>
      </c>
      <c r="C55" s="364">
        <v>210</v>
      </c>
      <c r="D55" s="365" t="s">
        <v>999</v>
      </c>
      <c r="E55" s="365" t="s">
        <v>1000</v>
      </c>
      <c r="F55" s="364">
        <v>1205</v>
      </c>
      <c r="G55" s="114" t="s">
        <v>73</v>
      </c>
      <c r="H55" s="365" t="s">
        <v>42</v>
      </c>
      <c r="I55" s="367">
        <v>619</v>
      </c>
      <c r="J55" s="334">
        <v>6</v>
      </c>
      <c r="K55" s="334">
        <v>114</v>
      </c>
      <c r="L55" s="334">
        <v>98</v>
      </c>
      <c r="M55" s="334">
        <v>3</v>
      </c>
      <c r="N55" s="334">
        <v>6</v>
      </c>
      <c r="O55" s="334">
        <v>3</v>
      </c>
      <c r="P55" s="334">
        <v>77</v>
      </c>
      <c r="Q55" s="334">
        <v>0</v>
      </c>
      <c r="R55" s="334">
        <v>7</v>
      </c>
      <c r="S55" s="334">
        <v>20</v>
      </c>
      <c r="T55" s="334">
        <v>3</v>
      </c>
      <c r="U55" s="334">
        <v>1</v>
      </c>
      <c r="V55" s="334">
        <v>0</v>
      </c>
      <c r="W55" s="334">
        <v>18</v>
      </c>
      <c r="X55" s="334">
        <f t="shared" si="0"/>
        <v>356</v>
      </c>
    </row>
    <row r="56" spans="1:24" x14ac:dyDescent="0.2">
      <c r="A56" s="113">
        <v>55</v>
      </c>
      <c r="B56" s="114">
        <v>8</v>
      </c>
      <c r="C56" s="364">
        <v>210</v>
      </c>
      <c r="D56" s="365" t="s">
        <v>999</v>
      </c>
      <c r="E56" s="365" t="s">
        <v>1000</v>
      </c>
      <c r="F56" s="364">
        <v>1205</v>
      </c>
      <c r="G56" s="114" t="s">
        <v>73</v>
      </c>
      <c r="H56" s="365" t="s">
        <v>1569</v>
      </c>
      <c r="I56" s="367">
        <v>619</v>
      </c>
      <c r="J56" s="334">
        <v>5</v>
      </c>
      <c r="K56" s="334">
        <v>130</v>
      </c>
      <c r="L56" s="334">
        <v>45</v>
      </c>
      <c r="M56" s="334">
        <v>2</v>
      </c>
      <c r="N56" s="334">
        <v>11</v>
      </c>
      <c r="O56" s="334">
        <v>0</v>
      </c>
      <c r="P56" s="334">
        <v>78</v>
      </c>
      <c r="Q56" s="334">
        <v>0</v>
      </c>
      <c r="R56" s="334">
        <v>3</v>
      </c>
      <c r="S56" s="334">
        <v>63</v>
      </c>
      <c r="T56" s="334">
        <v>1</v>
      </c>
      <c r="U56" s="334">
        <v>4</v>
      </c>
      <c r="V56" s="334">
        <v>0</v>
      </c>
      <c r="W56" s="334">
        <v>15</v>
      </c>
      <c r="X56" s="334">
        <f t="shared" si="0"/>
        <v>357</v>
      </c>
    </row>
    <row r="57" spans="1:24" x14ac:dyDescent="0.2">
      <c r="A57" s="113">
        <v>56</v>
      </c>
      <c r="B57" s="114">
        <v>8</v>
      </c>
      <c r="C57" s="364">
        <v>210</v>
      </c>
      <c r="D57" s="365" t="s">
        <v>999</v>
      </c>
      <c r="E57" s="365" t="s">
        <v>1001</v>
      </c>
      <c r="F57" s="364">
        <v>1206</v>
      </c>
      <c r="G57" s="114" t="s">
        <v>73</v>
      </c>
      <c r="H57" s="365" t="s">
        <v>42</v>
      </c>
      <c r="I57" s="367">
        <v>463</v>
      </c>
      <c r="J57" s="334">
        <v>3</v>
      </c>
      <c r="K57" s="334">
        <v>126</v>
      </c>
      <c r="L57" s="334">
        <v>12</v>
      </c>
      <c r="M57" s="334">
        <v>8</v>
      </c>
      <c r="N57" s="334">
        <v>3</v>
      </c>
      <c r="O57" s="334">
        <v>0</v>
      </c>
      <c r="P57" s="334">
        <v>2</v>
      </c>
      <c r="Q57" s="334">
        <v>1</v>
      </c>
      <c r="R57" s="334">
        <v>0</v>
      </c>
      <c r="S57" s="334">
        <v>7</v>
      </c>
      <c r="T57" s="334">
        <v>1</v>
      </c>
      <c r="U57" s="334">
        <v>3</v>
      </c>
      <c r="V57" s="334">
        <v>0</v>
      </c>
      <c r="W57" s="334">
        <v>6</v>
      </c>
      <c r="X57" s="334">
        <f t="shared" si="0"/>
        <v>172</v>
      </c>
    </row>
    <row r="58" spans="1:24" x14ac:dyDescent="0.2">
      <c r="A58" s="113">
        <v>57</v>
      </c>
      <c r="B58" s="114">
        <v>8</v>
      </c>
      <c r="C58" s="364">
        <v>210</v>
      </c>
      <c r="D58" s="365" t="s">
        <v>999</v>
      </c>
      <c r="E58" s="365" t="s">
        <v>1002</v>
      </c>
      <c r="F58" s="364">
        <v>1206</v>
      </c>
      <c r="G58" s="114" t="s">
        <v>73</v>
      </c>
      <c r="H58" s="365" t="s">
        <v>1573</v>
      </c>
      <c r="I58" s="367">
        <v>737</v>
      </c>
      <c r="J58" s="334">
        <v>1</v>
      </c>
      <c r="K58" s="334">
        <v>202</v>
      </c>
      <c r="L58" s="334">
        <v>15</v>
      </c>
      <c r="M58" s="334">
        <v>11</v>
      </c>
      <c r="N58" s="334">
        <v>3</v>
      </c>
      <c r="O58" s="334">
        <v>1</v>
      </c>
      <c r="P58" s="334">
        <v>3</v>
      </c>
      <c r="Q58" s="334">
        <v>4</v>
      </c>
      <c r="R58" s="334">
        <v>0</v>
      </c>
      <c r="S58" s="334">
        <v>7</v>
      </c>
      <c r="T58" s="334">
        <v>0</v>
      </c>
      <c r="U58" s="334">
        <v>0</v>
      </c>
      <c r="V58" s="334">
        <v>0</v>
      </c>
      <c r="W58" s="334">
        <v>11</v>
      </c>
      <c r="X58" s="334">
        <f t="shared" si="0"/>
        <v>258</v>
      </c>
    </row>
    <row r="59" spans="1:24" x14ac:dyDescent="0.2">
      <c r="A59" s="113">
        <v>58</v>
      </c>
      <c r="B59" s="114">
        <v>8</v>
      </c>
      <c r="C59" s="364">
        <v>210</v>
      </c>
      <c r="D59" s="365" t="s">
        <v>999</v>
      </c>
      <c r="E59" s="365" t="s">
        <v>1003</v>
      </c>
      <c r="F59" s="364">
        <v>1207</v>
      </c>
      <c r="G59" s="114" t="s">
        <v>73</v>
      </c>
      <c r="H59" s="365" t="s">
        <v>42</v>
      </c>
      <c r="I59" s="367">
        <v>488</v>
      </c>
      <c r="J59" s="334">
        <v>4</v>
      </c>
      <c r="K59" s="334">
        <v>52</v>
      </c>
      <c r="L59" s="334">
        <v>63</v>
      </c>
      <c r="M59" s="334">
        <v>4</v>
      </c>
      <c r="N59" s="334">
        <v>6</v>
      </c>
      <c r="O59" s="334">
        <v>0</v>
      </c>
      <c r="P59" s="334">
        <v>2</v>
      </c>
      <c r="Q59" s="334">
        <v>2</v>
      </c>
      <c r="R59" s="334">
        <v>1</v>
      </c>
      <c r="S59" s="334">
        <v>21</v>
      </c>
      <c r="T59" s="334">
        <v>1</v>
      </c>
      <c r="U59" s="334">
        <v>1</v>
      </c>
      <c r="V59" s="334">
        <v>0</v>
      </c>
      <c r="W59" s="334">
        <v>2</v>
      </c>
      <c r="X59" s="334">
        <f t="shared" si="0"/>
        <v>159</v>
      </c>
    </row>
    <row r="60" spans="1:24" x14ac:dyDescent="0.2">
      <c r="A60" s="113">
        <v>59</v>
      </c>
      <c r="B60" s="114">
        <v>8</v>
      </c>
      <c r="C60" s="364">
        <v>210</v>
      </c>
      <c r="D60" s="365" t="s">
        <v>999</v>
      </c>
      <c r="E60" s="365" t="s">
        <v>1003</v>
      </c>
      <c r="F60" s="364">
        <v>1207</v>
      </c>
      <c r="G60" s="114" t="s">
        <v>73</v>
      </c>
      <c r="H60" s="365" t="s">
        <v>1569</v>
      </c>
      <c r="I60" s="367">
        <v>487</v>
      </c>
      <c r="J60" s="334">
        <v>2</v>
      </c>
      <c r="K60" s="334">
        <v>32</v>
      </c>
      <c r="L60" s="334">
        <v>68</v>
      </c>
      <c r="M60" s="334">
        <v>3</v>
      </c>
      <c r="N60" s="334">
        <v>4</v>
      </c>
      <c r="O60" s="334">
        <v>1</v>
      </c>
      <c r="P60" s="334">
        <v>1</v>
      </c>
      <c r="Q60" s="334">
        <v>3</v>
      </c>
      <c r="R60" s="334">
        <v>6</v>
      </c>
      <c r="S60" s="334">
        <v>39</v>
      </c>
      <c r="T60" s="334">
        <v>1</v>
      </c>
      <c r="U60" s="334">
        <v>0</v>
      </c>
      <c r="V60" s="334">
        <v>0</v>
      </c>
      <c r="W60" s="334">
        <v>4</v>
      </c>
      <c r="X60" s="334">
        <f t="shared" si="0"/>
        <v>164</v>
      </c>
    </row>
    <row r="61" spans="1:24" x14ac:dyDescent="0.2">
      <c r="A61" s="113">
        <v>60</v>
      </c>
      <c r="B61" s="114">
        <v>8</v>
      </c>
      <c r="C61" s="364">
        <v>210</v>
      </c>
      <c r="D61" s="365" t="s">
        <v>999</v>
      </c>
      <c r="E61" s="365" t="s">
        <v>1004</v>
      </c>
      <c r="F61" s="364">
        <v>1208</v>
      </c>
      <c r="G61" s="114" t="s">
        <v>73</v>
      </c>
      <c r="H61" s="365" t="s">
        <v>42</v>
      </c>
      <c r="I61" s="367">
        <v>559</v>
      </c>
      <c r="J61" s="334">
        <v>0</v>
      </c>
      <c r="K61" s="334">
        <v>132</v>
      </c>
      <c r="L61" s="334">
        <v>97</v>
      </c>
      <c r="M61" s="334">
        <v>1</v>
      </c>
      <c r="N61" s="334">
        <v>7</v>
      </c>
      <c r="O61" s="334">
        <v>0</v>
      </c>
      <c r="P61" s="334">
        <v>60</v>
      </c>
      <c r="Q61" s="334">
        <v>1</v>
      </c>
      <c r="R61" s="334">
        <v>3</v>
      </c>
      <c r="S61" s="334">
        <v>44</v>
      </c>
      <c r="T61" s="334">
        <v>0</v>
      </c>
      <c r="U61" s="334">
        <v>3</v>
      </c>
      <c r="V61" s="334">
        <v>0</v>
      </c>
      <c r="W61" s="334">
        <v>13</v>
      </c>
      <c r="X61" s="334">
        <f t="shared" si="0"/>
        <v>361</v>
      </c>
    </row>
    <row r="62" spans="1:24" x14ac:dyDescent="0.2">
      <c r="A62" s="113">
        <v>61</v>
      </c>
      <c r="B62" s="114">
        <v>8</v>
      </c>
      <c r="C62" s="364">
        <v>210</v>
      </c>
      <c r="D62" s="365" t="s">
        <v>999</v>
      </c>
      <c r="E62" s="365" t="s">
        <v>1005</v>
      </c>
      <c r="F62" s="364">
        <v>1208</v>
      </c>
      <c r="G62" s="114" t="s">
        <v>73</v>
      </c>
      <c r="H62" s="365" t="s">
        <v>1573</v>
      </c>
      <c r="I62" s="367">
        <v>387</v>
      </c>
      <c r="J62" s="334">
        <v>4</v>
      </c>
      <c r="K62" s="334">
        <v>107</v>
      </c>
      <c r="L62" s="334">
        <v>55</v>
      </c>
      <c r="M62" s="334">
        <v>5</v>
      </c>
      <c r="N62" s="334">
        <v>11</v>
      </c>
      <c r="O62" s="334">
        <v>1</v>
      </c>
      <c r="P62" s="334">
        <v>14</v>
      </c>
      <c r="Q62" s="334">
        <v>3</v>
      </c>
      <c r="R62" s="334">
        <v>2</v>
      </c>
      <c r="S62" s="334">
        <v>6</v>
      </c>
      <c r="T62" s="334">
        <v>1</v>
      </c>
      <c r="U62" s="334">
        <v>2</v>
      </c>
      <c r="V62" s="334">
        <v>0</v>
      </c>
      <c r="W62" s="334">
        <v>3</v>
      </c>
      <c r="X62" s="334">
        <f t="shared" si="0"/>
        <v>214</v>
      </c>
    </row>
    <row r="63" spans="1:24" x14ac:dyDescent="0.2">
      <c r="A63" s="113">
        <v>62</v>
      </c>
      <c r="B63" s="114">
        <v>8</v>
      </c>
      <c r="C63" s="364">
        <v>210</v>
      </c>
      <c r="D63" s="365" t="s">
        <v>999</v>
      </c>
      <c r="E63" s="365" t="s">
        <v>1006</v>
      </c>
      <c r="F63" s="364">
        <v>1209</v>
      </c>
      <c r="G63" s="114" t="s">
        <v>73</v>
      </c>
      <c r="H63" s="365" t="s">
        <v>42</v>
      </c>
      <c r="I63" s="367">
        <v>504</v>
      </c>
      <c r="J63" s="334">
        <v>0</v>
      </c>
      <c r="K63" s="334">
        <v>71</v>
      </c>
      <c r="L63" s="334">
        <v>62</v>
      </c>
      <c r="M63" s="334">
        <v>2</v>
      </c>
      <c r="N63" s="334">
        <v>7</v>
      </c>
      <c r="O63" s="334">
        <v>4</v>
      </c>
      <c r="P63" s="334">
        <v>75</v>
      </c>
      <c r="Q63" s="334">
        <v>5</v>
      </c>
      <c r="R63" s="334">
        <v>2</v>
      </c>
      <c r="S63" s="334">
        <v>30</v>
      </c>
      <c r="T63" s="334">
        <v>1</v>
      </c>
      <c r="U63" s="334">
        <v>1</v>
      </c>
      <c r="V63" s="334">
        <v>0</v>
      </c>
      <c r="W63" s="334">
        <v>8</v>
      </c>
      <c r="X63" s="334">
        <f t="shared" si="0"/>
        <v>268</v>
      </c>
    </row>
    <row r="64" spans="1:24" x14ac:dyDescent="0.2">
      <c r="A64" s="113">
        <v>63</v>
      </c>
      <c r="B64" s="114">
        <v>8</v>
      </c>
      <c r="C64" s="364">
        <v>218</v>
      </c>
      <c r="D64" s="365" t="s">
        <v>1007</v>
      </c>
      <c r="E64" s="365" t="s">
        <v>1007</v>
      </c>
      <c r="F64" s="364">
        <v>1225</v>
      </c>
      <c r="G64" s="114" t="s">
        <v>73</v>
      </c>
      <c r="H64" s="365" t="s">
        <v>42</v>
      </c>
      <c r="I64" s="367">
        <v>428</v>
      </c>
      <c r="J64" s="334">
        <v>4</v>
      </c>
      <c r="K64" s="334">
        <v>82</v>
      </c>
      <c r="L64" s="334">
        <v>24</v>
      </c>
      <c r="M64" s="334">
        <v>6</v>
      </c>
      <c r="N64" s="334">
        <v>4</v>
      </c>
      <c r="O64" s="334">
        <v>1</v>
      </c>
      <c r="P64" s="334">
        <v>0</v>
      </c>
      <c r="Q64" s="334">
        <v>1</v>
      </c>
      <c r="R64" s="334">
        <v>10</v>
      </c>
      <c r="S64" s="334">
        <v>89</v>
      </c>
      <c r="T64" s="334">
        <v>0</v>
      </c>
      <c r="U64" s="334">
        <v>0</v>
      </c>
      <c r="V64" s="334">
        <v>0</v>
      </c>
      <c r="W64" s="334">
        <v>13</v>
      </c>
      <c r="X64" s="334">
        <f t="shared" si="0"/>
        <v>234</v>
      </c>
    </row>
    <row r="65" spans="1:24" x14ac:dyDescent="0.2">
      <c r="A65" s="113">
        <v>64</v>
      </c>
      <c r="B65" s="114">
        <v>8</v>
      </c>
      <c r="C65" s="364">
        <v>239</v>
      </c>
      <c r="D65" s="365" t="s">
        <v>1008</v>
      </c>
      <c r="E65" s="365" t="s">
        <v>1009</v>
      </c>
      <c r="F65" s="364">
        <v>1283</v>
      </c>
      <c r="G65" s="114" t="s">
        <v>73</v>
      </c>
      <c r="H65" s="365" t="s">
        <v>42</v>
      </c>
      <c r="I65" s="367">
        <v>550</v>
      </c>
      <c r="J65" s="334">
        <v>8</v>
      </c>
      <c r="K65" s="334">
        <v>24</v>
      </c>
      <c r="L65" s="334">
        <v>39</v>
      </c>
      <c r="M65" s="334">
        <v>3</v>
      </c>
      <c r="N65" s="334">
        <v>14</v>
      </c>
      <c r="O65" s="334">
        <v>0</v>
      </c>
      <c r="P65" s="334">
        <v>6</v>
      </c>
      <c r="Q65" s="334">
        <v>4</v>
      </c>
      <c r="R65" s="334">
        <v>4</v>
      </c>
      <c r="S65" s="334">
        <v>102</v>
      </c>
      <c r="T65" s="334">
        <v>1</v>
      </c>
      <c r="U65" s="334">
        <v>0</v>
      </c>
      <c r="V65" s="334">
        <v>0</v>
      </c>
      <c r="W65" s="334">
        <v>7</v>
      </c>
      <c r="X65" s="334">
        <f t="shared" si="0"/>
        <v>212</v>
      </c>
    </row>
    <row r="66" spans="1:24" x14ac:dyDescent="0.2">
      <c r="A66" s="113">
        <v>65</v>
      </c>
      <c r="B66" s="114">
        <v>8</v>
      </c>
      <c r="C66" s="364">
        <v>239</v>
      </c>
      <c r="D66" s="365" t="s">
        <v>1008</v>
      </c>
      <c r="E66" s="365" t="s">
        <v>1010</v>
      </c>
      <c r="F66" s="364">
        <v>1283</v>
      </c>
      <c r="G66" s="114" t="s">
        <v>73</v>
      </c>
      <c r="H66" s="365" t="s">
        <v>1573</v>
      </c>
      <c r="I66" s="367">
        <v>221</v>
      </c>
      <c r="J66" s="334">
        <v>0</v>
      </c>
      <c r="K66" s="334">
        <v>29</v>
      </c>
      <c r="L66" s="334">
        <v>10</v>
      </c>
      <c r="M66" s="334">
        <v>3</v>
      </c>
      <c r="N66" s="334">
        <v>1</v>
      </c>
      <c r="O66" s="334">
        <v>1</v>
      </c>
      <c r="P66" s="334">
        <v>3</v>
      </c>
      <c r="Q66" s="334">
        <v>1</v>
      </c>
      <c r="R66" s="334">
        <v>1</v>
      </c>
      <c r="S66" s="334">
        <v>18</v>
      </c>
      <c r="T66" s="334">
        <v>0</v>
      </c>
      <c r="U66" s="334">
        <v>2</v>
      </c>
      <c r="V66" s="334">
        <v>0</v>
      </c>
      <c r="W66" s="334">
        <v>7</v>
      </c>
      <c r="X66" s="334">
        <f t="shared" ref="X66:X129" si="1">SUM(J66:W66)</f>
        <v>76</v>
      </c>
    </row>
    <row r="67" spans="1:24" x14ac:dyDescent="0.2">
      <c r="A67" s="113">
        <v>66</v>
      </c>
      <c r="B67" s="114">
        <v>8</v>
      </c>
      <c r="C67" s="364">
        <v>250</v>
      </c>
      <c r="D67" s="365" t="s">
        <v>1011</v>
      </c>
      <c r="E67" s="365" t="s">
        <v>1011</v>
      </c>
      <c r="F67" s="364">
        <v>1304</v>
      </c>
      <c r="G67" s="114" t="s">
        <v>73</v>
      </c>
      <c r="H67" s="365" t="s">
        <v>42</v>
      </c>
      <c r="I67" s="367">
        <v>492</v>
      </c>
      <c r="J67" s="334">
        <v>2</v>
      </c>
      <c r="K67" s="334">
        <v>103</v>
      </c>
      <c r="L67" s="334">
        <v>100</v>
      </c>
      <c r="M67" s="334">
        <v>12</v>
      </c>
      <c r="N67" s="334">
        <v>4</v>
      </c>
      <c r="O67" s="334">
        <v>1</v>
      </c>
      <c r="P67" s="334">
        <v>7</v>
      </c>
      <c r="Q67" s="334">
        <v>14</v>
      </c>
      <c r="R67" s="334">
        <v>7</v>
      </c>
      <c r="S67" s="334">
        <v>9</v>
      </c>
      <c r="T67" s="334">
        <v>67</v>
      </c>
      <c r="U67" s="334">
        <v>0</v>
      </c>
      <c r="V67" s="334">
        <v>0</v>
      </c>
      <c r="W67" s="334">
        <v>0</v>
      </c>
      <c r="X67" s="334">
        <f t="shared" si="1"/>
        <v>326</v>
      </c>
    </row>
    <row r="68" spans="1:24" x14ac:dyDescent="0.2">
      <c r="A68" s="113">
        <v>67</v>
      </c>
      <c r="B68" s="114">
        <v>8</v>
      </c>
      <c r="C68" s="364">
        <v>250</v>
      </c>
      <c r="D68" s="365" t="s">
        <v>1011</v>
      </c>
      <c r="E68" s="365" t="s">
        <v>1011</v>
      </c>
      <c r="F68" s="364">
        <v>1304</v>
      </c>
      <c r="G68" s="114" t="s">
        <v>73</v>
      </c>
      <c r="H68" s="365" t="s">
        <v>1569</v>
      </c>
      <c r="I68" s="367">
        <v>491</v>
      </c>
      <c r="J68" s="334">
        <v>2</v>
      </c>
      <c r="K68" s="334">
        <v>92</v>
      </c>
      <c r="L68" s="334">
        <v>14</v>
      </c>
      <c r="M68" s="334">
        <v>8</v>
      </c>
      <c r="N68" s="334">
        <v>2</v>
      </c>
      <c r="O68" s="334">
        <v>1</v>
      </c>
      <c r="P68" s="334">
        <v>15</v>
      </c>
      <c r="Q68" s="334">
        <v>5</v>
      </c>
      <c r="R68" s="334">
        <v>4</v>
      </c>
      <c r="S68" s="334">
        <v>91</v>
      </c>
      <c r="T68" s="334">
        <v>0</v>
      </c>
      <c r="U68" s="334">
        <v>3</v>
      </c>
      <c r="V68" s="334">
        <v>0</v>
      </c>
      <c r="W68" s="334">
        <v>11</v>
      </c>
      <c r="X68" s="334">
        <f t="shared" si="1"/>
        <v>248</v>
      </c>
    </row>
    <row r="69" spans="1:24" x14ac:dyDescent="0.2">
      <c r="A69" s="113">
        <v>68</v>
      </c>
      <c r="B69" s="114">
        <v>8</v>
      </c>
      <c r="C69" s="364">
        <v>250</v>
      </c>
      <c r="D69" s="365" t="s">
        <v>1011</v>
      </c>
      <c r="E69" s="365" t="s">
        <v>1012</v>
      </c>
      <c r="F69" s="364">
        <v>1305</v>
      </c>
      <c r="G69" s="114" t="s">
        <v>73</v>
      </c>
      <c r="H69" s="365" t="s">
        <v>42</v>
      </c>
      <c r="I69" s="367">
        <v>522</v>
      </c>
      <c r="J69" s="334">
        <v>11</v>
      </c>
      <c r="K69" s="334">
        <v>21</v>
      </c>
      <c r="L69" s="334">
        <v>167</v>
      </c>
      <c r="M69" s="334">
        <v>10</v>
      </c>
      <c r="N69" s="334">
        <v>21</v>
      </c>
      <c r="O69" s="334">
        <v>1</v>
      </c>
      <c r="P69" s="334">
        <v>9</v>
      </c>
      <c r="Q69" s="334">
        <v>9</v>
      </c>
      <c r="R69" s="334">
        <v>1</v>
      </c>
      <c r="S69" s="334">
        <v>42</v>
      </c>
      <c r="T69" s="334">
        <v>5</v>
      </c>
      <c r="U69" s="334">
        <v>0</v>
      </c>
      <c r="V69" s="334">
        <v>0</v>
      </c>
      <c r="W69" s="334">
        <v>22</v>
      </c>
      <c r="X69" s="334">
        <f t="shared" si="1"/>
        <v>319</v>
      </c>
    </row>
    <row r="70" spans="1:24" x14ac:dyDescent="0.2">
      <c r="A70" s="113">
        <v>69</v>
      </c>
      <c r="B70" s="114">
        <v>8</v>
      </c>
      <c r="C70" s="364">
        <v>253</v>
      </c>
      <c r="D70" s="365" t="s">
        <v>1013</v>
      </c>
      <c r="E70" s="365" t="s">
        <v>1013</v>
      </c>
      <c r="F70" s="364">
        <v>1314</v>
      </c>
      <c r="G70" s="114" t="s">
        <v>73</v>
      </c>
      <c r="H70" s="365" t="s">
        <v>42</v>
      </c>
      <c r="I70" s="367">
        <v>504</v>
      </c>
      <c r="J70" s="334">
        <v>5</v>
      </c>
      <c r="K70" s="334">
        <v>18</v>
      </c>
      <c r="L70" s="334">
        <v>100</v>
      </c>
      <c r="M70" s="334">
        <v>6</v>
      </c>
      <c r="N70" s="334">
        <v>2</v>
      </c>
      <c r="O70" s="334">
        <v>0</v>
      </c>
      <c r="P70" s="334">
        <v>56</v>
      </c>
      <c r="Q70" s="334">
        <v>1</v>
      </c>
      <c r="R70" s="334">
        <v>1</v>
      </c>
      <c r="S70" s="334">
        <v>17</v>
      </c>
      <c r="T70" s="334">
        <v>0</v>
      </c>
      <c r="U70" s="334">
        <v>0</v>
      </c>
      <c r="V70" s="334">
        <v>0</v>
      </c>
      <c r="W70" s="334">
        <v>17</v>
      </c>
      <c r="X70" s="334">
        <f t="shared" si="1"/>
        <v>223</v>
      </c>
    </row>
    <row r="71" spans="1:24" x14ac:dyDescent="0.2">
      <c r="A71" s="113">
        <v>70</v>
      </c>
      <c r="B71" s="114">
        <v>8</v>
      </c>
      <c r="C71" s="364">
        <v>253</v>
      </c>
      <c r="D71" s="365" t="s">
        <v>1013</v>
      </c>
      <c r="E71" s="365" t="s">
        <v>1013</v>
      </c>
      <c r="F71" s="364">
        <v>1314</v>
      </c>
      <c r="G71" s="114" t="s">
        <v>73</v>
      </c>
      <c r="H71" s="365" t="s">
        <v>1569</v>
      </c>
      <c r="I71" s="367">
        <v>504</v>
      </c>
      <c r="J71" s="334">
        <v>4</v>
      </c>
      <c r="K71" s="334">
        <v>29</v>
      </c>
      <c r="L71" s="334">
        <v>61</v>
      </c>
      <c r="M71" s="334">
        <v>4</v>
      </c>
      <c r="N71" s="334">
        <v>2</v>
      </c>
      <c r="O71" s="334">
        <v>0</v>
      </c>
      <c r="P71" s="334">
        <v>67</v>
      </c>
      <c r="Q71" s="334">
        <v>1</v>
      </c>
      <c r="R71" s="334">
        <v>0</v>
      </c>
      <c r="S71" s="334">
        <v>8</v>
      </c>
      <c r="T71" s="334">
        <v>0</v>
      </c>
      <c r="U71" s="334">
        <v>0</v>
      </c>
      <c r="V71" s="334">
        <v>0</v>
      </c>
      <c r="W71" s="334">
        <v>13</v>
      </c>
      <c r="X71" s="334">
        <f t="shared" si="1"/>
        <v>189</v>
      </c>
    </row>
    <row r="72" spans="1:24" x14ac:dyDescent="0.2">
      <c r="A72" s="113">
        <v>71</v>
      </c>
      <c r="B72" s="114">
        <v>8</v>
      </c>
      <c r="C72" s="364">
        <v>253</v>
      </c>
      <c r="D72" s="365" t="s">
        <v>1013</v>
      </c>
      <c r="E72" s="365" t="s">
        <v>1013</v>
      </c>
      <c r="F72" s="364">
        <v>1314</v>
      </c>
      <c r="G72" s="114" t="s">
        <v>73</v>
      </c>
      <c r="H72" s="365" t="s">
        <v>1571</v>
      </c>
      <c r="I72" s="367">
        <v>503</v>
      </c>
      <c r="J72" s="334">
        <v>2</v>
      </c>
      <c r="K72" s="334">
        <v>32</v>
      </c>
      <c r="L72" s="334">
        <v>68</v>
      </c>
      <c r="M72" s="334">
        <v>2</v>
      </c>
      <c r="N72" s="334">
        <v>3</v>
      </c>
      <c r="O72" s="334">
        <v>0</v>
      </c>
      <c r="P72" s="334">
        <v>49</v>
      </c>
      <c r="Q72" s="334">
        <v>6</v>
      </c>
      <c r="R72" s="334">
        <v>1</v>
      </c>
      <c r="S72" s="334">
        <v>16</v>
      </c>
      <c r="T72" s="334">
        <v>0</v>
      </c>
      <c r="U72" s="334">
        <v>1</v>
      </c>
      <c r="V72" s="334">
        <v>0</v>
      </c>
      <c r="W72" s="334">
        <v>7</v>
      </c>
      <c r="X72" s="334">
        <f t="shared" si="1"/>
        <v>187</v>
      </c>
    </row>
    <row r="73" spans="1:24" x14ac:dyDescent="0.2">
      <c r="A73" s="113">
        <v>72</v>
      </c>
      <c r="B73" s="114">
        <v>8</v>
      </c>
      <c r="C73" s="364">
        <v>257</v>
      </c>
      <c r="D73" s="365" t="s">
        <v>1014</v>
      </c>
      <c r="E73" s="365" t="s">
        <v>1014</v>
      </c>
      <c r="F73" s="364">
        <v>1319</v>
      </c>
      <c r="G73" s="114" t="s">
        <v>73</v>
      </c>
      <c r="H73" s="365" t="s">
        <v>42</v>
      </c>
      <c r="I73" s="367">
        <v>550</v>
      </c>
      <c r="J73" s="334">
        <v>6</v>
      </c>
      <c r="K73" s="334">
        <v>68</v>
      </c>
      <c r="L73" s="334">
        <v>50</v>
      </c>
      <c r="M73" s="334">
        <v>10</v>
      </c>
      <c r="N73" s="334">
        <v>4</v>
      </c>
      <c r="O73" s="334">
        <v>6</v>
      </c>
      <c r="P73" s="334">
        <v>3</v>
      </c>
      <c r="Q73" s="334">
        <v>3</v>
      </c>
      <c r="R73" s="334">
        <v>2</v>
      </c>
      <c r="S73" s="334">
        <v>31</v>
      </c>
      <c r="T73" s="334">
        <v>2</v>
      </c>
      <c r="U73" s="334">
        <v>2</v>
      </c>
      <c r="V73" s="334">
        <v>0</v>
      </c>
      <c r="W73" s="334">
        <v>7</v>
      </c>
      <c r="X73" s="334">
        <f t="shared" si="1"/>
        <v>194</v>
      </c>
    </row>
    <row r="74" spans="1:24" x14ac:dyDescent="0.2">
      <c r="A74" s="113">
        <v>73</v>
      </c>
      <c r="B74" s="114">
        <v>8</v>
      </c>
      <c r="C74" s="364">
        <v>268</v>
      </c>
      <c r="D74" s="365" t="s">
        <v>1015</v>
      </c>
      <c r="E74" s="365" t="s">
        <v>1015</v>
      </c>
      <c r="F74" s="364">
        <v>1354</v>
      </c>
      <c r="G74" s="114" t="s">
        <v>73</v>
      </c>
      <c r="H74" s="365" t="s">
        <v>42</v>
      </c>
      <c r="I74" s="367">
        <v>516</v>
      </c>
      <c r="J74" s="334">
        <v>1</v>
      </c>
      <c r="K74" s="334">
        <v>70</v>
      </c>
      <c r="L74" s="334">
        <v>84</v>
      </c>
      <c r="M74" s="334">
        <v>0</v>
      </c>
      <c r="N74" s="334">
        <v>5</v>
      </c>
      <c r="O74" s="334">
        <v>2</v>
      </c>
      <c r="P74" s="334">
        <v>57</v>
      </c>
      <c r="Q74" s="334">
        <v>1</v>
      </c>
      <c r="R74" s="334">
        <v>3</v>
      </c>
      <c r="S74" s="334">
        <v>71</v>
      </c>
      <c r="T74" s="334">
        <v>1</v>
      </c>
      <c r="U74" s="334">
        <v>0</v>
      </c>
      <c r="V74" s="334">
        <v>0</v>
      </c>
      <c r="W74" s="334">
        <v>9</v>
      </c>
      <c r="X74" s="334">
        <f t="shared" si="1"/>
        <v>304</v>
      </c>
    </row>
    <row r="75" spans="1:24" x14ac:dyDescent="0.2">
      <c r="A75" s="113">
        <v>74</v>
      </c>
      <c r="B75" s="114">
        <v>8</v>
      </c>
      <c r="C75" s="364">
        <v>268</v>
      </c>
      <c r="D75" s="365" t="s">
        <v>1015</v>
      </c>
      <c r="E75" s="365" t="s">
        <v>1015</v>
      </c>
      <c r="F75" s="364">
        <v>1355</v>
      </c>
      <c r="G75" s="114" t="s">
        <v>73</v>
      </c>
      <c r="H75" s="365" t="s">
        <v>42</v>
      </c>
      <c r="I75" s="367">
        <v>649</v>
      </c>
      <c r="J75" s="334">
        <v>5</v>
      </c>
      <c r="K75" s="334">
        <v>51</v>
      </c>
      <c r="L75" s="334">
        <v>106</v>
      </c>
      <c r="M75" s="334">
        <v>2</v>
      </c>
      <c r="N75" s="334">
        <v>11</v>
      </c>
      <c r="O75" s="334">
        <v>2</v>
      </c>
      <c r="P75" s="334">
        <v>30</v>
      </c>
      <c r="Q75" s="334">
        <v>5</v>
      </c>
      <c r="R75" s="334">
        <v>1</v>
      </c>
      <c r="S75" s="334">
        <v>109</v>
      </c>
      <c r="T75" s="334">
        <v>4</v>
      </c>
      <c r="U75" s="334">
        <v>0</v>
      </c>
      <c r="V75" s="334">
        <v>0</v>
      </c>
      <c r="W75" s="334">
        <v>17</v>
      </c>
      <c r="X75" s="334">
        <f t="shared" si="1"/>
        <v>343</v>
      </c>
    </row>
    <row r="76" spans="1:24" x14ac:dyDescent="0.2">
      <c r="A76" s="113">
        <v>75</v>
      </c>
      <c r="B76" s="114">
        <v>8</v>
      </c>
      <c r="C76" s="364">
        <v>268</v>
      </c>
      <c r="D76" s="365" t="s">
        <v>1015</v>
      </c>
      <c r="E76" s="365" t="s">
        <v>1016</v>
      </c>
      <c r="F76" s="364">
        <v>1356</v>
      </c>
      <c r="G76" s="114" t="s">
        <v>73</v>
      </c>
      <c r="H76" s="365" t="s">
        <v>42</v>
      </c>
      <c r="I76" s="367">
        <v>524</v>
      </c>
      <c r="J76" s="334">
        <v>3</v>
      </c>
      <c r="K76" s="334">
        <v>6</v>
      </c>
      <c r="L76" s="334">
        <v>27</v>
      </c>
      <c r="M76" s="334">
        <v>2</v>
      </c>
      <c r="N76" s="334">
        <v>9</v>
      </c>
      <c r="O76" s="334">
        <v>0</v>
      </c>
      <c r="P76" s="334">
        <v>7</v>
      </c>
      <c r="Q76" s="334">
        <v>8</v>
      </c>
      <c r="R76" s="334">
        <v>5</v>
      </c>
      <c r="S76" s="334">
        <v>212</v>
      </c>
      <c r="T76" s="334">
        <v>1</v>
      </c>
      <c r="U76" s="334">
        <v>0</v>
      </c>
      <c r="V76" s="334">
        <v>2</v>
      </c>
      <c r="W76" s="334">
        <v>4</v>
      </c>
      <c r="X76" s="334">
        <f t="shared" si="1"/>
        <v>286</v>
      </c>
    </row>
    <row r="77" spans="1:24" x14ac:dyDescent="0.2">
      <c r="A77" s="113">
        <v>76</v>
      </c>
      <c r="B77" s="114">
        <v>8</v>
      </c>
      <c r="C77" s="364">
        <v>268</v>
      </c>
      <c r="D77" s="365" t="s">
        <v>1015</v>
      </c>
      <c r="E77" s="365" t="s">
        <v>1017</v>
      </c>
      <c r="F77" s="364">
        <v>1357</v>
      </c>
      <c r="G77" s="114" t="s">
        <v>73</v>
      </c>
      <c r="H77" s="365" t="s">
        <v>42</v>
      </c>
      <c r="I77" s="367">
        <v>523</v>
      </c>
      <c r="J77" s="334">
        <v>4</v>
      </c>
      <c r="K77" s="334">
        <v>37</v>
      </c>
      <c r="L77" s="334">
        <v>138</v>
      </c>
      <c r="M77" s="334">
        <v>2</v>
      </c>
      <c r="N77" s="334">
        <v>4</v>
      </c>
      <c r="O77" s="334">
        <v>1</v>
      </c>
      <c r="P77" s="334">
        <v>11</v>
      </c>
      <c r="Q77" s="334">
        <v>3</v>
      </c>
      <c r="R77" s="334">
        <v>2</v>
      </c>
      <c r="S77" s="334">
        <v>68</v>
      </c>
      <c r="T77" s="334">
        <v>0</v>
      </c>
      <c r="U77" s="334">
        <v>0</v>
      </c>
      <c r="V77" s="334">
        <v>0</v>
      </c>
      <c r="W77" s="334">
        <v>9</v>
      </c>
      <c r="X77" s="334">
        <f t="shared" si="1"/>
        <v>279</v>
      </c>
    </row>
    <row r="78" spans="1:24" x14ac:dyDescent="0.2">
      <c r="A78" s="113">
        <v>77</v>
      </c>
      <c r="B78" s="114">
        <v>8</v>
      </c>
      <c r="C78" s="364">
        <v>268</v>
      </c>
      <c r="D78" s="365" t="s">
        <v>1015</v>
      </c>
      <c r="E78" s="365" t="s">
        <v>765</v>
      </c>
      <c r="F78" s="364">
        <v>1358</v>
      </c>
      <c r="G78" s="114" t="s">
        <v>73</v>
      </c>
      <c r="H78" s="365" t="s">
        <v>42</v>
      </c>
      <c r="I78" s="367">
        <v>519</v>
      </c>
      <c r="J78" s="334">
        <v>6</v>
      </c>
      <c r="K78" s="334">
        <v>29</v>
      </c>
      <c r="L78" s="334">
        <v>147</v>
      </c>
      <c r="M78" s="334">
        <v>3</v>
      </c>
      <c r="N78" s="334">
        <v>30</v>
      </c>
      <c r="O78" s="334">
        <v>0</v>
      </c>
      <c r="P78" s="334">
        <v>12</v>
      </c>
      <c r="Q78" s="334">
        <v>2</v>
      </c>
      <c r="R78" s="334">
        <v>1</v>
      </c>
      <c r="S78" s="334">
        <v>70</v>
      </c>
      <c r="T78" s="334">
        <v>1</v>
      </c>
      <c r="U78" s="334">
        <v>0</v>
      </c>
      <c r="V78" s="334">
        <v>0</v>
      </c>
      <c r="W78" s="334">
        <v>16</v>
      </c>
      <c r="X78" s="334">
        <f t="shared" si="1"/>
        <v>317</v>
      </c>
    </row>
    <row r="79" spans="1:24" x14ac:dyDescent="0.2">
      <c r="A79" s="113">
        <v>78</v>
      </c>
      <c r="B79" s="114">
        <v>8</v>
      </c>
      <c r="C79" s="364">
        <v>284</v>
      </c>
      <c r="D79" s="365" t="s">
        <v>1018</v>
      </c>
      <c r="E79" s="365" t="s">
        <v>1018</v>
      </c>
      <c r="F79" s="364">
        <v>1411</v>
      </c>
      <c r="G79" s="114" t="s">
        <v>73</v>
      </c>
      <c r="H79" s="365" t="s">
        <v>42</v>
      </c>
      <c r="I79" s="367">
        <v>454</v>
      </c>
      <c r="J79" s="334">
        <v>8</v>
      </c>
      <c r="K79" s="334">
        <v>32</v>
      </c>
      <c r="L79" s="334">
        <v>29</v>
      </c>
      <c r="M79" s="334">
        <v>1</v>
      </c>
      <c r="N79" s="334">
        <v>3</v>
      </c>
      <c r="O79" s="334">
        <v>0</v>
      </c>
      <c r="P79" s="334">
        <v>2</v>
      </c>
      <c r="Q79" s="334">
        <v>2</v>
      </c>
      <c r="R79" s="334">
        <v>8</v>
      </c>
      <c r="S79" s="334">
        <v>64</v>
      </c>
      <c r="T79" s="334">
        <v>2</v>
      </c>
      <c r="U79" s="334">
        <v>1</v>
      </c>
      <c r="V79" s="334">
        <v>0</v>
      </c>
      <c r="W79" s="334">
        <v>7</v>
      </c>
      <c r="X79" s="334">
        <f t="shared" si="1"/>
        <v>159</v>
      </c>
    </row>
    <row r="80" spans="1:24" x14ac:dyDescent="0.2">
      <c r="A80" s="113">
        <v>79</v>
      </c>
      <c r="B80" s="114">
        <v>8</v>
      </c>
      <c r="C80" s="364">
        <v>284</v>
      </c>
      <c r="D80" s="365" t="s">
        <v>1018</v>
      </c>
      <c r="E80" s="365" t="s">
        <v>1018</v>
      </c>
      <c r="F80" s="364">
        <v>1411</v>
      </c>
      <c r="G80" s="114" t="s">
        <v>73</v>
      </c>
      <c r="H80" s="365" t="s">
        <v>1569</v>
      </c>
      <c r="I80" s="367">
        <v>453</v>
      </c>
      <c r="J80" s="334">
        <v>12</v>
      </c>
      <c r="K80" s="334">
        <v>37</v>
      </c>
      <c r="L80" s="334">
        <v>31</v>
      </c>
      <c r="M80" s="334">
        <v>4</v>
      </c>
      <c r="N80" s="334">
        <v>6</v>
      </c>
      <c r="O80" s="334">
        <v>0</v>
      </c>
      <c r="P80" s="334">
        <v>2</v>
      </c>
      <c r="Q80" s="334">
        <v>3</v>
      </c>
      <c r="R80" s="334">
        <v>3</v>
      </c>
      <c r="S80" s="334">
        <v>51</v>
      </c>
      <c r="T80" s="334">
        <v>0</v>
      </c>
      <c r="U80" s="334">
        <v>0</v>
      </c>
      <c r="V80" s="334">
        <v>0</v>
      </c>
      <c r="W80" s="334">
        <v>18</v>
      </c>
      <c r="X80" s="334">
        <f t="shared" si="1"/>
        <v>167</v>
      </c>
    </row>
    <row r="81" spans="1:24" x14ac:dyDescent="0.2">
      <c r="A81" s="113">
        <v>80</v>
      </c>
      <c r="B81" s="114">
        <v>8</v>
      </c>
      <c r="C81" s="364">
        <v>284</v>
      </c>
      <c r="D81" s="365" t="s">
        <v>1018</v>
      </c>
      <c r="E81" s="365" t="s">
        <v>1018</v>
      </c>
      <c r="F81" s="364">
        <v>1412</v>
      </c>
      <c r="G81" s="114" t="s">
        <v>73</v>
      </c>
      <c r="H81" s="365" t="s">
        <v>42</v>
      </c>
      <c r="I81" s="367">
        <v>716</v>
      </c>
      <c r="J81" s="334">
        <v>5</v>
      </c>
      <c r="K81" s="334">
        <v>57</v>
      </c>
      <c r="L81" s="334">
        <v>54</v>
      </c>
      <c r="M81" s="334">
        <v>5</v>
      </c>
      <c r="N81" s="334">
        <v>2</v>
      </c>
      <c r="O81" s="334">
        <v>1</v>
      </c>
      <c r="P81" s="334">
        <v>2</v>
      </c>
      <c r="Q81" s="334">
        <v>10</v>
      </c>
      <c r="R81" s="334">
        <v>9</v>
      </c>
      <c r="S81" s="334">
        <v>109</v>
      </c>
      <c r="T81" s="334">
        <v>4</v>
      </c>
      <c r="U81" s="334">
        <v>2</v>
      </c>
      <c r="V81" s="334">
        <v>0</v>
      </c>
      <c r="W81" s="334">
        <v>7</v>
      </c>
      <c r="X81" s="334">
        <f t="shared" si="1"/>
        <v>267</v>
      </c>
    </row>
    <row r="82" spans="1:24" x14ac:dyDescent="0.2">
      <c r="A82" s="113">
        <v>81</v>
      </c>
      <c r="B82" s="114">
        <v>8</v>
      </c>
      <c r="C82" s="364">
        <v>284</v>
      </c>
      <c r="D82" s="365" t="s">
        <v>1018</v>
      </c>
      <c r="E82" s="365" t="s">
        <v>1019</v>
      </c>
      <c r="F82" s="364">
        <v>1413</v>
      </c>
      <c r="G82" s="114" t="s">
        <v>73</v>
      </c>
      <c r="H82" s="365" t="s">
        <v>42</v>
      </c>
      <c r="I82" s="367">
        <v>311</v>
      </c>
      <c r="J82" s="334">
        <v>3</v>
      </c>
      <c r="K82" s="334">
        <v>44</v>
      </c>
      <c r="L82" s="334">
        <v>7</v>
      </c>
      <c r="M82" s="334">
        <v>5</v>
      </c>
      <c r="N82" s="334">
        <v>1</v>
      </c>
      <c r="O82" s="334">
        <v>0</v>
      </c>
      <c r="P82" s="334">
        <v>2</v>
      </c>
      <c r="Q82" s="334">
        <v>1</v>
      </c>
      <c r="R82" s="334">
        <v>3</v>
      </c>
      <c r="S82" s="334">
        <v>49</v>
      </c>
      <c r="T82" s="334">
        <v>0</v>
      </c>
      <c r="U82" s="334">
        <v>1</v>
      </c>
      <c r="V82" s="334">
        <v>0</v>
      </c>
      <c r="W82" s="334">
        <v>5</v>
      </c>
      <c r="X82" s="334">
        <f t="shared" si="1"/>
        <v>121</v>
      </c>
    </row>
    <row r="83" spans="1:24" x14ac:dyDescent="0.2">
      <c r="A83" s="113">
        <v>82</v>
      </c>
      <c r="B83" s="114">
        <v>8</v>
      </c>
      <c r="C83" s="364">
        <v>284</v>
      </c>
      <c r="D83" s="365" t="s">
        <v>1018</v>
      </c>
      <c r="E83" s="365" t="s">
        <v>1020</v>
      </c>
      <c r="F83" s="364">
        <v>1414</v>
      </c>
      <c r="G83" s="114" t="s">
        <v>73</v>
      </c>
      <c r="H83" s="365" t="s">
        <v>42</v>
      </c>
      <c r="I83" s="367">
        <v>526</v>
      </c>
      <c r="J83" s="334">
        <v>16</v>
      </c>
      <c r="K83" s="334">
        <v>21</v>
      </c>
      <c r="L83" s="334">
        <v>48</v>
      </c>
      <c r="M83" s="334">
        <v>5</v>
      </c>
      <c r="N83" s="334">
        <v>3</v>
      </c>
      <c r="O83" s="334">
        <v>0</v>
      </c>
      <c r="P83" s="334">
        <v>1</v>
      </c>
      <c r="Q83" s="334">
        <v>3</v>
      </c>
      <c r="R83" s="334">
        <v>3</v>
      </c>
      <c r="S83" s="334">
        <v>20</v>
      </c>
      <c r="T83" s="334">
        <v>1</v>
      </c>
      <c r="U83" s="334">
        <v>1</v>
      </c>
      <c r="V83" s="334">
        <v>0</v>
      </c>
      <c r="W83" s="334">
        <v>5</v>
      </c>
      <c r="X83" s="334">
        <f t="shared" si="1"/>
        <v>127</v>
      </c>
    </row>
    <row r="84" spans="1:24" x14ac:dyDescent="0.2">
      <c r="A84" s="113">
        <v>83</v>
      </c>
      <c r="B84" s="114">
        <v>8</v>
      </c>
      <c r="C84" s="364">
        <v>295</v>
      </c>
      <c r="D84" s="365" t="s">
        <v>1021</v>
      </c>
      <c r="E84" s="365" t="s">
        <v>1021</v>
      </c>
      <c r="F84" s="364">
        <v>1438</v>
      </c>
      <c r="G84" s="114" t="s">
        <v>73</v>
      </c>
      <c r="H84" s="365" t="s">
        <v>42</v>
      </c>
      <c r="I84" s="367">
        <v>159</v>
      </c>
      <c r="J84" s="334">
        <v>2</v>
      </c>
      <c r="K84" s="334">
        <v>3</v>
      </c>
      <c r="L84" s="334">
        <v>25</v>
      </c>
      <c r="M84" s="334">
        <v>2</v>
      </c>
      <c r="N84" s="334">
        <v>4</v>
      </c>
      <c r="O84" s="334">
        <v>1</v>
      </c>
      <c r="P84" s="334">
        <v>1</v>
      </c>
      <c r="Q84" s="334">
        <v>2</v>
      </c>
      <c r="R84" s="334">
        <v>0</v>
      </c>
      <c r="S84" s="334">
        <v>14</v>
      </c>
      <c r="T84" s="334">
        <v>1</v>
      </c>
      <c r="U84" s="334">
        <v>0</v>
      </c>
      <c r="V84" s="334">
        <v>0</v>
      </c>
      <c r="W84" s="334">
        <v>8</v>
      </c>
      <c r="X84" s="334">
        <f t="shared" si="1"/>
        <v>63</v>
      </c>
    </row>
    <row r="85" spans="1:24" x14ac:dyDescent="0.2">
      <c r="A85" s="113">
        <v>84</v>
      </c>
      <c r="B85" s="114">
        <v>8</v>
      </c>
      <c r="C85" s="364">
        <v>295</v>
      </c>
      <c r="D85" s="365" t="s">
        <v>1021</v>
      </c>
      <c r="E85" s="365" t="s">
        <v>708</v>
      </c>
      <c r="F85" s="364">
        <v>1438</v>
      </c>
      <c r="G85" s="114" t="s">
        <v>73</v>
      </c>
      <c r="H85" s="365" t="s">
        <v>1573</v>
      </c>
      <c r="I85" s="367">
        <v>648</v>
      </c>
      <c r="J85" s="334">
        <v>2</v>
      </c>
      <c r="K85" s="334">
        <v>10</v>
      </c>
      <c r="L85" s="334">
        <v>67</v>
      </c>
      <c r="M85" s="334">
        <v>3</v>
      </c>
      <c r="N85" s="334">
        <v>133</v>
      </c>
      <c r="O85" s="334">
        <v>1</v>
      </c>
      <c r="P85" s="334">
        <v>122</v>
      </c>
      <c r="Q85" s="334">
        <v>4</v>
      </c>
      <c r="R85" s="334">
        <v>2</v>
      </c>
      <c r="S85" s="334">
        <v>10</v>
      </c>
      <c r="T85" s="334">
        <v>0</v>
      </c>
      <c r="U85" s="334">
        <v>0</v>
      </c>
      <c r="V85" s="334">
        <v>0</v>
      </c>
      <c r="W85" s="334">
        <v>18</v>
      </c>
      <c r="X85" s="334">
        <f t="shared" si="1"/>
        <v>372</v>
      </c>
    </row>
    <row r="86" spans="1:24" x14ac:dyDescent="0.2">
      <c r="A86" s="113">
        <v>85</v>
      </c>
      <c r="B86" s="114">
        <v>8</v>
      </c>
      <c r="C86" s="364">
        <v>295</v>
      </c>
      <c r="D86" s="365" t="s">
        <v>1021</v>
      </c>
      <c r="E86" s="365" t="s">
        <v>1021</v>
      </c>
      <c r="F86" s="364">
        <v>1439</v>
      </c>
      <c r="G86" s="114" t="s">
        <v>73</v>
      </c>
      <c r="H86" s="365" t="s">
        <v>42</v>
      </c>
      <c r="I86" s="367">
        <v>379</v>
      </c>
      <c r="J86" s="334">
        <v>7</v>
      </c>
      <c r="K86" s="334">
        <v>19</v>
      </c>
      <c r="L86" s="334">
        <v>40</v>
      </c>
      <c r="M86" s="334">
        <v>4</v>
      </c>
      <c r="N86" s="334">
        <v>12</v>
      </c>
      <c r="O86" s="334">
        <v>2</v>
      </c>
      <c r="P86" s="334">
        <v>34</v>
      </c>
      <c r="Q86" s="334">
        <v>1</v>
      </c>
      <c r="R86" s="334">
        <v>2</v>
      </c>
      <c r="S86" s="334">
        <v>28</v>
      </c>
      <c r="T86" s="334">
        <v>0</v>
      </c>
      <c r="U86" s="334">
        <v>1</v>
      </c>
      <c r="V86" s="334">
        <v>0</v>
      </c>
      <c r="W86" s="334">
        <v>4</v>
      </c>
      <c r="X86" s="334">
        <f t="shared" si="1"/>
        <v>154</v>
      </c>
    </row>
    <row r="87" spans="1:24" x14ac:dyDescent="0.2">
      <c r="A87" s="113">
        <v>86</v>
      </c>
      <c r="B87" s="114">
        <v>8</v>
      </c>
      <c r="C87" s="364">
        <v>295</v>
      </c>
      <c r="D87" s="365" t="s">
        <v>1021</v>
      </c>
      <c r="E87" s="365" t="s">
        <v>1021</v>
      </c>
      <c r="F87" s="364">
        <v>1439</v>
      </c>
      <c r="G87" s="114" t="s">
        <v>73</v>
      </c>
      <c r="H87" s="365" t="s">
        <v>1569</v>
      </c>
      <c r="I87" s="367">
        <v>379</v>
      </c>
      <c r="J87" s="334">
        <v>5</v>
      </c>
      <c r="K87" s="334">
        <v>17</v>
      </c>
      <c r="L87" s="334">
        <v>47</v>
      </c>
      <c r="M87" s="334">
        <v>3</v>
      </c>
      <c r="N87" s="334">
        <v>5</v>
      </c>
      <c r="O87" s="334">
        <v>4</v>
      </c>
      <c r="P87" s="334">
        <v>5</v>
      </c>
      <c r="Q87" s="334">
        <v>3</v>
      </c>
      <c r="R87" s="334">
        <v>0</v>
      </c>
      <c r="S87" s="334">
        <v>35</v>
      </c>
      <c r="T87" s="334">
        <v>2</v>
      </c>
      <c r="U87" s="334">
        <v>0</v>
      </c>
      <c r="V87" s="334">
        <v>0</v>
      </c>
      <c r="W87" s="334">
        <v>8</v>
      </c>
      <c r="X87" s="334">
        <f t="shared" si="1"/>
        <v>134</v>
      </c>
    </row>
    <row r="88" spans="1:24" x14ac:dyDescent="0.2">
      <c r="A88" s="113">
        <v>87</v>
      </c>
      <c r="B88" s="114">
        <v>8</v>
      </c>
      <c r="C88" s="364">
        <v>315</v>
      </c>
      <c r="D88" s="365" t="s">
        <v>1022</v>
      </c>
      <c r="E88" s="365" t="s">
        <v>1022</v>
      </c>
      <c r="F88" s="364">
        <v>1496</v>
      </c>
      <c r="G88" s="114" t="s">
        <v>73</v>
      </c>
      <c r="H88" s="365" t="s">
        <v>42</v>
      </c>
      <c r="I88" s="367">
        <v>667</v>
      </c>
      <c r="J88" s="334">
        <v>8</v>
      </c>
      <c r="K88" s="334">
        <v>39</v>
      </c>
      <c r="L88" s="334">
        <v>37</v>
      </c>
      <c r="M88" s="334">
        <v>5</v>
      </c>
      <c r="N88" s="334">
        <v>10</v>
      </c>
      <c r="O88" s="334">
        <v>4</v>
      </c>
      <c r="P88" s="334">
        <v>5</v>
      </c>
      <c r="Q88" s="334">
        <v>4</v>
      </c>
      <c r="R88" s="334">
        <v>2</v>
      </c>
      <c r="S88" s="334">
        <v>92</v>
      </c>
      <c r="T88" s="334">
        <v>0</v>
      </c>
      <c r="U88" s="334">
        <v>0</v>
      </c>
      <c r="V88" s="334">
        <v>0</v>
      </c>
      <c r="W88" s="334">
        <v>11</v>
      </c>
      <c r="X88" s="334">
        <f t="shared" si="1"/>
        <v>217</v>
      </c>
    </row>
    <row r="89" spans="1:24" x14ac:dyDescent="0.2">
      <c r="A89" s="113">
        <v>88</v>
      </c>
      <c r="B89" s="114">
        <v>8</v>
      </c>
      <c r="C89" s="364">
        <v>315</v>
      </c>
      <c r="D89" s="365" t="s">
        <v>1022</v>
      </c>
      <c r="E89" s="365" t="s">
        <v>1023</v>
      </c>
      <c r="F89" s="364">
        <v>1497</v>
      </c>
      <c r="G89" s="114" t="s">
        <v>73</v>
      </c>
      <c r="H89" s="365" t="s">
        <v>42</v>
      </c>
      <c r="I89" s="367">
        <v>347</v>
      </c>
      <c r="J89" s="334">
        <v>11</v>
      </c>
      <c r="K89" s="334">
        <v>34</v>
      </c>
      <c r="L89" s="334">
        <v>13</v>
      </c>
      <c r="M89" s="334">
        <v>8</v>
      </c>
      <c r="N89" s="334">
        <v>5</v>
      </c>
      <c r="O89" s="334">
        <v>3</v>
      </c>
      <c r="P89" s="334">
        <v>5</v>
      </c>
      <c r="Q89" s="334">
        <v>0</v>
      </c>
      <c r="R89" s="334">
        <v>4</v>
      </c>
      <c r="S89" s="334">
        <v>61</v>
      </c>
      <c r="T89" s="334">
        <v>0</v>
      </c>
      <c r="U89" s="334">
        <v>1</v>
      </c>
      <c r="V89" s="334">
        <v>0</v>
      </c>
      <c r="W89" s="334">
        <v>14</v>
      </c>
      <c r="X89" s="334">
        <f t="shared" si="1"/>
        <v>159</v>
      </c>
    </row>
    <row r="90" spans="1:24" x14ac:dyDescent="0.2">
      <c r="A90" s="113">
        <v>89</v>
      </c>
      <c r="B90" s="114">
        <v>8</v>
      </c>
      <c r="C90" s="364">
        <v>318</v>
      </c>
      <c r="D90" s="365" t="s">
        <v>1024</v>
      </c>
      <c r="E90" s="365" t="s">
        <v>1024</v>
      </c>
      <c r="F90" s="364">
        <v>1512</v>
      </c>
      <c r="G90" s="114" t="s">
        <v>73</v>
      </c>
      <c r="H90" s="365" t="s">
        <v>42</v>
      </c>
      <c r="I90" s="367">
        <v>525</v>
      </c>
      <c r="J90" s="334">
        <v>4</v>
      </c>
      <c r="K90" s="334">
        <v>47</v>
      </c>
      <c r="L90" s="334">
        <v>73</v>
      </c>
      <c r="M90" s="334">
        <v>9</v>
      </c>
      <c r="N90" s="334">
        <v>35</v>
      </c>
      <c r="O90" s="334">
        <v>3</v>
      </c>
      <c r="P90" s="334">
        <v>10</v>
      </c>
      <c r="Q90" s="334">
        <v>6</v>
      </c>
      <c r="R90" s="334">
        <v>3</v>
      </c>
      <c r="S90" s="334">
        <v>68</v>
      </c>
      <c r="T90" s="334">
        <v>0</v>
      </c>
      <c r="U90" s="334">
        <v>2</v>
      </c>
      <c r="V90" s="334">
        <v>0</v>
      </c>
      <c r="W90" s="334">
        <v>9</v>
      </c>
      <c r="X90" s="334">
        <f t="shared" si="1"/>
        <v>269</v>
      </c>
    </row>
    <row r="91" spans="1:24" x14ac:dyDescent="0.2">
      <c r="A91" s="113">
        <v>90</v>
      </c>
      <c r="B91" s="114">
        <v>8</v>
      </c>
      <c r="C91" s="364">
        <v>343</v>
      </c>
      <c r="D91" s="365" t="s">
        <v>1025</v>
      </c>
      <c r="E91" s="365" t="s">
        <v>1026</v>
      </c>
      <c r="F91" s="364">
        <v>1613</v>
      </c>
      <c r="G91" s="114" t="s">
        <v>73</v>
      </c>
      <c r="H91" s="365" t="s">
        <v>42</v>
      </c>
      <c r="I91" s="367">
        <v>621</v>
      </c>
      <c r="J91" s="334">
        <v>8</v>
      </c>
      <c r="K91" s="334">
        <v>20</v>
      </c>
      <c r="L91" s="334">
        <v>88</v>
      </c>
      <c r="M91" s="334">
        <v>2</v>
      </c>
      <c r="N91" s="334">
        <v>2</v>
      </c>
      <c r="O91" s="334">
        <v>0</v>
      </c>
      <c r="P91" s="334">
        <v>0</v>
      </c>
      <c r="Q91" s="334">
        <v>2</v>
      </c>
      <c r="R91" s="334">
        <v>0</v>
      </c>
      <c r="S91" s="334">
        <v>22</v>
      </c>
      <c r="T91" s="334">
        <v>1</v>
      </c>
      <c r="U91" s="334">
        <v>1</v>
      </c>
      <c r="V91" s="334">
        <v>0</v>
      </c>
      <c r="W91" s="334">
        <v>5</v>
      </c>
      <c r="X91" s="334">
        <f t="shared" si="1"/>
        <v>151</v>
      </c>
    </row>
    <row r="92" spans="1:24" x14ac:dyDescent="0.2">
      <c r="A92" s="113">
        <v>91</v>
      </c>
      <c r="B92" s="114">
        <v>8</v>
      </c>
      <c r="C92" s="364">
        <v>343</v>
      </c>
      <c r="D92" s="365" t="s">
        <v>1025</v>
      </c>
      <c r="E92" s="365" t="s">
        <v>1026</v>
      </c>
      <c r="F92" s="364">
        <v>1613</v>
      </c>
      <c r="G92" s="114" t="s">
        <v>73</v>
      </c>
      <c r="H92" s="365" t="s">
        <v>1569</v>
      </c>
      <c r="I92" s="367">
        <v>620</v>
      </c>
      <c r="J92" s="334">
        <v>10</v>
      </c>
      <c r="K92" s="334">
        <v>19</v>
      </c>
      <c r="L92" s="334">
        <v>91</v>
      </c>
      <c r="M92" s="334">
        <v>5</v>
      </c>
      <c r="N92" s="334">
        <v>5</v>
      </c>
      <c r="O92" s="334">
        <v>0</v>
      </c>
      <c r="P92" s="334">
        <v>2</v>
      </c>
      <c r="Q92" s="334">
        <v>2</v>
      </c>
      <c r="R92" s="334">
        <v>2</v>
      </c>
      <c r="S92" s="334">
        <v>21</v>
      </c>
      <c r="T92" s="334">
        <v>3</v>
      </c>
      <c r="U92" s="334">
        <v>0</v>
      </c>
      <c r="V92" s="334">
        <v>0</v>
      </c>
      <c r="W92" s="334">
        <v>4</v>
      </c>
      <c r="X92" s="334">
        <f t="shared" si="1"/>
        <v>164</v>
      </c>
    </row>
    <row r="93" spans="1:24" x14ac:dyDescent="0.2">
      <c r="A93" s="113">
        <v>92</v>
      </c>
      <c r="B93" s="114">
        <v>8</v>
      </c>
      <c r="C93" s="364">
        <v>371</v>
      </c>
      <c r="D93" s="365" t="s">
        <v>1027</v>
      </c>
      <c r="E93" s="365" t="s">
        <v>1027</v>
      </c>
      <c r="F93" s="364">
        <v>1677</v>
      </c>
      <c r="G93" s="114" t="s">
        <v>73</v>
      </c>
      <c r="H93" s="365" t="s">
        <v>42</v>
      </c>
      <c r="I93" s="367">
        <v>501</v>
      </c>
      <c r="J93" s="334">
        <v>8</v>
      </c>
      <c r="K93" s="334">
        <v>105</v>
      </c>
      <c r="L93" s="334">
        <v>48</v>
      </c>
      <c r="M93" s="334">
        <v>8</v>
      </c>
      <c r="N93" s="334">
        <v>9</v>
      </c>
      <c r="O93" s="334">
        <v>3</v>
      </c>
      <c r="P93" s="334">
        <v>1</v>
      </c>
      <c r="Q93" s="334">
        <v>0</v>
      </c>
      <c r="R93" s="334">
        <v>2</v>
      </c>
      <c r="S93" s="334">
        <v>77</v>
      </c>
      <c r="T93" s="334">
        <v>2</v>
      </c>
      <c r="U93" s="334">
        <v>1</v>
      </c>
      <c r="V93" s="334">
        <v>1</v>
      </c>
      <c r="W93" s="334">
        <v>5</v>
      </c>
      <c r="X93" s="334">
        <f t="shared" si="1"/>
        <v>270</v>
      </c>
    </row>
    <row r="94" spans="1:24" x14ac:dyDescent="0.2">
      <c r="A94" s="113">
        <v>93</v>
      </c>
      <c r="B94" s="114">
        <v>8</v>
      </c>
      <c r="C94" s="364">
        <v>372</v>
      </c>
      <c r="D94" s="365" t="s">
        <v>1028</v>
      </c>
      <c r="E94" s="365" t="s">
        <v>1028</v>
      </c>
      <c r="F94" s="364">
        <v>1678</v>
      </c>
      <c r="G94" s="114" t="s">
        <v>73</v>
      </c>
      <c r="H94" s="365" t="s">
        <v>42</v>
      </c>
      <c r="I94" s="367">
        <v>261</v>
      </c>
      <c r="J94" s="334">
        <v>4</v>
      </c>
      <c r="K94" s="334">
        <v>51</v>
      </c>
      <c r="L94" s="334">
        <v>35</v>
      </c>
      <c r="M94" s="334">
        <v>7</v>
      </c>
      <c r="N94" s="334">
        <v>5</v>
      </c>
      <c r="O94" s="334">
        <v>0</v>
      </c>
      <c r="P94" s="334">
        <v>4</v>
      </c>
      <c r="Q94" s="334">
        <v>1</v>
      </c>
      <c r="R94" s="334">
        <v>1</v>
      </c>
      <c r="S94" s="334">
        <v>28</v>
      </c>
      <c r="T94" s="334">
        <v>1</v>
      </c>
      <c r="U94" s="334">
        <v>1</v>
      </c>
      <c r="V94" s="334">
        <v>0</v>
      </c>
      <c r="W94" s="334">
        <v>9</v>
      </c>
      <c r="X94" s="334">
        <f t="shared" si="1"/>
        <v>147</v>
      </c>
    </row>
    <row r="95" spans="1:24" x14ac:dyDescent="0.2">
      <c r="A95" s="113">
        <v>94</v>
      </c>
      <c r="B95" s="114">
        <v>8</v>
      </c>
      <c r="C95" s="364">
        <v>372</v>
      </c>
      <c r="D95" s="365" t="s">
        <v>1028</v>
      </c>
      <c r="E95" s="365" t="s">
        <v>1028</v>
      </c>
      <c r="F95" s="364">
        <v>1679</v>
      </c>
      <c r="G95" s="114" t="s">
        <v>73</v>
      </c>
      <c r="H95" s="365" t="s">
        <v>42</v>
      </c>
      <c r="I95" s="367">
        <v>456</v>
      </c>
      <c r="J95" s="334">
        <v>17</v>
      </c>
      <c r="K95" s="334">
        <v>59</v>
      </c>
      <c r="L95" s="334">
        <v>58</v>
      </c>
      <c r="M95" s="334">
        <v>9</v>
      </c>
      <c r="N95" s="334">
        <v>18</v>
      </c>
      <c r="O95" s="334">
        <v>0</v>
      </c>
      <c r="P95" s="334">
        <v>7</v>
      </c>
      <c r="Q95" s="334">
        <v>5</v>
      </c>
      <c r="R95" s="334">
        <v>2</v>
      </c>
      <c r="S95" s="334">
        <v>65</v>
      </c>
      <c r="T95" s="334">
        <v>0</v>
      </c>
      <c r="U95" s="334">
        <v>1</v>
      </c>
      <c r="V95" s="334">
        <v>0</v>
      </c>
      <c r="W95" s="334">
        <v>11</v>
      </c>
      <c r="X95" s="334">
        <f t="shared" si="1"/>
        <v>252</v>
      </c>
    </row>
    <row r="96" spans="1:24" x14ac:dyDescent="0.2">
      <c r="A96" s="113">
        <v>95</v>
      </c>
      <c r="B96" s="114">
        <v>8</v>
      </c>
      <c r="C96" s="364">
        <v>373</v>
      </c>
      <c r="D96" s="365" t="s">
        <v>1029</v>
      </c>
      <c r="E96" s="365" t="s">
        <v>1029</v>
      </c>
      <c r="F96" s="364">
        <v>1680</v>
      </c>
      <c r="G96" s="114" t="s">
        <v>73</v>
      </c>
      <c r="H96" s="365" t="s">
        <v>42</v>
      </c>
      <c r="I96" s="367">
        <v>497</v>
      </c>
      <c r="J96" s="334">
        <v>2</v>
      </c>
      <c r="K96" s="334">
        <v>9</v>
      </c>
      <c r="L96" s="334">
        <v>28</v>
      </c>
      <c r="M96" s="334">
        <v>2</v>
      </c>
      <c r="N96" s="334">
        <v>4</v>
      </c>
      <c r="O96" s="334">
        <v>0</v>
      </c>
      <c r="P96" s="334">
        <v>26</v>
      </c>
      <c r="Q96" s="334">
        <v>6</v>
      </c>
      <c r="R96" s="334">
        <v>9</v>
      </c>
      <c r="S96" s="334">
        <v>163</v>
      </c>
      <c r="T96" s="334">
        <v>1</v>
      </c>
      <c r="U96" s="334">
        <v>0</v>
      </c>
      <c r="V96" s="334">
        <v>0</v>
      </c>
      <c r="W96" s="334">
        <v>10</v>
      </c>
      <c r="X96" s="334">
        <f t="shared" si="1"/>
        <v>260</v>
      </c>
    </row>
    <row r="97" spans="1:24" x14ac:dyDescent="0.2">
      <c r="A97" s="113">
        <v>96</v>
      </c>
      <c r="B97" s="114">
        <v>8</v>
      </c>
      <c r="C97" s="364">
        <v>373</v>
      </c>
      <c r="D97" s="365" t="s">
        <v>1029</v>
      </c>
      <c r="E97" s="365" t="s">
        <v>1030</v>
      </c>
      <c r="F97" s="364">
        <v>1681</v>
      </c>
      <c r="G97" s="114" t="s">
        <v>73</v>
      </c>
      <c r="H97" s="365" t="s">
        <v>42</v>
      </c>
      <c r="I97" s="367">
        <v>243</v>
      </c>
      <c r="J97" s="334">
        <v>1</v>
      </c>
      <c r="K97" s="334">
        <v>6</v>
      </c>
      <c r="L97" s="334">
        <v>33</v>
      </c>
      <c r="M97" s="334">
        <v>3</v>
      </c>
      <c r="N97" s="334">
        <v>7</v>
      </c>
      <c r="O97" s="334">
        <v>0</v>
      </c>
      <c r="P97" s="334">
        <v>30</v>
      </c>
      <c r="Q97" s="334">
        <v>2</v>
      </c>
      <c r="R97" s="334">
        <v>2</v>
      </c>
      <c r="S97" s="334">
        <v>31</v>
      </c>
      <c r="T97" s="334">
        <v>1</v>
      </c>
      <c r="U97" s="334">
        <v>0</v>
      </c>
      <c r="V97" s="334">
        <v>0</v>
      </c>
      <c r="W97" s="334">
        <v>4</v>
      </c>
      <c r="X97" s="334">
        <f t="shared" si="1"/>
        <v>120</v>
      </c>
    </row>
    <row r="98" spans="1:24" x14ac:dyDescent="0.2">
      <c r="A98" s="113">
        <v>97</v>
      </c>
      <c r="B98" s="114">
        <v>8</v>
      </c>
      <c r="C98" s="364">
        <v>373</v>
      </c>
      <c r="D98" s="365" t="s">
        <v>1029</v>
      </c>
      <c r="E98" s="365" t="s">
        <v>994</v>
      </c>
      <c r="F98" s="364">
        <v>1682</v>
      </c>
      <c r="G98" s="114" t="s">
        <v>73</v>
      </c>
      <c r="H98" s="365" t="s">
        <v>42</v>
      </c>
      <c r="I98" s="367">
        <v>259</v>
      </c>
      <c r="J98" s="334">
        <v>1</v>
      </c>
      <c r="K98" s="334">
        <v>1</v>
      </c>
      <c r="L98" s="334">
        <v>44</v>
      </c>
      <c r="M98" s="334">
        <v>2</v>
      </c>
      <c r="N98" s="334">
        <v>8</v>
      </c>
      <c r="O98" s="334">
        <v>0</v>
      </c>
      <c r="P98" s="334">
        <v>19</v>
      </c>
      <c r="Q98" s="334">
        <v>1</v>
      </c>
      <c r="R98" s="334">
        <v>2</v>
      </c>
      <c r="S98" s="334">
        <v>36</v>
      </c>
      <c r="T98" s="334">
        <v>2</v>
      </c>
      <c r="U98" s="334">
        <v>0</v>
      </c>
      <c r="V98" s="334">
        <v>0</v>
      </c>
      <c r="W98" s="334">
        <v>7</v>
      </c>
      <c r="X98" s="334">
        <f t="shared" si="1"/>
        <v>123</v>
      </c>
    </row>
    <row r="99" spans="1:24" x14ac:dyDescent="0.2">
      <c r="A99" s="113">
        <v>98</v>
      </c>
      <c r="B99" s="114">
        <v>8</v>
      </c>
      <c r="C99" s="364">
        <v>373</v>
      </c>
      <c r="D99" s="365" t="s">
        <v>1029</v>
      </c>
      <c r="E99" s="365" t="s">
        <v>1031</v>
      </c>
      <c r="F99" s="364">
        <v>1682</v>
      </c>
      <c r="G99" s="114" t="s">
        <v>73</v>
      </c>
      <c r="H99" s="365" t="s">
        <v>1573</v>
      </c>
      <c r="I99" s="367">
        <v>145</v>
      </c>
      <c r="J99" s="334">
        <v>5</v>
      </c>
      <c r="K99" s="334">
        <v>0</v>
      </c>
      <c r="L99" s="334">
        <v>12</v>
      </c>
      <c r="M99" s="334">
        <v>1</v>
      </c>
      <c r="N99" s="334">
        <v>5</v>
      </c>
      <c r="O99" s="334">
        <v>3</v>
      </c>
      <c r="P99" s="334">
        <v>0</v>
      </c>
      <c r="Q99" s="334">
        <v>1</v>
      </c>
      <c r="R99" s="334">
        <v>5</v>
      </c>
      <c r="S99" s="334">
        <v>40</v>
      </c>
      <c r="T99" s="334">
        <v>0</v>
      </c>
      <c r="U99" s="334">
        <v>0</v>
      </c>
      <c r="V99" s="334">
        <v>0</v>
      </c>
      <c r="W99" s="334">
        <v>4</v>
      </c>
      <c r="X99" s="334">
        <f t="shared" si="1"/>
        <v>76</v>
      </c>
    </row>
    <row r="100" spans="1:24" x14ac:dyDescent="0.2">
      <c r="A100" s="113">
        <v>99</v>
      </c>
      <c r="B100" s="114">
        <v>8</v>
      </c>
      <c r="C100" s="364">
        <v>380</v>
      </c>
      <c r="D100" s="365" t="s">
        <v>1032</v>
      </c>
      <c r="E100" s="365" t="s">
        <v>1032</v>
      </c>
      <c r="F100" s="364">
        <v>1702</v>
      </c>
      <c r="G100" s="114" t="s">
        <v>73</v>
      </c>
      <c r="H100" s="365" t="s">
        <v>42</v>
      </c>
      <c r="I100" s="367">
        <v>532</v>
      </c>
      <c r="J100" s="334">
        <v>7</v>
      </c>
      <c r="K100" s="334">
        <v>10</v>
      </c>
      <c r="L100" s="334">
        <v>47</v>
      </c>
      <c r="M100" s="334">
        <v>3</v>
      </c>
      <c r="N100" s="334">
        <v>16</v>
      </c>
      <c r="O100" s="334">
        <v>1</v>
      </c>
      <c r="P100" s="334">
        <v>3</v>
      </c>
      <c r="Q100" s="334">
        <v>4</v>
      </c>
      <c r="R100" s="334">
        <v>0</v>
      </c>
      <c r="S100" s="334">
        <v>83</v>
      </c>
      <c r="T100" s="334">
        <v>0</v>
      </c>
      <c r="U100" s="334">
        <v>1</v>
      </c>
      <c r="V100" s="334">
        <v>0</v>
      </c>
      <c r="W100" s="334">
        <v>20</v>
      </c>
      <c r="X100" s="334">
        <f t="shared" si="1"/>
        <v>195</v>
      </c>
    </row>
    <row r="101" spans="1:24" x14ac:dyDescent="0.2">
      <c r="A101" s="113">
        <v>100</v>
      </c>
      <c r="B101" s="114">
        <v>8</v>
      </c>
      <c r="C101" s="364">
        <v>380</v>
      </c>
      <c r="D101" s="365" t="s">
        <v>1032</v>
      </c>
      <c r="E101" s="365" t="s">
        <v>1032</v>
      </c>
      <c r="F101" s="364">
        <v>1702</v>
      </c>
      <c r="G101" s="114" t="s">
        <v>73</v>
      </c>
      <c r="H101" s="365" t="s">
        <v>1569</v>
      </c>
      <c r="I101" s="367">
        <v>531</v>
      </c>
      <c r="J101" s="334">
        <v>14</v>
      </c>
      <c r="K101" s="334">
        <v>36</v>
      </c>
      <c r="L101" s="334">
        <v>86</v>
      </c>
      <c r="M101" s="334">
        <v>2</v>
      </c>
      <c r="N101" s="334">
        <v>7</v>
      </c>
      <c r="O101" s="334">
        <v>3</v>
      </c>
      <c r="P101" s="334">
        <v>4</v>
      </c>
      <c r="Q101" s="334">
        <v>4</v>
      </c>
      <c r="R101" s="334">
        <v>1</v>
      </c>
      <c r="S101" s="334">
        <v>44</v>
      </c>
      <c r="T101" s="334">
        <v>6</v>
      </c>
      <c r="U101" s="334">
        <v>0</v>
      </c>
      <c r="V101" s="334">
        <v>0</v>
      </c>
      <c r="W101" s="334">
        <v>9</v>
      </c>
      <c r="X101" s="334">
        <f t="shared" si="1"/>
        <v>216</v>
      </c>
    </row>
    <row r="102" spans="1:24" x14ac:dyDescent="0.2">
      <c r="A102" s="113">
        <v>101</v>
      </c>
      <c r="B102" s="114">
        <v>8</v>
      </c>
      <c r="C102" s="364">
        <v>380</v>
      </c>
      <c r="D102" s="365" t="s">
        <v>1032</v>
      </c>
      <c r="E102" s="365" t="s">
        <v>1033</v>
      </c>
      <c r="F102" s="364">
        <v>1702</v>
      </c>
      <c r="G102" s="114" t="s">
        <v>73</v>
      </c>
      <c r="H102" s="365" t="s">
        <v>1573</v>
      </c>
      <c r="I102" s="367">
        <v>588</v>
      </c>
      <c r="J102" s="334">
        <v>7</v>
      </c>
      <c r="K102" s="334">
        <v>26</v>
      </c>
      <c r="L102" s="334">
        <v>63</v>
      </c>
      <c r="M102" s="334">
        <v>7</v>
      </c>
      <c r="N102" s="334">
        <v>17</v>
      </c>
      <c r="O102" s="334">
        <v>2</v>
      </c>
      <c r="P102" s="334">
        <v>3</v>
      </c>
      <c r="Q102" s="334">
        <v>5</v>
      </c>
      <c r="R102" s="334">
        <v>2</v>
      </c>
      <c r="S102" s="334">
        <v>73</v>
      </c>
      <c r="T102" s="334">
        <v>4</v>
      </c>
      <c r="U102" s="334">
        <v>0</v>
      </c>
      <c r="V102" s="334">
        <v>0</v>
      </c>
      <c r="W102" s="334">
        <v>18</v>
      </c>
      <c r="X102" s="334">
        <f t="shared" si="1"/>
        <v>227</v>
      </c>
    </row>
    <row r="103" spans="1:24" x14ac:dyDescent="0.2">
      <c r="A103" s="113">
        <v>102</v>
      </c>
      <c r="B103" s="114">
        <v>8</v>
      </c>
      <c r="C103" s="364">
        <v>380</v>
      </c>
      <c r="D103" s="365" t="s">
        <v>1032</v>
      </c>
      <c r="E103" s="365" t="s">
        <v>1034</v>
      </c>
      <c r="F103" s="364">
        <v>1702</v>
      </c>
      <c r="G103" s="114" t="s">
        <v>73</v>
      </c>
      <c r="H103" s="365" t="s">
        <v>1575</v>
      </c>
      <c r="I103" s="367">
        <v>412</v>
      </c>
      <c r="J103" s="334">
        <v>5</v>
      </c>
      <c r="K103" s="334">
        <v>87</v>
      </c>
      <c r="L103" s="334">
        <v>64</v>
      </c>
      <c r="M103" s="334">
        <v>3</v>
      </c>
      <c r="N103" s="334">
        <v>13</v>
      </c>
      <c r="O103" s="334">
        <v>0</v>
      </c>
      <c r="P103" s="334">
        <v>1</v>
      </c>
      <c r="Q103" s="334">
        <v>2</v>
      </c>
      <c r="R103" s="334">
        <v>8</v>
      </c>
      <c r="S103" s="334">
        <v>20</v>
      </c>
      <c r="T103" s="334">
        <v>1</v>
      </c>
      <c r="U103" s="334">
        <v>1</v>
      </c>
      <c r="V103" s="334">
        <v>0</v>
      </c>
      <c r="W103" s="334">
        <v>19</v>
      </c>
      <c r="X103" s="334">
        <f t="shared" si="1"/>
        <v>224</v>
      </c>
    </row>
    <row r="104" spans="1:24" x14ac:dyDescent="0.2">
      <c r="A104" s="113">
        <v>103</v>
      </c>
      <c r="B104" s="114">
        <v>8</v>
      </c>
      <c r="C104" s="364">
        <v>383</v>
      </c>
      <c r="D104" s="365" t="s">
        <v>1035</v>
      </c>
      <c r="E104" s="365" t="s">
        <v>1035</v>
      </c>
      <c r="F104" s="364">
        <v>1707</v>
      </c>
      <c r="G104" s="114" t="s">
        <v>73</v>
      </c>
      <c r="H104" s="365" t="s">
        <v>42</v>
      </c>
      <c r="I104" s="367">
        <v>649</v>
      </c>
      <c r="J104" s="334">
        <v>2</v>
      </c>
      <c r="K104" s="334">
        <v>8</v>
      </c>
      <c r="L104" s="334">
        <v>25</v>
      </c>
      <c r="M104" s="334">
        <v>3</v>
      </c>
      <c r="N104" s="334">
        <v>5</v>
      </c>
      <c r="O104" s="334">
        <v>0</v>
      </c>
      <c r="P104" s="334">
        <v>4</v>
      </c>
      <c r="Q104" s="334">
        <v>1</v>
      </c>
      <c r="R104" s="334">
        <v>0</v>
      </c>
      <c r="S104" s="334">
        <v>15</v>
      </c>
      <c r="T104" s="334">
        <v>0</v>
      </c>
      <c r="U104" s="334">
        <v>0</v>
      </c>
      <c r="V104" s="334">
        <v>0</v>
      </c>
      <c r="W104" s="334">
        <v>0</v>
      </c>
      <c r="X104" s="334">
        <f t="shared" si="1"/>
        <v>63</v>
      </c>
    </row>
    <row r="105" spans="1:24" x14ac:dyDescent="0.2">
      <c r="A105" s="113">
        <v>104</v>
      </c>
      <c r="B105" s="114">
        <v>8</v>
      </c>
      <c r="C105" s="364">
        <v>383</v>
      </c>
      <c r="D105" s="365" t="s">
        <v>1035</v>
      </c>
      <c r="E105" s="365" t="s">
        <v>1036</v>
      </c>
      <c r="F105" s="364">
        <v>1707</v>
      </c>
      <c r="G105" s="114" t="s">
        <v>73</v>
      </c>
      <c r="H105" s="365" t="s">
        <v>1573</v>
      </c>
      <c r="I105" s="367">
        <v>207</v>
      </c>
      <c r="J105" s="334">
        <v>6</v>
      </c>
      <c r="K105" s="334">
        <v>76</v>
      </c>
      <c r="L105" s="334">
        <v>52</v>
      </c>
      <c r="M105" s="334">
        <v>4</v>
      </c>
      <c r="N105" s="334">
        <v>102</v>
      </c>
      <c r="O105" s="334">
        <v>2</v>
      </c>
      <c r="P105" s="334">
        <v>2</v>
      </c>
      <c r="Q105" s="334">
        <v>3</v>
      </c>
      <c r="R105" s="334">
        <v>3</v>
      </c>
      <c r="S105" s="334">
        <v>62</v>
      </c>
      <c r="T105" s="334">
        <v>0</v>
      </c>
      <c r="U105" s="334">
        <v>0</v>
      </c>
      <c r="V105" s="334">
        <v>1</v>
      </c>
      <c r="W105" s="334">
        <v>12</v>
      </c>
      <c r="X105" s="334">
        <f t="shared" si="1"/>
        <v>325</v>
      </c>
    </row>
    <row r="106" spans="1:24" x14ac:dyDescent="0.2">
      <c r="A106" s="113">
        <v>105</v>
      </c>
      <c r="B106" s="114">
        <v>8</v>
      </c>
      <c r="C106" s="364">
        <v>384</v>
      </c>
      <c r="D106" s="365" t="s">
        <v>1037</v>
      </c>
      <c r="E106" s="365" t="s">
        <v>1037</v>
      </c>
      <c r="F106" s="364">
        <v>1708</v>
      </c>
      <c r="G106" s="114" t="s">
        <v>73</v>
      </c>
      <c r="H106" s="365" t="s">
        <v>42</v>
      </c>
      <c r="I106" s="367">
        <v>212</v>
      </c>
      <c r="J106" s="334">
        <v>5</v>
      </c>
      <c r="K106" s="334">
        <v>42</v>
      </c>
      <c r="L106" s="334">
        <v>12</v>
      </c>
      <c r="M106" s="334">
        <v>3</v>
      </c>
      <c r="N106" s="334">
        <v>5</v>
      </c>
      <c r="O106" s="334">
        <v>4</v>
      </c>
      <c r="P106" s="334">
        <v>1</v>
      </c>
      <c r="Q106" s="334">
        <v>2</v>
      </c>
      <c r="R106" s="334">
        <v>4</v>
      </c>
      <c r="S106" s="334">
        <v>25</v>
      </c>
      <c r="T106" s="334">
        <v>1</v>
      </c>
      <c r="U106" s="334">
        <v>1</v>
      </c>
      <c r="V106" s="334">
        <v>0</v>
      </c>
      <c r="W106" s="334">
        <v>3</v>
      </c>
      <c r="X106" s="334">
        <f t="shared" si="1"/>
        <v>108</v>
      </c>
    </row>
    <row r="107" spans="1:24" x14ac:dyDescent="0.2">
      <c r="A107" s="113">
        <v>106</v>
      </c>
      <c r="B107" s="114">
        <v>8</v>
      </c>
      <c r="C107" s="364">
        <v>384</v>
      </c>
      <c r="D107" s="365" t="s">
        <v>1037</v>
      </c>
      <c r="E107" s="365" t="s">
        <v>1038</v>
      </c>
      <c r="F107" s="364">
        <v>1708</v>
      </c>
      <c r="G107" s="114" t="s">
        <v>73</v>
      </c>
      <c r="H107" s="365" t="s">
        <v>1573</v>
      </c>
      <c r="I107" s="367">
        <v>196</v>
      </c>
      <c r="J107" s="334">
        <v>4</v>
      </c>
      <c r="K107" s="334">
        <v>41</v>
      </c>
      <c r="L107" s="334">
        <v>12</v>
      </c>
      <c r="M107" s="334">
        <v>5</v>
      </c>
      <c r="N107" s="334">
        <v>1</v>
      </c>
      <c r="O107" s="334">
        <v>0</v>
      </c>
      <c r="P107" s="334">
        <v>0</v>
      </c>
      <c r="Q107" s="334">
        <v>2</v>
      </c>
      <c r="R107" s="334">
        <v>1</v>
      </c>
      <c r="S107" s="334">
        <v>16</v>
      </c>
      <c r="T107" s="334">
        <v>0</v>
      </c>
      <c r="U107" s="334">
        <v>0</v>
      </c>
      <c r="V107" s="334">
        <v>0</v>
      </c>
      <c r="W107" s="334">
        <v>0</v>
      </c>
      <c r="X107" s="334">
        <f t="shared" si="1"/>
        <v>82</v>
      </c>
    </row>
    <row r="108" spans="1:24" x14ac:dyDescent="0.2">
      <c r="A108" s="113">
        <v>107</v>
      </c>
      <c r="B108" s="114">
        <v>8</v>
      </c>
      <c r="C108" s="364">
        <v>394</v>
      </c>
      <c r="D108" s="365" t="s">
        <v>1039</v>
      </c>
      <c r="E108" s="365" t="s">
        <v>1040</v>
      </c>
      <c r="F108" s="364">
        <v>1771</v>
      </c>
      <c r="G108" s="114" t="s">
        <v>73</v>
      </c>
      <c r="H108" s="365" t="s">
        <v>42</v>
      </c>
      <c r="I108" s="367">
        <v>718</v>
      </c>
      <c r="J108" s="334">
        <v>6</v>
      </c>
      <c r="K108" s="334">
        <v>42</v>
      </c>
      <c r="L108" s="334">
        <v>62</v>
      </c>
      <c r="M108" s="334">
        <v>6</v>
      </c>
      <c r="N108" s="334">
        <v>39</v>
      </c>
      <c r="O108" s="334">
        <v>2</v>
      </c>
      <c r="P108" s="334">
        <v>0</v>
      </c>
      <c r="Q108" s="334">
        <v>4</v>
      </c>
      <c r="R108" s="334">
        <v>6</v>
      </c>
      <c r="S108" s="334">
        <v>142</v>
      </c>
      <c r="T108" s="334">
        <v>0</v>
      </c>
      <c r="U108" s="334">
        <v>1</v>
      </c>
      <c r="V108" s="334">
        <v>0</v>
      </c>
      <c r="W108" s="334">
        <v>22</v>
      </c>
      <c r="X108" s="334">
        <f t="shared" si="1"/>
        <v>332</v>
      </c>
    </row>
    <row r="109" spans="1:24" x14ac:dyDescent="0.2">
      <c r="A109" s="113">
        <v>108</v>
      </c>
      <c r="B109" s="114">
        <v>8</v>
      </c>
      <c r="C109" s="364">
        <v>394</v>
      </c>
      <c r="D109" s="365" t="s">
        <v>1039</v>
      </c>
      <c r="E109" s="365" t="s">
        <v>1041</v>
      </c>
      <c r="F109" s="364">
        <v>1772</v>
      </c>
      <c r="G109" s="114" t="s">
        <v>73</v>
      </c>
      <c r="H109" s="365" t="s">
        <v>42</v>
      </c>
      <c r="I109" s="367">
        <v>622</v>
      </c>
      <c r="J109" s="334">
        <v>3</v>
      </c>
      <c r="K109" s="334">
        <v>38</v>
      </c>
      <c r="L109" s="334">
        <v>36</v>
      </c>
      <c r="M109" s="334">
        <v>3</v>
      </c>
      <c r="N109" s="334">
        <v>116</v>
      </c>
      <c r="O109" s="334">
        <v>2</v>
      </c>
      <c r="P109" s="334">
        <v>2</v>
      </c>
      <c r="Q109" s="334">
        <v>1</v>
      </c>
      <c r="R109" s="334">
        <v>1</v>
      </c>
      <c r="S109" s="334">
        <v>18</v>
      </c>
      <c r="T109" s="334">
        <v>2</v>
      </c>
      <c r="U109" s="334">
        <v>1</v>
      </c>
      <c r="V109" s="334">
        <v>0</v>
      </c>
      <c r="W109" s="334">
        <v>14</v>
      </c>
      <c r="X109" s="334">
        <f t="shared" si="1"/>
        <v>237</v>
      </c>
    </row>
    <row r="110" spans="1:24" x14ac:dyDescent="0.2">
      <c r="A110" s="113">
        <v>109</v>
      </c>
      <c r="B110" s="114">
        <v>8</v>
      </c>
      <c r="C110" s="364">
        <v>394</v>
      </c>
      <c r="D110" s="365" t="s">
        <v>1039</v>
      </c>
      <c r="E110" s="365" t="s">
        <v>1042</v>
      </c>
      <c r="F110" s="364">
        <v>1773</v>
      </c>
      <c r="G110" s="114" t="s">
        <v>73</v>
      </c>
      <c r="H110" s="365" t="s">
        <v>42</v>
      </c>
      <c r="I110" s="367">
        <v>695</v>
      </c>
      <c r="J110" s="334">
        <v>6</v>
      </c>
      <c r="K110" s="334">
        <v>90</v>
      </c>
      <c r="L110" s="334">
        <v>72</v>
      </c>
      <c r="M110" s="334">
        <v>7</v>
      </c>
      <c r="N110" s="334">
        <v>159</v>
      </c>
      <c r="O110" s="334">
        <v>0</v>
      </c>
      <c r="P110" s="334">
        <v>3</v>
      </c>
      <c r="Q110" s="334">
        <v>3</v>
      </c>
      <c r="R110" s="334">
        <v>2</v>
      </c>
      <c r="S110" s="334">
        <v>30</v>
      </c>
      <c r="T110" s="334">
        <v>1</v>
      </c>
      <c r="U110" s="334">
        <v>1</v>
      </c>
      <c r="V110" s="334">
        <v>0</v>
      </c>
      <c r="W110" s="334">
        <v>24</v>
      </c>
      <c r="X110" s="334">
        <f t="shared" si="1"/>
        <v>398</v>
      </c>
    </row>
    <row r="111" spans="1:24" x14ac:dyDescent="0.2">
      <c r="A111" s="113">
        <v>110</v>
      </c>
      <c r="B111" s="114">
        <v>8</v>
      </c>
      <c r="C111" s="364">
        <v>394</v>
      </c>
      <c r="D111" s="365" t="s">
        <v>1039</v>
      </c>
      <c r="E111" s="365" t="s">
        <v>1043</v>
      </c>
      <c r="F111" s="364">
        <v>1773</v>
      </c>
      <c r="G111" s="114" t="s">
        <v>73</v>
      </c>
      <c r="H111" s="365" t="s">
        <v>1573</v>
      </c>
      <c r="I111" s="367">
        <v>218</v>
      </c>
      <c r="J111" s="334">
        <v>2</v>
      </c>
      <c r="K111" s="334">
        <v>10</v>
      </c>
      <c r="L111" s="334">
        <v>22</v>
      </c>
      <c r="M111" s="334">
        <v>2</v>
      </c>
      <c r="N111" s="334">
        <v>5</v>
      </c>
      <c r="O111" s="334">
        <v>0</v>
      </c>
      <c r="P111" s="334">
        <v>1</v>
      </c>
      <c r="Q111" s="334">
        <v>4</v>
      </c>
      <c r="R111" s="334">
        <v>0</v>
      </c>
      <c r="S111" s="334">
        <v>44</v>
      </c>
      <c r="T111" s="334">
        <v>3</v>
      </c>
      <c r="U111" s="334">
        <v>3</v>
      </c>
      <c r="V111" s="334">
        <v>0</v>
      </c>
      <c r="W111" s="334">
        <v>9</v>
      </c>
      <c r="X111" s="334">
        <f t="shared" si="1"/>
        <v>105</v>
      </c>
    </row>
    <row r="112" spans="1:24" x14ac:dyDescent="0.2">
      <c r="A112" s="113">
        <v>111</v>
      </c>
      <c r="B112" s="114">
        <v>8</v>
      </c>
      <c r="C112" s="364">
        <v>394</v>
      </c>
      <c r="D112" s="365" t="s">
        <v>1039</v>
      </c>
      <c r="E112" s="365" t="s">
        <v>1044</v>
      </c>
      <c r="F112" s="364">
        <v>1774</v>
      </c>
      <c r="G112" s="114" t="s">
        <v>73</v>
      </c>
      <c r="H112" s="365" t="s">
        <v>42</v>
      </c>
      <c r="I112" s="367">
        <v>562</v>
      </c>
      <c r="J112" s="334">
        <v>0</v>
      </c>
      <c r="K112" s="334">
        <v>11</v>
      </c>
      <c r="L112" s="334">
        <v>127</v>
      </c>
      <c r="M112" s="334">
        <v>5</v>
      </c>
      <c r="N112" s="334">
        <v>5</v>
      </c>
      <c r="O112" s="334">
        <v>1</v>
      </c>
      <c r="P112" s="334">
        <v>7</v>
      </c>
      <c r="Q112" s="334">
        <v>1</v>
      </c>
      <c r="R112" s="334">
        <v>7</v>
      </c>
      <c r="S112" s="334">
        <v>85</v>
      </c>
      <c r="T112" s="334">
        <v>2</v>
      </c>
      <c r="U112" s="334">
        <v>0</v>
      </c>
      <c r="V112" s="334">
        <v>0</v>
      </c>
      <c r="W112" s="334">
        <v>14</v>
      </c>
      <c r="X112" s="334">
        <f t="shared" si="1"/>
        <v>265</v>
      </c>
    </row>
    <row r="113" spans="1:24" x14ac:dyDescent="0.2">
      <c r="A113" s="113">
        <v>112</v>
      </c>
      <c r="B113" s="114">
        <v>8</v>
      </c>
      <c r="C113" s="364">
        <v>394</v>
      </c>
      <c r="D113" s="365" t="s">
        <v>1039</v>
      </c>
      <c r="E113" s="365" t="s">
        <v>1044</v>
      </c>
      <c r="F113" s="364">
        <v>1774</v>
      </c>
      <c r="G113" s="114" t="s">
        <v>73</v>
      </c>
      <c r="H113" s="365" t="s">
        <v>1569</v>
      </c>
      <c r="I113" s="367">
        <v>562</v>
      </c>
      <c r="J113" s="334">
        <v>4</v>
      </c>
      <c r="K113" s="334">
        <v>14</v>
      </c>
      <c r="L113" s="334">
        <v>154</v>
      </c>
      <c r="M113" s="334">
        <v>5</v>
      </c>
      <c r="N113" s="334">
        <v>5</v>
      </c>
      <c r="O113" s="334">
        <v>5</v>
      </c>
      <c r="P113" s="334">
        <v>8</v>
      </c>
      <c r="Q113" s="334">
        <v>3</v>
      </c>
      <c r="R113" s="334">
        <v>3</v>
      </c>
      <c r="S113" s="334">
        <v>91</v>
      </c>
      <c r="T113" s="334">
        <v>1</v>
      </c>
      <c r="U113" s="334">
        <v>0</v>
      </c>
      <c r="V113" s="334">
        <v>0</v>
      </c>
      <c r="W113" s="334">
        <v>22</v>
      </c>
      <c r="X113" s="334">
        <f t="shared" si="1"/>
        <v>315</v>
      </c>
    </row>
    <row r="114" spans="1:24" x14ac:dyDescent="0.2">
      <c r="A114" s="113">
        <v>113</v>
      </c>
      <c r="B114" s="114">
        <v>8</v>
      </c>
      <c r="C114" s="364">
        <v>394</v>
      </c>
      <c r="D114" s="365" t="s">
        <v>1039</v>
      </c>
      <c r="E114" s="365" t="s">
        <v>1045</v>
      </c>
      <c r="F114" s="364">
        <v>1775</v>
      </c>
      <c r="G114" s="114" t="s">
        <v>73</v>
      </c>
      <c r="H114" s="365" t="s">
        <v>42</v>
      </c>
      <c r="I114" s="367">
        <v>449</v>
      </c>
      <c r="J114" s="334">
        <v>6</v>
      </c>
      <c r="K114" s="334">
        <v>27</v>
      </c>
      <c r="L114" s="334">
        <v>28</v>
      </c>
      <c r="M114" s="334">
        <v>2</v>
      </c>
      <c r="N114" s="334">
        <v>112</v>
      </c>
      <c r="O114" s="334">
        <v>2</v>
      </c>
      <c r="P114" s="334">
        <v>1</v>
      </c>
      <c r="Q114" s="334">
        <v>2</v>
      </c>
      <c r="R114" s="334">
        <v>1</v>
      </c>
      <c r="S114" s="334">
        <v>31</v>
      </c>
      <c r="T114" s="334">
        <v>0</v>
      </c>
      <c r="U114" s="334">
        <v>0</v>
      </c>
      <c r="V114" s="334">
        <v>0</v>
      </c>
      <c r="W114" s="334">
        <v>21</v>
      </c>
      <c r="X114" s="334">
        <f t="shared" si="1"/>
        <v>233</v>
      </c>
    </row>
    <row r="115" spans="1:24" x14ac:dyDescent="0.2">
      <c r="A115" s="113">
        <v>114</v>
      </c>
      <c r="B115" s="114">
        <v>8</v>
      </c>
      <c r="C115" s="364">
        <v>394</v>
      </c>
      <c r="D115" s="365" t="s">
        <v>1039</v>
      </c>
      <c r="E115" s="365" t="s">
        <v>1045</v>
      </c>
      <c r="F115" s="364">
        <v>1775</v>
      </c>
      <c r="G115" s="114" t="s">
        <v>73</v>
      </c>
      <c r="H115" s="365" t="s">
        <v>1569</v>
      </c>
      <c r="I115" s="367">
        <v>449</v>
      </c>
      <c r="J115" s="334">
        <v>1</v>
      </c>
      <c r="K115" s="334">
        <v>21</v>
      </c>
      <c r="L115" s="334">
        <v>33</v>
      </c>
      <c r="M115" s="334">
        <v>2</v>
      </c>
      <c r="N115" s="334">
        <v>115</v>
      </c>
      <c r="O115" s="334">
        <v>1</v>
      </c>
      <c r="P115" s="334">
        <v>0</v>
      </c>
      <c r="Q115" s="334">
        <v>2</v>
      </c>
      <c r="R115" s="334">
        <v>0</v>
      </c>
      <c r="S115" s="334">
        <v>27</v>
      </c>
      <c r="T115" s="334">
        <v>0</v>
      </c>
      <c r="U115" s="334">
        <v>0</v>
      </c>
      <c r="V115" s="334">
        <v>0</v>
      </c>
      <c r="W115" s="334">
        <v>19</v>
      </c>
      <c r="X115" s="334">
        <f t="shared" si="1"/>
        <v>221</v>
      </c>
    </row>
    <row r="116" spans="1:24" x14ac:dyDescent="0.2">
      <c r="A116" s="113">
        <v>115</v>
      </c>
      <c r="B116" s="114">
        <v>8</v>
      </c>
      <c r="C116" s="364">
        <v>409</v>
      </c>
      <c r="D116" s="365" t="s">
        <v>1046</v>
      </c>
      <c r="E116" s="365" t="s">
        <v>1047</v>
      </c>
      <c r="F116" s="364">
        <v>1828</v>
      </c>
      <c r="G116" s="114" t="s">
        <v>73</v>
      </c>
      <c r="H116" s="365" t="s">
        <v>42</v>
      </c>
      <c r="I116" s="367">
        <v>358</v>
      </c>
      <c r="J116" s="334">
        <v>9</v>
      </c>
      <c r="K116" s="334">
        <v>73</v>
      </c>
      <c r="L116" s="334">
        <v>29</v>
      </c>
      <c r="M116" s="334">
        <v>7</v>
      </c>
      <c r="N116" s="334">
        <v>17</v>
      </c>
      <c r="O116" s="334">
        <v>2</v>
      </c>
      <c r="P116" s="334">
        <v>1</v>
      </c>
      <c r="Q116" s="334">
        <v>4</v>
      </c>
      <c r="R116" s="334">
        <v>3</v>
      </c>
      <c r="S116" s="334">
        <v>27</v>
      </c>
      <c r="T116" s="334">
        <v>3</v>
      </c>
      <c r="U116" s="334">
        <v>1</v>
      </c>
      <c r="V116" s="334">
        <v>0</v>
      </c>
      <c r="W116" s="334">
        <v>8</v>
      </c>
      <c r="X116" s="334">
        <f t="shared" si="1"/>
        <v>184</v>
      </c>
    </row>
    <row r="117" spans="1:24" x14ac:dyDescent="0.2">
      <c r="A117" s="113">
        <v>116</v>
      </c>
      <c r="B117" s="114">
        <v>8</v>
      </c>
      <c r="C117" s="364">
        <v>424</v>
      </c>
      <c r="D117" s="365" t="s">
        <v>1048</v>
      </c>
      <c r="E117" s="365" t="s">
        <v>1049</v>
      </c>
      <c r="F117" s="364">
        <v>1880</v>
      </c>
      <c r="G117" s="114" t="s">
        <v>73</v>
      </c>
      <c r="H117" s="365" t="s">
        <v>42</v>
      </c>
      <c r="I117" s="367">
        <v>202</v>
      </c>
      <c r="J117" s="334">
        <v>12</v>
      </c>
      <c r="K117" s="334">
        <v>56</v>
      </c>
      <c r="L117" s="334">
        <v>21</v>
      </c>
      <c r="M117" s="334">
        <v>6</v>
      </c>
      <c r="N117" s="334">
        <v>5</v>
      </c>
      <c r="O117" s="334">
        <v>1</v>
      </c>
      <c r="P117" s="334">
        <v>0</v>
      </c>
      <c r="Q117" s="334">
        <v>1</v>
      </c>
      <c r="R117" s="334">
        <v>0</v>
      </c>
      <c r="S117" s="334">
        <v>24</v>
      </c>
      <c r="T117" s="334">
        <v>1</v>
      </c>
      <c r="U117" s="334">
        <v>1</v>
      </c>
      <c r="V117" s="334">
        <v>0</v>
      </c>
      <c r="W117" s="334">
        <v>4</v>
      </c>
      <c r="X117" s="334">
        <f t="shared" si="1"/>
        <v>132</v>
      </c>
    </row>
    <row r="118" spans="1:24" x14ac:dyDescent="0.2">
      <c r="A118" s="113">
        <v>117</v>
      </c>
      <c r="B118" s="114">
        <v>8</v>
      </c>
      <c r="C118" s="364">
        <v>424</v>
      </c>
      <c r="D118" s="365" t="s">
        <v>1048</v>
      </c>
      <c r="E118" s="365" t="s">
        <v>1050</v>
      </c>
      <c r="F118" s="364">
        <v>1881</v>
      </c>
      <c r="G118" s="114" t="s">
        <v>73</v>
      </c>
      <c r="H118" s="365" t="s">
        <v>42</v>
      </c>
      <c r="I118" s="367">
        <v>115</v>
      </c>
      <c r="J118" s="334">
        <v>6</v>
      </c>
      <c r="K118" s="334">
        <v>30</v>
      </c>
      <c r="L118" s="334">
        <v>10</v>
      </c>
      <c r="M118" s="334">
        <v>3</v>
      </c>
      <c r="N118" s="334">
        <v>1</v>
      </c>
      <c r="O118" s="334">
        <v>0</v>
      </c>
      <c r="P118" s="334">
        <v>1</v>
      </c>
      <c r="Q118" s="334">
        <v>0</v>
      </c>
      <c r="R118" s="334">
        <v>1</v>
      </c>
      <c r="S118" s="334">
        <v>10</v>
      </c>
      <c r="T118" s="334">
        <v>0</v>
      </c>
      <c r="U118" s="334">
        <v>2</v>
      </c>
      <c r="V118" s="334">
        <v>0</v>
      </c>
      <c r="W118" s="334">
        <v>1</v>
      </c>
      <c r="X118" s="334">
        <f t="shared" si="1"/>
        <v>65</v>
      </c>
    </row>
    <row r="119" spans="1:24" x14ac:dyDescent="0.2">
      <c r="A119" s="113">
        <v>118</v>
      </c>
      <c r="B119" s="114">
        <v>8</v>
      </c>
      <c r="C119" s="364">
        <v>424</v>
      </c>
      <c r="D119" s="365" t="s">
        <v>1048</v>
      </c>
      <c r="E119" s="365" t="s">
        <v>1051</v>
      </c>
      <c r="F119" s="364">
        <v>1881</v>
      </c>
      <c r="G119" s="114" t="s">
        <v>73</v>
      </c>
      <c r="H119" s="365" t="s">
        <v>1573</v>
      </c>
      <c r="I119" s="367">
        <v>98</v>
      </c>
      <c r="J119" s="334">
        <v>3</v>
      </c>
      <c r="K119" s="334">
        <v>23</v>
      </c>
      <c r="L119" s="334">
        <v>9</v>
      </c>
      <c r="M119" s="334">
        <v>3</v>
      </c>
      <c r="N119" s="334">
        <v>4</v>
      </c>
      <c r="O119" s="334">
        <v>1</v>
      </c>
      <c r="P119" s="334">
        <v>0</v>
      </c>
      <c r="Q119" s="334">
        <v>1</v>
      </c>
      <c r="R119" s="334">
        <v>7</v>
      </c>
      <c r="S119" s="334">
        <v>8</v>
      </c>
      <c r="T119" s="334">
        <v>0</v>
      </c>
      <c r="U119" s="334">
        <v>3</v>
      </c>
      <c r="V119" s="334">
        <v>0</v>
      </c>
      <c r="W119" s="334">
        <v>5</v>
      </c>
      <c r="X119" s="334">
        <f t="shared" si="1"/>
        <v>67</v>
      </c>
    </row>
    <row r="120" spans="1:24" x14ac:dyDescent="0.2">
      <c r="A120" s="113">
        <v>119</v>
      </c>
      <c r="B120" s="114">
        <v>8</v>
      </c>
      <c r="C120" s="364">
        <v>431</v>
      </c>
      <c r="D120" s="365" t="s">
        <v>1052</v>
      </c>
      <c r="E120" s="365" t="s">
        <v>1053</v>
      </c>
      <c r="F120" s="364">
        <v>1905</v>
      </c>
      <c r="G120" s="114" t="s">
        <v>73</v>
      </c>
      <c r="H120" s="365" t="s">
        <v>42</v>
      </c>
      <c r="I120" s="367">
        <v>176</v>
      </c>
      <c r="J120" s="334">
        <v>2</v>
      </c>
      <c r="K120" s="334">
        <v>98</v>
      </c>
      <c r="L120" s="334">
        <v>7</v>
      </c>
      <c r="M120" s="334">
        <v>2</v>
      </c>
      <c r="N120" s="334">
        <v>18</v>
      </c>
      <c r="O120" s="334">
        <v>1</v>
      </c>
      <c r="P120" s="334">
        <v>0</v>
      </c>
      <c r="Q120" s="334">
        <v>0</v>
      </c>
      <c r="R120" s="334">
        <v>3</v>
      </c>
      <c r="S120" s="334">
        <v>4</v>
      </c>
      <c r="T120" s="334">
        <v>0</v>
      </c>
      <c r="U120" s="334">
        <v>0</v>
      </c>
      <c r="V120" s="334">
        <v>0</v>
      </c>
      <c r="W120" s="334">
        <v>1</v>
      </c>
      <c r="X120" s="334">
        <f t="shared" si="1"/>
        <v>136</v>
      </c>
    </row>
    <row r="121" spans="1:24" x14ac:dyDescent="0.2">
      <c r="A121" s="113">
        <v>120</v>
      </c>
      <c r="B121" s="114">
        <v>8</v>
      </c>
      <c r="C121" s="364">
        <v>445</v>
      </c>
      <c r="D121" s="365" t="s">
        <v>223</v>
      </c>
      <c r="E121" s="365" t="s">
        <v>1054</v>
      </c>
      <c r="F121" s="364">
        <v>1935</v>
      </c>
      <c r="G121" s="114" t="s">
        <v>73</v>
      </c>
      <c r="H121" s="365" t="s">
        <v>42</v>
      </c>
      <c r="I121" s="367">
        <v>314</v>
      </c>
      <c r="J121" s="334">
        <v>3</v>
      </c>
      <c r="K121" s="334">
        <v>16</v>
      </c>
      <c r="L121" s="334">
        <v>178</v>
      </c>
      <c r="M121" s="334">
        <v>6</v>
      </c>
      <c r="N121" s="334">
        <v>6</v>
      </c>
      <c r="O121" s="334">
        <v>1</v>
      </c>
      <c r="P121" s="334">
        <v>2</v>
      </c>
      <c r="Q121" s="334">
        <v>1</v>
      </c>
      <c r="R121" s="334">
        <v>0</v>
      </c>
      <c r="S121" s="334">
        <v>10</v>
      </c>
      <c r="T121" s="334">
        <v>1</v>
      </c>
      <c r="U121" s="334">
        <v>0</v>
      </c>
      <c r="V121" s="334">
        <v>0</v>
      </c>
      <c r="W121" s="334">
        <v>5</v>
      </c>
      <c r="X121" s="334">
        <f t="shared" si="1"/>
        <v>229</v>
      </c>
    </row>
    <row r="122" spans="1:24" x14ac:dyDescent="0.2">
      <c r="A122" s="113">
        <v>121</v>
      </c>
      <c r="B122" s="114">
        <v>8</v>
      </c>
      <c r="C122" s="364">
        <v>446</v>
      </c>
      <c r="D122" s="365" t="s">
        <v>1055</v>
      </c>
      <c r="E122" s="365" t="s">
        <v>1056</v>
      </c>
      <c r="F122" s="364">
        <v>1936</v>
      </c>
      <c r="G122" s="114" t="s">
        <v>73</v>
      </c>
      <c r="H122" s="365" t="s">
        <v>42</v>
      </c>
      <c r="I122" s="367">
        <v>196</v>
      </c>
      <c r="J122" s="334">
        <v>4</v>
      </c>
      <c r="K122" s="334">
        <v>38</v>
      </c>
      <c r="L122" s="334">
        <v>36</v>
      </c>
      <c r="M122" s="334">
        <v>11</v>
      </c>
      <c r="N122" s="334">
        <v>28</v>
      </c>
      <c r="O122" s="334">
        <v>10</v>
      </c>
      <c r="P122" s="334">
        <v>130</v>
      </c>
      <c r="Q122" s="334">
        <v>2</v>
      </c>
      <c r="R122" s="334">
        <v>9</v>
      </c>
      <c r="S122" s="334">
        <v>68</v>
      </c>
      <c r="T122" s="334">
        <v>1</v>
      </c>
      <c r="U122" s="334">
        <v>0</v>
      </c>
      <c r="V122" s="334">
        <v>0</v>
      </c>
      <c r="W122" s="334">
        <v>11</v>
      </c>
      <c r="X122" s="334">
        <f t="shared" si="1"/>
        <v>348</v>
      </c>
    </row>
    <row r="123" spans="1:24" x14ac:dyDescent="0.2">
      <c r="A123" s="113">
        <v>122</v>
      </c>
      <c r="B123" s="114">
        <v>8</v>
      </c>
      <c r="C123" s="364">
        <v>446</v>
      </c>
      <c r="D123" s="365" t="s">
        <v>1055</v>
      </c>
      <c r="E123" s="365" t="s">
        <v>264</v>
      </c>
      <c r="F123" s="364">
        <v>1936</v>
      </c>
      <c r="G123" s="114" t="s">
        <v>73</v>
      </c>
      <c r="H123" s="365" t="s">
        <v>1573</v>
      </c>
      <c r="I123" s="367">
        <v>642</v>
      </c>
      <c r="J123" s="334">
        <v>0</v>
      </c>
      <c r="K123" s="334">
        <v>5</v>
      </c>
      <c r="L123" s="334">
        <v>18</v>
      </c>
      <c r="M123" s="334">
        <v>1</v>
      </c>
      <c r="N123" s="334">
        <v>73</v>
      </c>
      <c r="O123" s="334">
        <v>3</v>
      </c>
      <c r="P123" s="334">
        <v>8</v>
      </c>
      <c r="Q123" s="334">
        <v>2</v>
      </c>
      <c r="R123" s="334">
        <v>3</v>
      </c>
      <c r="S123" s="334">
        <v>36</v>
      </c>
      <c r="T123" s="334">
        <v>0</v>
      </c>
      <c r="U123" s="334">
        <v>0</v>
      </c>
      <c r="V123" s="334">
        <v>0</v>
      </c>
      <c r="W123" s="334">
        <v>7</v>
      </c>
      <c r="X123" s="334">
        <f t="shared" si="1"/>
        <v>156</v>
      </c>
    </row>
    <row r="124" spans="1:24" x14ac:dyDescent="0.2">
      <c r="A124" s="113">
        <v>123</v>
      </c>
      <c r="B124" s="114">
        <v>8</v>
      </c>
      <c r="C124" s="364">
        <v>446</v>
      </c>
      <c r="D124" s="365" t="s">
        <v>1055</v>
      </c>
      <c r="E124" s="365" t="s">
        <v>1057</v>
      </c>
      <c r="F124" s="364">
        <v>1936</v>
      </c>
      <c r="G124" s="114" t="s">
        <v>73</v>
      </c>
      <c r="H124" s="365" t="s">
        <v>1575</v>
      </c>
      <c r="I124" s="367">
        <v>301</v>
      </c>
      <c r="J124" s="334">
        <v>1</v>
      </c>
      <c r="K124" s="334">
        <v>15</v>
      </c>
      <c r="L124" s="334">
        <v>4</v>
      </c>
      <c r="M124" s="334">
        <v>3</v>
      </c>
      <c r="N124" s="334">
        <v>6</v>
      </c>
      <c r="O124" s="334">
        <v>1</v>
      </c>
      <c r="P124" s="334">
        <v>1</v>
      </c>
      <c r="Q124" s="334">
        <v>1</v>
      </c>
      <c r="R124" s="334">
        <v>0</v>
      </c>
      <c r="S124" s="334">
        <v>56</v>
      </c>
      <c r="T124" s="334">
        <v>0</v>
      </c>
      <c r="U124" s="334">
        <v>0</v>
      </c>
      <c r="V124" s="334">
        <v>0</v>
      </c>
      <c r="W124" s="334">
        <v>4</v>
      </c>
      <c r="X124" s="334">
        <f t="shared" si="1"/>
        <v>92</v>
      </c>
    </row>
    <row r="125" spans="1:24" x14ac:dyDescent="0.2">
      <c r="A125" s="113">
        <v>124</v>
      </c>
      <c r="B125" s="114">
        <v>8</v>
      </c>
      <c r="C125" s="364">
        <v>447</v>
      </c>
      <c r="D125" s="365" t="s">
        <v>1058</v>
      </c>
      <c r="E125" s="365" t="s">
        <v>1059</v>
      </c>
      <c r="F125" s="364">
        <v>1937</v>
      </c>
      <c r="G125" s="114" t="s">
        <v>73</v>
      </c>
      <c r="H125" s="365" t="s">
        <v>42</v>
      </c>
      <c r="I125" s="367">
        <v>378</v>
      </c>
      <c r="J125" s="334">
        <v>6</v>
      </c>
      <c r="K125" s="334">
        <v>49</v>
      </c>
      <c r="L125" s="334">
        <v>14</v>
      </c>
      <c r="M125" s="334">
        <v>6</v>
      </c>
      <c r="N125" s="334">
        <v>10</v>
      </c>
      <c r="O125" s="334">
        <v>2</v>
      </c>
      <c r="P125" s="334">
        <v>20</v>
      </c>
      <c r="Q125" s="334">
        <v>4</v>
      </c>
      <c r="R125" s="334">
        <v>6</v>
      </c>
      <c r="S125" s="334">
        <v>67</v>
      </c>
      <c r="T125" s="334">
        <v>0</v>
      </c>
      <c r="U125" s="334">
        <v>1</v>
      </c>
      <c r="V125" s="334">
        <v>0</v>
      </c>
      <c r="W125" s="334">
        <v>8</v>
      </c>
      <c r="X125" s="334">
        <f t="shared" si="1"/>
        <v>193</v>
      </c>
    </row>
    <row r="126" spans="1:24" x14ac:dyDescent="0.2">
      <c r="A126" s="113">
        <v>125</v>
      </c>
      <c r="B126" s="114">
        <v>8</v>
      </c>
      <c r="C126" s="364">
        <v>447</v>
      </c>
      <c r="D126" s="365" t="s">
        <v>1058</v>
      </c>
      <c r="E126" s="365" t="s">
        <v>1059</v>
      </c>
      <c r="F126" s="364">
        <v>1937</v>
      </c>
      <c r="G126" s="114" t="s">
        <v>73</v>
      </c>
      <c r="H126" s="365" t="s">
        <v>1569</v>
      </c>
      <c r="I126" s="367">
        <v>378</v>
      </c>
      <c r="J126" s="334">
        <v>4</v>
      </c>
      <c r="K126" s="334">
        <v>58</v>
      </c>
      <c r="L126" s="334">
        <v>24</v>
      </c>
      <c r="M126" s="334">
        <v>2</v>
      </c>
      <c r="N126" s="334">
        <v>5</v>
      </c>
      <c r="O126" s="334">
        <v>5</v>
      </c>
      <c r="P126" s="334">
        <v>10</v>
      </c>
      <c r="Q126" s="334">
        <v>2</v>
      </c>
      <c r="R126" s="334">
        <v>9</v>
      </c>
      <c r="S126" s="334">
        <v>61</v>
      </c>
      <c r="T126" s="334">
        <v>3</v>
      </c>
      <c r="U126" s="334">
        <v>4</v>
      </c>
      <c r="V126" s="334">
        <v>0</v>
      </c>
      <c r="W126" s="334">
        <v>14</v>
      </c>
      <c r="X126" s="334">
        <f t="shared" si="1"/>
        <v>201</v>
      </c>
    </row>
    <row r="127" spans="1:24" x14ac:dyDescent="0.2">
      <c r="A127" s="113">
        <v>126</v>
      </c>
      <c r="B127" s="114">
        <v>8</v>
      </c>
      <c r="C127" s="364">
        <v>447</v>
      </c>
      <c r="D127" s="365" t="s">
        <v>1058</v>
      </c>
      <c r="E127" s="365" t="s">
        <v>1060</v>
      </c>
      <c r="F127" s="364">
        <v>1937</v>
      </c>
      <c r="G127" s="114" t="s">
        <v>73</v>
      </c>
      <c r="H127" s="365" t="s">
        <v>1573</v>
      </c>
      <c r="I127" s="367">
        <v>742</v>
      </c>
      <c r="J127" s="334">
        <v>35</v>
      </c>
      <c r="K127" s="334">
        <v>75</v>
      </c>
      <c r="L127" s="334">
        <v>86</v>
      </c>
      <c r="M127" s="334">
        <v>6</v>
      </c>
      <c r="N127" s="334">
        <v>35</v>
      </c>
      <c r="O127" s="334">
        <v>4</v>
      </c>
      <c r="P127" s="334">
        <v>4</v>
      </c>
      <c r="Q127" s="334">
        <v>4</v>
      </c>
      <c r="R127" s="334">
        <v>10</v>
      </c>
      <c r="S127" s="334">
        <v>67</v>
      </c>
      <c r="T127" s="334">
        <v>3</v>
      </c>
      <c r="U127" s="334">
        <v>1</v>
      </c>
      <c r="V127" s="334">
        <v>0</v>
      </c>
      <c r="W127" s="334">
        <v>28</v>
      </c>
      <c r="X127" s="334">
        <f t="shared" si="1"/>
        <v>358</v>
      </c>
    </row>
    <row r="128" spans="1:24" x14ac:dyDescent="0.2">
      <c r="A128" s="113">
        <v>127</v>
      </c>
      <c r="B128" s="114">
        <v>8</v>
      </c>
      <c r="C128" s="364">
        <v>447</v>
      </c>
      <c r="D128" s="365" t="s">
        <v>1058</v>
      </c>
      <c r="E128" s="365" t="s">
        <v>1061</v>
      </c>
      <c r="F128" s="364">
        <v>1938</v>
      </c>
      <c r="G128" s="114" t="s">
        <v>73</v>
      </c>
      <c r="H128" s="365" t="s">
        <v>42</v>
      </c>
      <c r="I128" s="367">
        <v>613</v>
      </c>
      <c r="J128" s="334">
        <v>7</v>
      </c>
      <c r="K128" s="334">
        <v>23</v>
      </c>
      <c r="L128" s="334">
        <v>40</v>
      </c>
      <c r="M128" s="334">
        <v>10</v>
      </c>
      <c r="N128" s="334">
        <v>17</v>
      </c>
      <c r="O128" s="334">
        <v>1</v>
      </c>
      <c r="P128" s="334">
        <v>84</v>
      </c>
      <c r="Q128" s="334">
        <v>6</v>
      </c>
      <c r="R128" s="334">
        <v>16</v>
      </c>
      <c r="S128" s="334">
        <v>77</v>
      </c>
      <c r="T128" s="334">
        <v>0</v>
      </c>
      <c r="U128" s="334">
        <v>1</v>
      </c>
      <c r="V128" s="334">
        <v>0</v>
      </c>
      <c r="W128" s="334">
        <v>21</v>
      </c>
      <c r="X128" s="334">
        <f t="shared" si="1"/>
        <v>303</v>
      </c>
    </row>
    <row r="129" spans="1:24" x14ac:dyDescent="0.2">
      <c r="A129" s="113">
        <v>128</v>
      </c>
      <c r="B129" s="114">
        <v>8</v>
      </c>
      <c r="C129" s="364">
        <v>447</v>
      </c>
      <c r="D129" s="365" t="s">
        <v>1058</v>
      </c>
      <c r="E129" s="365" t="s">
        <v>1061</v>
      </c>
      <c r="F129" s="364">
        <v>1938</v>
      </c>
      <c r="G129" s="114" t="s">
        <v>73</v>
      </c>
      <c r="H129" s="365" t="s">
        <v>1569</v>
      </c>
      <c r="I129" s="367">
        <v>613</v>
      </c>
      <c r="J129" s="334">
        <v>5</v>
      </c>
      <c r="K129" s="334">
        <v>22</v>
      </c>
      <c r="L129" s="334">
        <v>42</v>
      </c>
      <c r="M129" s="334">
        <v>7</v>
      </c>
      <c r="N129" s="334">
        <v>12</v>
      </c>
      <c r="O129" s="334">
        <v>3</v>
      </c>
      <c r="P129" s="334">
        <v>73</v>
      </c>
      <c r="Q129" s="334">
        <v>3</v>
      </c>
      <c r="R129" s="334">
        <v>10</v>
      </c>
      <c r="S129" s="334">
        <v>85</v>
      </c>
      <c r="T129" s="334">
        <v>1</v>
      </c>
      <c r="U129" s="334">
        <v>2</v>
      </c>
      <c r="V129" s="334">
        <v>0</v>
      </c>
      <c r="W129" s="334">
        <v>16</v>
      </c>
      <c r="X129" s="334">
        <f t="shared" si="1"/>
        <v>281</v>
      </c>
    </row>
    <row r="130" spans="1:24" x14ac:dyDescent="0.2">
      <c r="A130" s="113">
        <v>129</v>
      </c>
      <c r="B130" s="114">
        <v>8</v>
      </c>
      <c r="C130" s="364">
        <v>447</v>
      </c>
      <c r="D130" s="365" t="s">
        <v>1058</v>
      </c>
      <c r="E130" s="365" t="s">
        <v>1061</v>
      </c>
      <c r="F130" s="364">
        <v>1938</v>
      </c>
      <c r="G130" s="114" t="s">
        <v>73</v>
      </c>
      <c r="H130" s="365" t="s">
        <v>1571</v>
      </c>
      <c r="I130" s="367">
        <v>613</v>
      </c>
      <c r="J130" s="334">
        <v>7</v>
      </c>
      <c r="K130" s="334">
        <v>23</v>
      </c>
      <c r="L130" s="334">
        <v>39</v>
      </c>
      <c r="M130" s="334">
        <v>6</v>
      </c>
      <c r="N130" s="334">
        <v>11</v>
      </c>
      <c r="O130" s="334">
        <v>2</v>
      </c>
      <c r="P130" s="334">
        <v>90</v>
      </c>
      <c r="Q130" s="334">
        <v>0</v>
      </c>
      <c r="R130" s="334">
        <v>16</v>
      </c>
      <c r="S130" s="334">
        <v>70</v>
      </c>
      <c r="T130" s="334">
        <v>0</v>
      </c>
      <c r="U130" s="334">
        <v>0</v>
      </c>
      <c r="V130" s="334">
        <v>0</v>
      </c>
      <c r="W130" s="334">
        <v>15</v>
      </c>
      <c r="X130" s="334">
        <f t="shared" ref="X130:X193" si="2">SUM(J130:W130)</f>
        <v>279</v>
      </c>
    </row>
    <row r="131" spans="1:24" x14ac:dyDescent="0.2">
      <c r="A131" s="113">
        <v>130</v>
      </c>
      <c r="B131" s="114">
        <v>8</v>
      </c>
      <c r="C131" s="364">
        <v>447</v>
      </c>
      <c r="D131" s="365" t="s">
        <v>1058</v>
      </c>
      <c r="E131" s="365" t="s">
        <v>1062</v>
      </c>
      <c r="F131" s="364">
        <v>1939</v>
      </c>
      <c r="G131" s="114" t="s">
        <v>73</v>
      </c>
      <c r="H131" s="365" t="s">
        <v>42</v>
      </c>
      <c r="I131" s="367">
        <v>666</v>
      </c>
      <c r="J131" s="334">
        <v>12</v>
      </c>
      <c r="K131" s="334">
        <v>57</v>
      </c>
      <c r="L131" s="334">
        <v>55</v>
      </c>
      <c r="M131" s="334">
        <v>6</v>
      </c>
      <c r="N131" s="334">
        <v>9</v>
      </c>
      <c r="O131" s="334">
        <v>4</v>
      </c>
      <c r="P131" s="334">
        <v>29</v>
      </c>
      <c r="Q131" s="334">
        <v>5</v>
      </c>
      <c r="R131" s="334">
        <v>8</v>
      </c>
      <c r="S131" s="334">
        <v>113</v>
      </c>
      <c r="T131" s="334">
        <v>1</v>
      </c>
      <c r="U131" s="334">
        <v>1</v>
      </c>
      <c r="V131" s="334">
        <v>0</v>
      </c>
      <c r="W131" s="334">
        <v>21</v>
      </c>
      <c r="X131" s="334">
        <f t="shared" si="2"/>
        <v>321</v>
      </c>
    </row>
    <row r="132" spans="1:24" x14ac:dyDescent="0.2">
      <c r="A132" s="113">
        <v>131</v>
      </c>
      <c r="B132" s="114">
        <v>8</v>
      </c>
      <c r="C132" s="364">
        <v>447</v>
      </c>
      <c r="D132" s="365" t="s">
        <v>1058</v>
      </c>
      <c r="E132" s="365" t="s">
        <v>1062</v>
      </c>
      <c r="F132" s="364">
        <v>1939</v>
      </c>
      <c r="G132" s="114" t="s">
        <v>73</v>
      </c>
      <c r="H132" s="365" t="s">
        <v>1569</v>
      </c>
      <c r="I132" s="367">
        <v>665</v>
      </c>
      <c r="J132" s="334">
        <v>15</v>
      </c>
      <c r="K132" s="334">
        <v>74</v>
      </c>
      <c r="L132" s="334">
        <v>50</v>
      </c>
      <c r="M132" s="334">
        <v>4</v>
      </c>
      <c r="N132" s="334">
        <v>11</v>
      </c>
      <c r="O132" s="334">
        <v>5</v>
      </c>
      <c r="P132" s="334">
        <v>26</v>
      </c>
      <c r="Q132" s="334">
        <v>2</v>
      </c>
      <c r="R132" s="334">
        <v>3</v>
      </c>
      <c r="S132" s="334">
        <v>102</v>
      </c>
      <c r="T132" s="334">
        <v>1</v>
      </c>
      <c r="U132" s="334">
        <v>3</v>
      </c>
      <c r="V132" s="334">
        <v>1</v>
      </c>
      <c r="W132" s="334">
        <v>14</v>
      </c>
      <c r="X132" s="334">
        <f t="shared" si="2"/>
        <v>311</v>
      </c>
    </row>
    <row r="133" spans="1:24" x14ac:dyDescent="0.2">
      <c r="A133" s="113">
        <v>132</v>
      </c>
      <c r="B133" s="114">
        <v>8</v>
      </c>
      <c r="C133" s="364">
        <v>482</v>
      </c>
      <c r="D133" s="365" t="s">
        <v>1063</v>
      </c>
      <c r="E133" s="365" t="s">
        <v>1063</v>
      </c>
      <c r="F133" s="364">
        <v>2084</v>
      </c>
      <c r="G133" s="114" t="s">
        <v>73</v>
      </c>
      <c r="H133" s="365" t="s">
        <v>42</v>
      </c>
      <c r="I133" s="367">
        <v>403</v>
      </c>
      <c r="J133" s="334">
        <v>1</v>
      </c>
      <c r="K133" s="334">
        <v>73</v>
      </c>
      <c r="L133" s="334">
        <v>30</v>
      </c>
      <c r="M133" s="334">
        <v>8</v>
      </c>
      <c r="N133" s="334">
        <v>22</v>
      </c>
      <c r="O133" s="334">
        <v>5</v>
      </c>
      <c r="P133" s="334">
        <v>1</v>
      </c>
      <c r="Q133" s="334">
        <v>2</v>
      </c>
      <c r="R133" s="334">
        <v>3</v>
      </c>
      <c r="S133" s="334">
        <v>42</v>
      </c>
      <c r="T133" s="334">
        <v>1</v>
      </c>
      <c r="U133" s="334">
        <v>2</v>
      </c>
      <c r="V133" s="334">
        <v>0</v>
      </c>
      <c r="W133" s="334">
        <v>14</v>
      </c>
      <c r="X133" s="334">
        <f t="shared" si="2"/>
        <v>204</v>
      </c>
    </row>
    <row r="134" spans="1:24" x14ac:dyDescent="0.2">
      <c r="A134" s="113">
        <v>133</v>
      </c>
      <c r="B134" s="114">
        <v>8</v>
      </c>
      <c r="C134" s="364">
        <v>482</v>
      </c>
      <c r="D134" s="365" t="s">
        <v>1063</v>
      </c>
      <c r="E134" s="365" t="s">
        <v>994</v>
      </c>
      <c r="F134" s="364">
        <v>2085</v>
      </c>
      <c r="G134" s="114" t="s">
        <v>73</v>
      </c>
      <c r="H134" s="365" t="s">
        <v>42</v>
      </c>
      <c r="I134" s="367">
        <v>346</v>
      </c>
      <c r="J134" s="334">
        <v>4</v>
      </c>
      <c r="K134" s="334">
        <v>35</v>
      </c>
      <c r="L134" s="334">
        <v>56</v>
      </c>
      <c r="M134" s="334">
        <v>3</v>
      </c>
      <c r="N134" s="334">
        <v>19</v>
      </c>
      <c r="O134" s="334">
        <v>5</v>
      </c>
      <c r="P134" s="334">
        <v>3</v>
      </c>
      <c r="Q134" s="334">
        <v>7</v>
      </c>
      <c r="R134" s="334">
        <v>0</v>
      </c>
      <c r="S134" s="334">
        <v>54</v>
      </c>
      <c r="T134" s="334">
        <v>0</v>
      </c>
      <c r="U134" s="334">
        <v>0</v>
      </c>
      <c r="V134" s="334">
        <v>0</v>
      </c>
      <c r="W134" s="334">
        <v>13</v>
      </c>
      <c r="X134" s="334">
        <f t="shared" si="2"/>
        <v>199</v>
      </c>
    </row>
    <row r="135" spans="1:24" x14ac:dyDescent="0.2">
      <c r="A135" s="113">
        <v>134</v>
      </c>
      <c r="B135" s="114">
        <v>8</v>
      </c>
      <c r="C135" s="364">
        <v>483</v>
      </c>
      <c r="D135" s="365" t="s">
        <v>1064</v>
      </c>
      <c r="E135" s="365" t="s">
        <v>1064</v>
      </c>
      <c r="F135" s="364">
        <v>2086</v>
      </c>
      <c r="G135" s="114" t="s">
        <v>73</v>
      </c>
      <c r="H135" s="365" t="s">
        <v>42</v>
      </c>
      <c r="I135" s="367">
        <v>623</v>
      </c>
      <c r="J135" s="334">
        <v>5</v>
      </c>
      <c r="K135" s="334">
        <v>37</v>
      </c>
      <c r="L135" s="334">
        <v>118</v>
      </c>
      <c r="M135" s="334">
        <v>4</v>
      </c>
      <c r="N135" s="334">
        <v>17</v>
      </c>
      <c r="O135" s="334">
        <v>3</v>
      </c>
      <c r="P135" s="334">
        <v>0</v>
      </c>
      <c r="Q135" s="334">
        <v>4</v>
      </c>
      <c r="R135" s="334">
        <v>5</v>
      </c>
      <c r="S135" s="334">
        <v>80</v>
      </c>
      <c r="T135" s="334">
        <v>0</v>
      </c>
      <c r="U135" s="334">
        <v>2</v>
      </c>
      <c r="V135" s="334">
        <v>0</v>
      </c>
      <c r="W135" s="334">
        <v>21</v>
      </c>
      <c r="X135" s="334">
        <f t="shared" si="2"/>
        <v>296</v>
      </c>
    </row>
    <row r="136" spans="1:24" x14ac:dyDescent="0.2">
      <c r="A136" s="113">
        <v>135</v>
      </c>
      <c r="B136" s="114">
        <v>8</v>
      </c>
      <c r="C136" s="364">
        <v>483</v>
      </c>
      <c r="D136" s="365" t="s">
        <v>1064</v>
      </c>
      <c r="E136" s="365" t="s">
        <v>1065</v>
      </c>
      <c r="F136" s="364">
        <v>2087</v>
      </c>
      <c r="G136" s="114" t="s">
        <v>73</v>
      </c>
      <c r="H136" s="365" t="s">
        <v>42</v>
      </c>
      <c r="I136" s="367">
        <v>424</v>
      </c>
      <c r="J136" s="334">
        <v>7</v>
      </c>
      <c r="K136" s="334">
        <v>25</v>
      </c>
      <c r="L136" s="334">
        <v>94</v>
      </c>
      <c r="M136" s="334">
        <v>2</v>
      </c>
      <c r="N136" s="334">
        <v>12</v>
      </c>
      <c r="O136" s="334">
        <v>3</v>
      </c>
      <c r="P136" s="334">
        <v>2</v>
      </c>
      <c r="Q136" s="334">
        <v>1</v>
      </c>
      <c r="R136" s="334">
        <v>4</v>
      </c>
      <c r="S136" s="334">
        <v>39</v>
      </c>
      <c r="T136" s="334">
        <v>0</v>
      </c>
      <c r="U136" s="334">
        <v>0</v>
      </c>
      <c r="V136" s="334">
        <v>0</v>
      </c>
      <c r="W136" s="334">
        <v>9</v>
      </c>
      <c r="X136" s="334">
        <f t="shared" si="2"/>
        <v>198</v>
      </c>
    </row>
    <row r="137" spans="1:24" x14ac:dyDescent="0.2">
      <c r="A137" s="113">
        <v>136</v>
      </c>
      <c r="B137" s="114">
        <v>8</v>
      </c>
      <c r="C137" s="364">
        <v>483</v>
      </c>
      <c r="D137" s="365" t="s">
        <v>1064</v>
      </c>
      <c r="E137" s="365" t="s">
        <v>1065</v>
      </c>
      <c r="F137" s="364">
        <v>2087</v>
      </c>
      <c r="G137" s="114" t="s">
        <v>73</v>
      </c>
      <c r="H137" s="365" t="s">
        <v>1569</v>
      </c>
      <c r="I137" s="367">
        <v>424</v>
      </c>
      <c r="J137" s="334">
        <v>6</v>
      </c>
      <c r="K137" s="334">
        <v>15</v>
      </c>
      <c r="L137" s="334">
        <v>114</v>
      </c>
      <c r="M137" s="334">
        <v>3</v>
      </c>
      <c r="N137" s="334">
        <v>10</v>
      </c>
      <c r="O137" s="334">
        <v>3</v>
      </c>
      <c r="P137" s="334">
        <v>1</v>
      </c>
      <c r="Q137" s="334">
        <v>1</v>
      </c>
      <c r="R137" s="334">
        <v>2</v>
      </c>
      <c r="S137" s="334">
        <v>37</v>
      </c>
      <c r="T137" s="334">
        <v>3</v>
      </c>
      <c r="U137" s="334">
        <v>0</v>
      </c>
      <c r="V137" s="334">
        <v>0</v>
      </c>
      <c r="W137" s="334">
        <v>4</v>
      </c>
      <c r="X137" s="334">
        <f t="shared" si="2"/>
        <v>199</v>
      </c>
    </row>
    <row r="138" spans="1:24" x14ac:dyDescent="0.2">
      <c r="A138" s="113">
        <v>137</v>
      </c>
      <c r="B138" s="114">
        <v>8</v>
      </c>
      <c r="C138" s="364">
        <v>500</v>
      </c>
      <c r="D138" s="365" t="s">
        <v>1066</v>
      </c>
      <c r="E138" s="365" t="s">
        <v>1066</v>
      </c>
      <c r="F138" s="364">
        <v>2156</v>
      </c>
      <c r="G138" s="114" t="s">
        <v>73</v>
      </c>
      <c r="H138" s="365" t="s">
        <v>42</v>
      </c>
      <c r="I138" s="367">
        <v>380</v>
      </c>
      <c r="J138" s="334">
        <v>15</v>
      </c>
      <c r="K138" s="334">
        <v>29</v>
      </c>
      <c r="L138" s="334">
        <v>29</v>
      </c>
      <c r="M138" s="334">
        <v>0</v>
      </c>
      <c r="N138" s="334">
        <v>16</v>
      </c>
      <c r="O138" s="334">
        <v>4</v>
      </c>
      <c r="P138" s="334">
        <v>6</v>
      </c>
      <c r="Q138" s="334">
        <v>7</v>
      </c>
      <c r="R138" s="334">
        <v>2</v>
      </c>
      <c r="S138" s="334">
        <v>81</v>
      </c>
      <c r="T138" s="334">
        <v>1</v>
      </c>
      <c r="U138" s="334">
        <v>0</v>
      </c>
      <c r="V138" s="334">
        <v>0</v>
      </c>
      <c r="W138" s="334">
        <v>0</v>
      </c>
      <c r="X138" s="334">
        <f t="shared" si="2"/>
        <v>190</v>
      </c>
    </row>
    <row r="139" spans="1:24" x14ac:dyDescent="0.2">
      <c r="A139" s="113">
        <v>138</v>
      </c>
      <c r="B139" s="114">
        <v>8</v>
      </c>
      <c r="C139" s="364">
        <v>500</v>
      </c>
      <c r="D139" s="365" t="s">
        <v>1066</v>
      </c>
      <c r="E139" s="365" t="s">
        <v>1066</v>
      </c>
      <c r="F139" s="364">
        <v>2156</v>
      </c>
      <c r="G139" s="114" t="s">
        <v>73</v>
      </c>
      <c r="H139" s="365" t="s">
        <v>1569</v>
      </c>
      <c r="I139" s="367">
        <v>379</v>
      </c>
      <c r="J139" s="334">
        <v>7</v>
      </c>
      <c r="K139" s="334">
        <v>21</v>
      </c>
      <c r="L139" s="334">
        <v>44</v>
      </c>
      <c r="M139" s="334">
        <v>3</v>
      </c>
      <c r="N139" s="334">
        <v>24</v>
      </c>
      <c r="O139" s="334">
        <v>3</v>
      </c>
      <c r="P139" s="334">
        <v>4</v>
      </c>
      <c r="Q139" s="334">
        <v>2</v>
      </c>
      <c r="R139" s="334">
        <v>1</v>
      </c>
      <c r="S139" s="334">
        <v>64</v>
      </c>
      <c r="T139" s="334">
        <v>4</v>
      </c>
      <c r="U139" s="334">
        <v>1</v>
      </c>
      <c r="V139" s="334">
        <v>0</v>
      </c>
      <c r="W139" s="334">
        <v>6</v>
      </c>
      <c r="X139" s="334">
        <f t="shared" si="2"/>
        <v>184</v>
      </c>
    </row>
    <row r="140" spans="1:24" x14ac:dyDescent="0.2">
      <c r="A140" s="113">
        <v>139</v>
      </c>
      <c r="B140" s="114">
        <v>8</v>
      </c>
      <c r="C140" s="364">
        <v>500</v>
      </c>
      <c r="D140" s="365" t="s">
        <v>1066</v>
      </c>
      <c r="E140" s="365" t="s">
        <v>1066</v>
      </c>
      <c r="F140" s="364">
        <v>2157</v>
      </c>
      <c r="G140" s="114" t="s">
        <v>73</v>
      </c>
      <c r="H140" s="365" t="s">
        <v>42</v>
      </c>
      <c r="I140" s="367">
        <v>383</v>
      </c>
      <c r="J140" s="334">
        <v>16</v>
      </c>
      <c r="K140" s="334">
        <v>21</v>
      </c>
      <c r="L140" s="334">
        <v>29</v>
      </c>
      <c r="M140" s="334">
        <v>2</v>
      </c>
      <c r="N140" s="334">
        <v>12</v>
      </c>
      <c r="O140" s="334">
        <v>1</v>
      </c>
      <c r="P140" s="334">
        <v>3</v>
      </c>
      <c r="Q140" s="334">
        <v>5</v>
      </c>
      <c r="R140" s="334">
        <v>3</v>
      </c>
      <c r="S140" s="334">
        <v>67</v>
      </c>
      <c r="T140" s="334">
        <v>3</v>
      </c>
      <c r="U140" s="334">
        <v>2</v>
      </c>
      <c r="V140" s="334">
        <v>0</v>
      </c>
      <c r="W140" s="334">
        <v>9</v>
      </c>
      <c r="X140" s="334">
        <f t="shared" si="2"/>
        <v>173</v>
      </c>
    </row>
    <row r="141" spans="1:24" x14ac:dyDescent="0.2">
      <c r="A141" s="113">
        <v>140</v>
      </c>
      <c r="B141" s="114">
        <v>8</v>
      </c>
      <c r="C141" s="364">
        <v>500</v>
      </c>
      <c r="D141" s="365" t="s">
        <v>1066</v>
      </c>
      <c r="E141" s="365" t="s">
        <v>1066</v>
      </c>
      <c r="F141" s="364">
        <v>2157</v>
      </c>
      <c r="G141" s="114" t="s">
        <v>73</v>
      </c>
      <c r="H141" s="365" t="s">
        <v>1569</v>
      </c>
      <c r="I141" s="367">
        <v>382</v>
      </c>
      <c r="J141" s="334">
        <v>16</v>
      </c>
      <c r="K141" s="334">
        <v>27</v>
      </c>
      <c r="L141" s="334">
        <v>36</v>
      </c>
      <c r="M141" s="334">
        <v>2</v>
      </c>
      <c r="N141" s="334">
        <v>10</v>
      </c>
      <c r="O141" s="334">
        <v>3</v>
      </c>
      <c r="P141" s="334">
        <v>5</v>
      </c>
      <c r="Q141" s="334">
        <v>1</v>
      </c>
      <c r="R141" s="334">
        <v>2</v>
      </c>
      <c r="S141" s="334">
        <v>69</v>
      </c>
      <c r="T141" s="334">
        <v>3</v>
      </c>
      <c r="U141" s="334">
        <v>3</v>
      </c>
      <c r="V141" s="334">
        <v>0</v>
      </c>
      <c r="W141" s="334">
        <v>8</v>
      </c>
      <c r="X141" s="334">
        <f t="shared" si="2"/>
        <v>185</v>
      </c>
    </row>
    <row r="142" spans="1:24" x14ac:dyDescent="0.2">
      <c r="A142" s="113">
        <v>141</v>
      </c>
      <c r="B142" s="114">
        <v>8</v>
      </c>
      <c r="C142" s="364">
        <v>501</v>
      </c>
      <c r="D142" s="365" t="s">
        <v>1067</v>
      </c>
      <c r="E142" s="365" t="s">
        <v>1067</v>
      </c>
      <c r="F142" s="364">
        <v>2158</v>
      </c>
      <c r="G142" s="114" t="s">
        <v>73</v>
      </c>
      <c r="H142" s="365" t="s">
        <v>42</v>
      </c>
      <c r="I142" s="367">
        <v>615</v>
      </c>
      <c r="J142" s="334">
        <v>16</v>
      </c>
      <c r="K142" s="334">
        <v>42</v>
      </c>
      <c r="L142" s="334">
        <v>100</v>
      </c>
      <c r="M142" s="334">
        <v>5</v>
      </c>
      <c r="N142" s="334">
        <v>44</v>
      </c>
      <c r="O142" s="334">
        <v>4</v>
      </c>
      <c r="P142" s="334">
        <v>2</v>
      </c>
      <c r="Q142" s="334">
        <v>3</v>
      </c>
      <c r="R142" s="334">
        <v>3</v>
      </c>
      <c r="S142" s="334">
        <v>79</v>
      </c>
      <c r="T142" s="334">
        <v>4</v>
      </c>
      <c r="U142" s="334">
        <v>2</v>
      </c>
      <c r="V142" s="334">
        <v>0</v>
      </c>
      <c r="W142" s="334">
        <v>20</v>
      </c>
      <c r="X142" s="334">
        <f t="shared" si="2"/>
        <v>324</v>
      </c>
    </row>
    <row r="143" spans="1:24" x14ac:dyDescent="0.2">
      <c r="A143" s="113">
        <v>142</v>
      </c>
      <c r="B143" s="114">
        <v>8</v>
      </c>
      <c r="C143" s="364">
        <v>501</v>
      </c>
      <c r="D143" s="365" t="s">
        <v>1067</v>
      </c>
      <c r="E143" s="365" t="s">
        <v>1067</v>
      </c>
      <c r="F143" s="364">
        <v>2158</v>
      </c>
      <c r="G143" s="114" t="s">
        <v>73</v>
      </c>
      <c r="H143" s="365" t="s">
        <v>1569</v>
      </c>
      <c r="I143" s="367">
        <v>615</v>
      </c>
      <c r="J143" s="334">
        <v>10</v>
      </c>
      <c r="K143" s="334">
        <v>61</v>
      </c>
      <c r="L143" s="334">
        <v>128</v>
      </c>
      <c r="M143" s="334">
        <v>4</v>
      </c>
      <c r="N143" s="334">
        <v>38</v>
      </c>
      <c r="O143" s="334">
        <v>2</v>
      </c>
      <c r="P143" s="334">
        <v>4</v>
      </c>
      <c r="Q143" s="334">
        <v>2</v>
      </c>
      <c r="R143" s="334">
        <v>5</v>
      </c>
      <c r="S143" s="334">
        <v>73</v>
      </c>
      <c r="T143" s="334">
        <v>2</v>
      </c>
      <c r="U143" s="334">
        <v>2</v>
      </c>
      <c r="V143" s="334">
        <v>0</v>
      </c>
      <c r="W143" s="334">
        <v>10</v>
      </c>
      <c r="X143" s="334">
        <f t="shared" si="2"/>
        <v>341</v>
      </c>
    </row>
    <row r="144" spans="1:24" x14ac:dyDescent="0.2">
      <c r="A144" s="113">
        <v>143</v>
      </c>
      <c r="B144" s="114">
        <v>8</v>
      </c>
      <c r="C144" s="364">
        <v>501</v>
      </c>
      <c r="D144" s="365" t="s">
        <v>1067</v>
      </c>
      <c r="E144" s="365" t="s">
        <v>1068</v>
      </c>
      <c r="F144" s="364">
        <v>2159</v>
      </c>
      <c r="G144" s="114" t="s">
        <v>73</v>
      </c>
      <c r="H144" s="365" t="s">
        <v>42</v>
      </c>
      <c r="I144" s="367">
        <v>616</v>
      </c>
      <c r="J144" s="334">
        <v>10</v>
      </c>
      <c r="K144" s="334">
        <v>18</v>
      </c>
      <c r="L144" s="334">
        <v>285</v>
      </c>
      <c r="M144" s="334">
        <v>8</v>
      </c>
      <c r="N144" s="334">
        <v>11</v>
      </c>
      <c r="O144" s="334">
        <v>2</v>
      </c>
      <c r="P144" s="334">
        <v>0</v>
      </c>
      <c r="Q144" s="334">
        <v>4</v>
      </c>
      <c r="R144" s="334">
        <v>2</v>
      </c>
      <c r="S144" s="334">
        <v>20</v>
      </c>
      <c r="T144" s="334">
        <v>5</v>
      </c>
      <c r="U144" s="334">
        <v>1</v>
      </c>
      <c r="V144" s="334">
        <v>0</v>
      </c>
      <c r="W144" s="334">
        <v>14</v>
      </c>
      <c r="X144" s="334">
        <f t="shared" si="2"/>
        <v>380</v>
      </c>
    </row>
    <row r="145" spans="1:24" x14ac:dyDescent="0.2">
      <c r="A145" s="113">
        <v>144</v>
      </c>
      <c r="B145" s="114">
        <v>8</v>
      </c>
      <c r="C145" s="364">
        <v>501</v>
      </c>
      <c r="D145" s="365" t="s">
        <v>1067</v>
      </c>
      <c r="E145" s="365" t="s">
        <v>1069</v>
      </c>
      <c r="F145" s="364">
        <v>2160</v>
      </c>
      <c r="G145" s="114" t="s">
        <v>73</v>
      </c>
      <c r="H145" s="365" t="s">
        <v>42</v>
      </c>
      <c r="I145" s="367">
        <v>455</v>
      </c>
      <c r="J145" s="334">
        <v>12</v>
      </c>
      <c r="K145" s="334">
        <v>22</v>
      </c>
      <c r="L145" s="334">
        <v>101</v>
      </c>
      <c r="M145" s="334">
        <v>2</v>
      </c>
      <c r="N145" s="334">
        <v>10</v>
      </c>
      <c r="O145" s="334">
        <v>1</v>
      </c>
      <c r="P145" s="334">
        <v>0</v>
      </c>
      <c r="Q145" s="334">
        <v>2</v>
      </c>
      <c r="R145" s="334">
        <v>6</v>
      </c>
      <c r="S145" s="334">
        <v>21</v>
      </c>
      <c r="T145" s="334">
        <v>11</v>
      </c>
      <c r="U145" s="334">
        <v>1</v>
      </c>
      <c r="V145" s="334">
        <v>0</v>
      </c>
      <c r="W145" s="334">
        <v>11</v>
      </c>
      <c r="X145" s="334">
        <f t="shared" si="2"/>
        <v>200</v>
      </c>
    </row>
    <row r="146" spans="1:24" x14ac:dyDescent="0.2">
      <c r="A146" s="113">
        <v>145</v>
      </c>
      <c r="B146" s="114">
        <v>8</v>
      </c>
      <c r="C146" s="364">
        <v>501</v>
      </c>
      <c r="D146" s="365" t="s">
        <v>1067</v>
      </c>
      <c r="E146" s="365" t="s">
        <v>1069</v>
      </c>
      <c r="F146" s="364">
        <v>2160</v>
      </c>
      <c r="G146" s="114" t="s">
        <v>73</v>
      </c>
      <c r="H146" s="365" t="s">
        <v>1569</v>
      </c>
      <c r="I146" s="367">
        <v>455</v>
      </c>
      <c r="J146" s="334">
        <v>4</v>
      </c>
      <c r="K146" s="334">
        <v>20</v>
      </c>
      <c r="L146" s="334">
        <v>84</v>
      </c>
      <c r="M146" s="334">
        <v>4</v>
      </c>
      <c r="N146" s="334">
        <v>14</v>
      </c>
      <c r="O146" s="334">
        <v>0</v>
      </c>
      <c r="P146" s="334">
        <v>0</v>
      </c>
      <c r="Q146" s="334">
        <v>3</v>
      </c>
      <c r="R146" s="334">
        <v>3</v>
      </c>
      <c r="S146" s="334">
        <v>33</v>
      </c>
      <c r="T146" s="334">
        <v>3</v>
      </c>
      <c r="U146" s="334">
        <v>0</v>
      </c>
      <c r="V146" s="334">
        <v>0</v>
      </c>
      <c r="W146" s="334">
        <v>7</v>
      </c>
      <c r="X146" s="334">
        <f t="shared" si="2"/>
        <v>175</v>
      </c>
    </row>
    <row r="147" spans="1:24" x14ac:dyDescent="0.2">
      <c r="A147" s="113">
        <v>146</v>
      </c>
      <c r="B147" s="114">
        <v>8</v>
      </c>
      <c r="C147" s="364">
        <v>501</v>
      </c>
      <c r="D147" s="365" t="s">
        <v>1067</v>
      </c>
      <c r="E147" s="365" t="s">
        <v>1070</v>
      </c>
      <c r="F147" s="364">
        <v>2161</v>
      </c>
      <c r="G147" s="114" t="s">
        <v>73</v>
      </c>
      <c r="H147" s="365" t="s">
        <v>42</v>
      </c>
      <c r="I147" s="367">
        <v>309</v>
      </c>
      <c r="J147" s="334">
        <v>1</v>
      </c>
      <c r="K147" s="334">
        <v>10</v>
      </c>
      <c r="L147" s="334">
        <v>52</v>
      </c>
      <c r="M147" s="334">
        <v>4</v>
      </c>
      <c r="N147" s="334">
        <v>7</v>
      </c>
      <c r="O147" s="334">
        <v>0</v>
      </c>
      <c r="P147" s="334">
        <v>0</v>
      </c>
      <c r="Q147" s="334">
        <v>0</v>
      </c>
      <c r="R147" s="334">
        <v>4</v>
      </c>
      <c r="S147" s="334">
        <v>30</v>
      </c>
      <c r="T147" s="334">
        <v>2</v>
      </c>
      <c r="U147" s="334">
        <v>0</v>
      </c>
      <c r="V147" s="334">
        <v>0</v>
      </c>
      <c r="W147" s="334">
        <v>5</v>
      </c>
      <c r="X147" s="334">
        <f t="shared" si="2"/>
        <v>115</v>
      </c>
    </row>
    <row r="148" spans="1:24" x14ac:dyDescent="0.2">
      <c r="A148" s="113">
        <v>147</v>
      </c>
      <c r="B148" s="114">
        <v>8</v>
      </c>
      <c r="C148" s="364">
        <v>501</v>
      </c>
      <c r="D148" s="365" t="s">
        <v>1067</v>
      </c>
      <c r="E148" s="365" t="s">
        <v>1071</v>
      </c>
      <c r="F148" s="364">
        <v>2162</v>
      </c>
      <c r="G148" s="114" t="s">
        <v>73</v>
      </c>
      <c r="H148" s="365" t="s">
        <v>42</v>
      </c>
      <c r="I148" s="367">
        <v>692</v>
      </c>
      <c r="J148" s="334">
        <v>23</v>
      </c>
      <c r="K148" s="334">
        <v>32</v>
      </c>
      <c r="L148" s="334">
        <v>160</v>
      </c>
      <c r="M148" s="334">
        <v>8</v>
      </c>
      <c r="N148" s="334">
        <v>22</v>
      </c>
      <c r="O148" s="334">
        <v>1</v>
      </c>
      <c r="P148" s="334">
        <v>2</v>
      </c>
      <c r="Q148" s="334">
        <v>2</v>
      </c>
      <c r="R148" s="334">
        <v>1</v>
      </c>
      <c r="S148" s="334">
        <v>46</v>
      </c>
      <c r="T148" s="334">
        <v>6</v>
      </c>
      <c r="U148" s="334">
        <v>3</v>
      </c>
      <c r="V148" s="334">
        <v>0</v>
      </c>
      <c r="W148" s="334">
        <v>23</v>
      </c>
      <c r="X148" s="334">
        <f t="shared" si="2"/>
        <v>329</v>
      </c>
    </row>
    <row r="149" spans="1:24" x14ac:dyDescent="0.2">
      <c r="A149" s="113">
        <v>148</v>
      </c>
      <c r="B149" s="114">
        <v>8</v>
      </c>
      <c r="C149" s="364">
        <v>501</v>
      </c>
      <c r="D149" s="365" t="s">
        <v>1067</v>
      </c>
      <c r="E149" s="365" t="s">
        <v>264</v>
      </c>
      <c r="F149" s="364">
        <v>2162</v>
      </c>
      <c r="G149" s="114" t="s">
        <v>73</v>
      </c>
      <c r="H149" s="365" t="s">
        <v>1573</v>
      </c>
      <c r="I149" s="367">
        <v>166</v>
      </c>
      <c r="J149" s="334">
        <v>2</v>
      </c>
      <c r="K149" s="334">
        <v>20</v>
      </c>
      <c r="L149" s="334">
        <v>68</v>
      </c>
      <c r="M149" s="334">
        <v>5</v>
      </c>
      <c r="N149" s="334">
        <v>12</v>
      </c>
      <c r="O149" s="334">
        <v>0</v>
      </c>
      <c r="P149" s="334">
        <v>0</v>
      </c>
      <c r="Q149" s="334">
        <v>2</v>
      </c>
      <c r="R149" s="334">
        <v>2</v>
      </c>
      <c r="S149" s="334">
        <v>7</v>
      </c>
      <c r="T149" s="334">
        <v>2</v>
      </c>
      <c r="U149" s="334">
        <v>1</v>
      </c>
      <c r="V149" s="334">
        <v>0</v>
      </c>
      <c r="W149" s="334">
        <v>11</v>
      </c>
      <c r="X149" s="334">
        <f t="shared" si="2"/>
        <v>132</v>
      </c>
    </row>
    <row r="150" spans="1:24" x14ac:dyDescent="0.2">
      <c r="A150" s="113">
        <v>149</v>
      </c>
      <c r="B150" s="114">
        <v>8</v>
      </c>
      <c r="C150" s="364">
        <v>501</v>
      </c>
      <c r="D150" s="365" t="s">
        <v>1067</v>
      </c>
      <c r="E150" s="365" t="s">
        <v>1072</v>
      </c>
      <c r="F150" s="364">
        <v>2163</v>
      </c>
      <c r="G150" s="114" t="s">
        <v>73</v>
      </c>
      <c r="H150" s="365" t="s">
        <v>42</v>
      </c>
      <c r="I150" s="367">
        <v>620</v>
      </c>
      <c r="J150" s="334">
        <v>4</v>
      </c>
      <c r="K150" s="334">
        <v>75</v>
      </c>
      <c r="L150" s="334">
        <v>79</v>
      </c>
      <c r="M150" s="334">
        <v>11</v>
      </c>
      <c r="N150" s="334">
        <v>5</v>
      </c>
      <c r="O150" s="334">
        <v>1</v>
      </c>
      <c r="P150" s="334">
        <v>2</v>
      </c>
      <c r="Q150" s="334">
        <v>5</v>
      </c>
      <c r="R150" s="334">
        <v>2</v>
      </c>
      <c r="S150" s="334">
        <v>28</v>
      </c>
      <c r="T150" s="334">
        <v>0</v>
      </c>
      <c r="U150" s="334">
        <v>3</v>
      </c>
      <c r="V150" s="334">
        <v>0</v>
      </c>
      <c r="W150" s="334">
        <v>16</v>
      </c>
      <c r="X150" s="334">
        <f t="shared" si="2"/>
        <v>231</v>
      </c>
    </row>
    <row r="151" spans="1:24" x14ac:dyDescent="0.2">
      <c r="A151" s="113">
        <v>150</v>
      </c>
      <c r="B151" s="114">
        <v>8</v>
      </c>
      <c r="C151" s="364">
        <v>501</v>
      </c>
      <c r="D151" s="365" t="s">
        <v>1067</v>
      </c>
      <c r="E151" s="365" t="s">
        <v>1073</v>
      </c>
      <c r="F151" s="364">
        <v>2164</v>
      </c>
      <c r="G151" s="114" t="s">
        <v>73</v>
      </c>
      <c r="H151" s="365" t="s">
        <v>42</v>
      </c>
      <c r="I151" s="367">
        <v>543</v>
      </c>
      <c r="J151" s="334">
        <v>6</v>
      </c>
      <c r="K151" s="334">
        <v>102</v>
      </c>
      <c r="L151" s="334">
        <v>59</v>
      </c>
      <c r="M151" s="334">
        <v>2</v>
      </c>
      <c r="N151" s="334">
        <v>14</v>
      </c>
      <c r="O151" s="334">
        <v>2</v>
      </c>
      <c r="P151" s="334">
        <v>1</v>
      </c>
      <c r="Q151" s="334">
        <v>5</v>
      </c>
      <c r="R151" s="334">
        <v>4</v>
      </c>
      <c r="S151" s="334">
        <v>76</v>
      </c>
      <c r="T151" s="334">
        <v>0</v>
      </c>
      <c r="U151" s="334">
        <v>1</v>
      </c>
      <c r="V151" s="334">
        <v>0</v>
      </c>
      <c r="W151" s="334">
        <v>16</v>
      </c>
      <c r="X151" s="334">
        <f t="shared" si="2"/>
        <v>288</v>
      </c>
    </row>
    <row r="152" spans="1:24" x14ac:dyDescent="0.2">
      <c r="A152" s="113">
        <v>151</v>
      </c>
      <c r="B152" s="114">
        <v>8</v>
      </c>
      <c r="C152" s="364">
        <v>501</v>
      </c>
      <c r="D152" s="365" t="s">
        <v>1067</v>
      </c>
      <c r="E152" s="365" t="s">
        <v>1074</v>
      </c>
      <c r="F152" s="364">
        <v>2164</v>
      </c>
      <c r="G152" s="114" t="s">
        <v>73</v>
      </c>
      <c r="H152" s="365" t="s">
        <v>1573</v>
      </c>
      <c r="I152" s="367">
        <v>273</v>
      </c>
      <c r="J152" s="334">
        <v>7</v>
      </c>
      <c r="K152" s="334">
        <v>21</v>
      </c>
      <c r="L152" s="334">
        <v>107</v>
      </c>
      <c r="M152" s="334">
        <v>2</v>
      </c>
      <c r="N152" s="334">
        <v>9</v>
      </c>
      <c r="O152" s="334">
        <v>0</v>
      </c>
      <c r="P152" s="334">
        <v>0</v>
      </c>
      <c r="Q152" s="334">
        <v>1</v>
      </c>
      <c r="R152" s="334">
        <v>0</v>
      </c>
      <c r="S152" s="334">
        <v>18</v>
      </c>
      <c r="T152" s="334">
        <v>3</v>
      </c>
      <c r="U152" s="334">
        <v>1</v>
      </c>
      <c r="V152" s="334">
        <v>0</v>
      </c>
      <c r="W152" s="334">
        <v>12</v>
      </c>
      <c r="X152" s="334">
        <f t="shared" si="2"/>
        <v>181</v>
      </c>
    </row>
    <row r="153" spans="1:24" x14ac:dyDescent="0.2">
      <c r="A153" s="113">
        <v>152</v>
      </c>
      <c r="B153" s="114">
        <v>8</v>
      </c>
      <c r="C153" s="364">
        <v>501</v>
      </c>
      <c r="D153" s="365" t="s">
        <v>1067</v>
      </c>
      <c r="E153" s="365" t="s">
        <v>1075</v>
      </c>
      <c r="F153" s="364">
        <v>2164</v>
      </c>
      <c r="G153" s="114" t="s">
        <v>73</v>
      </c>
      <c r="H153" s="365" t="s">
        <v>1575</v>
      </c>
      <c r="I153" s="367">
        <v>206</v>
      </c>
      <c r="J153" s="334">
        <v>6</v>
      </c>
      <c r="K153" s="334">
        <v>18</v>
      </c>
      <c r="L153" s="334">
        <v>83</v>
      </c>
      <c r="M153" s="334">
        <v>0</v>
      </c>
      <c r="N153" s="334">
        <v>6</v>
      </c>
      <c r="O153" s="334">
        <v>0</v>
      </c>
      <c r="P153" s="334">
        <v>0</v>
      </c>
      <c r="Q153" s="334">
        <v>0</v>
      </c>
      <c r="R153" s="334">
        <v>1</v>
      </c>
      <c r="S153" s="334">
        <v>1</v>
      </c>
      <c r="T153" s="334">
        <v>1</v>
      </c>
      <c r="U153" s="334">
        <v>0</v>
      </c>
      <c r="V153" s="334">
        <v>0</v>
      </c>
      <c r="W153" s="334">
        <v>2</v>
      </c>
      <c r="X153" s="334">
        <f t="shared" si="2"/>
        <v>118</v>
      </c>
    </row>
    <row r="154" spans="1:24" x14ac:dyDescent="0.2">
      <c r="A154" s="113">
        <v>153</v>
      </c>
      <c r="B154" s="114">
        <v>8</v>
      </c>
      <c r="C154" s="364">
        <v>510</v>
      </c>
      <c r="D154" s="365" t="s">
        <v>1076</v>
      </c>
      <c r="E154" s="365" t="s">
        <v>1077</v>
      </c>
      <c r="F154" s="364">
        <v>2185</v>
      </c>
      <c r="G154" s="114" t="s">
        <v>73</v>
      </c>
      <c r="H154" s="365" t="s">
        <v>42</v>
      </c>
      <c r="I154" s="367">
        <v>523</v>
      </c>
      <c r="J154" s="334">
        <v>9</v>
      </c>
      <c r="K154" s="334">
        <v>160</v>
      </c>
      <c r="L154" s="334">
        <v>56</v>
      </c>
      <c r="M154" s="334">
        <v>6</v>
      </c>
      <c r="N154" s="334">
        <v>18</v>
      </c>
      <c r="O154" s="334">
        <v>0</v>
      </c>
      <c r="P154" s="334">
        <v>2</v>
      </c>
      <c r="Q154" s="334">
        <v>9</v>
      </c>
      <c r="R154" s="334">
        <v>1</v>
      </c>
      <c r="S154" s="334">
        <v>58</v>
      </c>
      <c r="T154" s="334">
        <v>3</v>
      </c>
      <c r="U154" s="334">
        <v>2</v>
      </c>
      <c r="V154" s="334">
        <v>0</v>
      </c>
      <c r="W154" s="334">
        <v>17</v>
      </c>
      <c r="X154" s="334">
        <f t="shared" si="2"/>
        <v>341</v>
      </c>
    </row>
    <row r="155" spans="1:24" x14ac:dyDescent="0.2">
      <c r="A155" s="113">
        <v>154</v>
      </c>
      <c r="B155" s="114">
        <v>8</v>
      </c>
      <c r="C155" s="364">
        <v>528</v>
      </c>
      <c r="D155" s="365" t="s">
        <v>1078</v>
      </c>
      <c r="E155" s="365" t="s">
        <v>1078</v>
      </c>
      <c r="F155" s="364">
        <v>2262</v>
      </c>
      <c r="G155" s="114" t="s">
        <v>73</v>
      </c>
      <c r="H155" s="365" t="s">
        <v>42</v>
      </c>
      <c r="I155" s="367">
        <v>638</v>
      </c>
      <c r="J155" s="334">
        <v>1</v>
      </c>
      <c r="K155" s="334">
        <v>45</v>
      </c>
      <c r="L155" s="334">
        <v>80</v>
      </c>
      <c r="M155" s="334">
        <v>6</v>
      </c>
      <c r="N155" s="334">
        <v>8</v>
      </c>
      <c r="O155" s="334">
        <v>3</v>
      </c>
      <c r="P155" s="334">
        <v>66</v>
      </c>
      <c r="Q155" s="334">
        <v>3</v>
      </c>
      <c r="R155" s="334">
        <v>1</v>
      </c>
      <c r="S155" s="334">
        <v>100</v>
      </c>
      <c r="T155" s="334">
        <v>0</v>
      </c>
      <c r="U155" s="334">
        <v>0</v>
      </c>
      <c r="V155" s="334">
        <v>0</v>
      </c>
      <c r="W155" s="334">
        <v>10</v>
      </c>
      <c r="X155" s="334">
        <f t="shared" si="2"/>
        <v>323</v>
      </c>
    </row>
    <row r="156" spans="1:24" x14ac:dyDescent="0.2">
      <c r="A156" s="113">
        <v>155</v>
      </c>
      <c r="B156" s="114">
        <v>8</v>
      </c>
      <c r="C156" s="364">
        <v>528</v>
      </c>
      <c r="D156" s="365" t="s">
        <v>1078</v>
      </c>
      <c r="E156" s="365" t="s">
        <v>1078</v>
      </c>
      <c r="F156" s="364">
        <v>2262</v>
      </c>
      <c r="G156" s="114" t="s">
        <v>73</v>
      </c>
      <c r="H156" s="365" t="s">
        <v>1569</v>
      </c>
      <c r="I156" s="367">
        <v>638</v>
      </c>
      <c r="J156" s="334">
        <v>3</v>
      </c>
      <c r="K156" s="334">
        <v>41</v>
      </c>
      <c r="L156" s="334">
        <v>91</v>
      </c>
      <c r="M156" s="334">
        <v>4</v>
      </c>
      <c r="N156" s="334">
        <v>6</v>
      </c>
      <c r="O156" s="334">
        <v>4</v>
      </c>
      <c r="P156" s="334">
        <v>48</v>
      </c>
      <c r="Q156" s="334">
        <v>7</v>
      </c>
      <c r="R156" s="334">
        <v>4</v>
      </c>
      <c r="S156" s="334">
        <v>81</v>
      </c>
      <c r="T156" s="334">
        <v>1</v>
      </c>
      <c r="U156" s="334">
        <v>2</v>
      </c>
      <c r="V156" s="334">
        <v>0</v>
      </c>
      <c r="W156" s="334">
        <v>20</v>
      </c>
      <c r="X156" s="334">
        <f t="shared" si="2"/>
        <v>312</v>
      </c>
    </row>
    <row r="157" spans="1:24" x14ac:dyDescent="0.2">
      <c r="A157" s="113">
        <v>156</v>
      </c>
      <c r="B157" s="114">
        <v>8</v>
      </c>
      <c r="C157" s="364">
        <v>528</v>
      </c>
      <c r="D157" s="365" t="s">
        <v>1078</v>
      </c>
      <c r="E157" s="365" t="s">
        <v>1078</v>
      </c>
      <c r="F157" s="364">
        <v>2263</v>
      </c>
      <c r="G157" s="114" t="s">
        <v>73</v>
      </c>
      <c r="H157" s="365" t="s">
        <v>42</v>
      </c>
      <c r="I157" s="367">
        <v>676</v>
      </c>
      <c r="J157" s="334">
        <v>4</v>
      </c>
      <c r="K157" s="334">
        <v>20</v>
      </c>
      <c r="L157" s="334">
        <v>42</v>
      </c>
      <c r="M157" s="334">
        <v>2</v>
      </c>
      <c r="N157" s="334">
        <v>10</v>
      </c>
      <c r="O157" s="334">
        <v>1</v>
      </c>
      <c r="P157" s="334">
        <v>69</v>
      </c>
      <c r="Q157" s="334">
        <v>2</v>
      </c>
      <c r="R157" s="334">
        <v>3</v>
      </c>
      <c r="S157" s="334">
        <v>68</v>
      </c>
      <c r="T157" s="334">
        <v>0</v>
      </c>
      <c r="U157" s="334">
        <v>0</v>
      </c>
      <c r="V157" s="334">
        <v>0</v>
      </c>
      <c r="W157" s="334">
        <v>9</v>
      </c>
      <c r="X157" s="334">
        <f t="shared" si="2"/>
        <v>230</v>
      </c>
    </row>
    <row r="158" spans="1:24" x14ac:dyDescent="0.2">
      <c r="A158" s="113">
        <v>157</v>
      </c>
      <c r="B158" s="114">
        <v>8</v>
      </c>
      <c r="C158" s="364">
        <v>528</v>
      </c>
      <c r="D158" s="365" t="s">
        <v>1078</v>
      </c>
      <c r="E158" s="365" t="s">
        <v>1078</v>
      </c>
      <c r="F158" s="364">
        <v>2263</v>
      </c>
      <c r="G158" s="114" t="s">
        <v>73</v>
      </c>
      <c r="H158" s="365" t="s">
        <v>1569</v>
      </c>
      <c r="I158" s="367">
        <v>675</v>
      </c>
      <c r="J158" s="334">
        <v>2</v>
      </c>
      <c r="K158" s="334">
        <v>32</v>
      </c>
      <c r="L158" s="334">
        <v>37</v>
      </c>
      <c r="M158" s="334">
        <v>2</v>
      </c>
      <c r="N158" s="334">
        <v>3</v>
      </c>
      <c r="O158" s="334">
        <v>2</v>
      </c>
      <c r="P158" s="334">
        <v>76</v>
      </c>
      <c r="Q158" s="334">
        <v>3</v>
      </c>
      <c r="R158" s="334">
        <v>4</v>
      </c>
      <c r="S158" s="334">
        <v>69</v>
      </c>
      <c r="T158" s="334">
        <v>0</v>
      </c>
      <c r="U158" s="334">
        <v>0</v>
      </c>
      <c r="V158" s="334">
        <v>0</v>
      </c>
      <c r="W158" s="334">
        <v>9</v>
      </c>
      <c r="X158" s="334">
        <f t="shared" si="2"/>
        <v>239</v>
      </c>
    </row>
    <row r="159" spans="1:24" x14ac:dyDescent="0.2">
      <c r="A159" s="113">
        <v>158</v>
      </c>
      <c r="B159" s="114">
        <v>8</v>
      </c>
      <c r="C159" s="364">
        <v>532</v>
      </c>
      <c r="D159" s="365" t="s">
        <v>1079</v>
      </c>
      <c r="E159" s="365" t="s">
        <v>1079</v>
      </c>
      <c r="F159" s="364">
        <v>2273</v>
      </c>
      <c r="G159" s="114" t="s">
        <v>73</v>
      </c>
      <c r="H159" s="365" t="s">
        <v>42</v>
      </c>
      <c r="I159" s="367">
        <v>421</v>
      </c>
      <c r="J159" s="334">
        <v>2</v>
      </c>
      <c r="K159" s="334">
        <v>46</v>
      </c>
      <c r="L159" s="334">
        <v>60</v>
      </c>
      <c r="M159" s="334">
        <v>5</v>
      </c>
      <c r="N159" s="334">
        <v>7</v>
      </c>
      <c r="O159" s="334">
        <v>3</v>
      </c>
      <c r="P159" s="334">
        <v>0</v>
      </c>
      <c r="Q159" s="334">
        <v>1</v>
      </c>
      <c r="R159" s="334">
        <v>3</v>
      </c>
      <c r="S159" s="334">
        <v>45</v>
      </c>
      <c r="T159" s="334">
        <v>1</v>
      </c>
      <c r="U159" s="334">
        <v>1</v>
      </c>
      <c r="V159" s="334">
        <v>0</v>
      </c>
      <c r="W159" s="334">
        <v>5</v>
      </c>
      <c r="X159" s="334">
        <f t="shared" si="2"/>
        <v>179</v>
      </c>
    </row>
    <row r="160" spans="1:24" x14ac:dyDescent="0.2">
      <c r="A160" s="113">
        <v>159</v>
      </c>
      <c r="B160" s="114">
        <v>8</v>
      </c>
      <c r="C160" s="364">
        <v>532</v>
      </c>
      <c r="D160" s="365" t="s">
        <v>1079</v>
      </c>
      <c r="E160" s="365" t="s">
        <v>1079</v>
      </c>
      <c r="F160" s="364">
        <v>2273</v>
      </c>
      <c r="G160" s="114" t="s">
        <v>73</v>
      </c>
      <c r="H160" s="365" t="s">
        <v>1569</v>
      </c>
      <c r="I160" s="367">
        <v>421</v>
      </c>
      <c r="J160" s="334">
        <v>2</v>
      </c>
      <c r="K160" s="334">
        <v>60</v>
      </c>
      <c r="L160" s="334">
        <v>62</v>
      </c>
      <c r="M160" s="334">
        <v>4</v>
      </c>
      <c r="N160" s="334">
        <v>3</v>
      </c>
      <c r="O160" s="334">
        <v>1</v>
      </c>
      <c r="P160" s="334">
        <v>1</v>
      </c>
      <c r="Q160" s="334">
        <v>2</v>
      </c>
      <c r="R160" s="334">
        <v>4</v>
      </c>
      <c r="S160" s="334">
        <v>48</v>
      </c>
      <c r="T160" s="334">
        <v>3</v>
      </c>
      <c r="U160" s="334">
        <v>0</v>
      </c>
      <c r="V160" s="334">
        <v>0</v>
      </c>
      <c r="W160" s="334">
        <v>5</v>
      </c>
      <c r="X160" s="334">
        <f t="shared" si="2"/>
        <v>195</v>
      </c>
    </row>
    <row r="161" spans="1:24" ht="25.5" x14ac:dyDescent="0.2">
      <c r="A161" s="113">
        <v>160</v>
      </c>
      <c r="B161" s="114">
        <v>8</v>
      </c>
      <c r="C161" s="364">
        <v>549</v>
      </c>
      <c r="D161" s="365" t="s">
        <v>1080</v>
      </c>
      <c r="E161" s="365" t="s">
        <v>1080</v>
      </c>
      <c r="F161" s="364">
        <v>2339</v>
      </c>
      <c r="G161" s="114" t="s">
        <v>73</v>
      </c>
      <c r="H161" s="365" t="s">
        <v>42</v>
      </c>
      <c r="I161" s="367">
        <v>699</v>
      </c>
      <c r="J161" s="334">
        <v>68</v>
      </c>
      <c r="K161" s="334">
        <v>126</v>
      </c>
      <c r="L161" s="334">
        <v>105</v>
      </c>
      <c r="M161" s="334">
        <v>3</v>
      </c>
      <c r="N161" s="334">
        <v>21</v>
      </c>
      <c r="O161" s="334">
        <v>1</v>
      </c>
      <c r="P161" s="334">
        <v>7</v>
      </c>
      <c r="Q161" s="334">
        <v>7</v>
      </c>
      <c r="R161" s="334">
        <v>1</v>
      </c>
      <c r="S161" s="334">
        <v>26</v>
      </c>
      <c r="T161" s="334">
        <v>1</v>
      </c>
      <c r="U161" s="334">
        <v>4</v>
      </c>
      <c r="V161" s="334">
        <v>0</v>
      </c>
      <c r="W161" s="334">
        <v>19</v>
      </c>
      <c r="X161" s="334">
        <f t="shared" si="2"/>
        <v>389</v>
      </c>
    </row>
    <row r="162" spans="1:24" ht="25.5" x14ac:dyDescent="0.2">
      <c r="A162" s="113">
        <v>161</v>
      </c>
      <c r="B162" s="114">
        <v>8</v>
      </c>
      <c r="C162" s="364">
        <v>549</v>
      </c>
      <c r="D162" s="365" t="s">
        <v>1080</v>
      </c>
      <c r="E162" s="365" t="s">
        <v>1080</v>
      </c>
      <c r="F162" s="364">
        <v>2339</v>
      </c>
      <c r="G162" s="114" t="s">
        <v>73</v>
      </c>
      <c r="H162" s="365" t="s">
        <v>1569</v>
      </c>
      <c r="I162" s="367">
        <v>698</v>
      </c>
      <c r="J162" s="334">
        <v>69</v>
      </c>
      <c r="K162" s="334">
        <v>124</v>
      </c>
      <c r="L162" s="334">
        <v>105</v>
      </c>
      <c r="M162" s="334">
        <v>3</v>
      </c>
      <c r="N162" s="334">
        <v>21</v>
      </c>
      <c r="O162" s="334">
        <v>1</v>
      </c>
      <c r="P162" s="334">
        <v>7</v>
      </c>
      <c r="Q162" s="334">
        <v>7</v>
      </c>
      <c r="R162" s="334">
        <v>1</v>
      </c>
      <c r="S162" s="334">
        <v>26</v>
      </c>
      <c r="T162" s="334">
        <v>1</v>
      </c>
      <c r="U162" s="334">
        <v>4</v>
      </c>
      <c r="V162" s="334">
        <v>0</v>
      </c>
      <c r="W162" s="334">
        <v>20</v>
      </c>
      <c r="X162" s="334">
        <f t="shared" si="2"/>
        <v>389</v>
      </c>
    </row>
    <row r="163" spans="1:24" ht="25.5" x14ac:dyDescent="0.2">
      <c r="A163" s="113">
        <v>162</v>
      </c>
      <c r="B163" s="114">
        <v>8</v>
      </c>
      <c r="C163" s="364">
        <v>549</v>
      </c>
      <c r="D163" s="365" t="s">
        <v>1080</v>
      </c>
      <c r="E163" s="365" t="s">
        <v>1080</v>
      </c>
      <c r="F163" s="364">
        <v>2340</v>
      </c>
      <c r="G163" s="114" t="s">
        <v>73</v>
      </c>
      <c r="H163" s="365" t="s">
        <v>42</v>
      </c>
      <c r="I163" s="367">
        <v>461</v>
      </c>
      <c r="J163" s="334">
        <v>60</v>
      </c>
      <c r="K163" s="334">
        <v>130</v>
      </c>
      <c r="L163" s="334">
        <v>36</v>
      </c>
      <c r="M163" s="334">
        <v>4</v>
      </c>
      <c r="N163" s="334">
        <v>23</v>
      </c>
      <c r="O163" s="334">
        <v>0</v>
      </c>
      <c r="P163" s="334">
        <v>1</v>
      </c>
      <c r="Q163" s="334">
        <v>2</v>
      </c>
      <c r="R163" s="334">
        <v>2</v>
      </c>
      <c r="S163" s="334">
        <v>21</v>
      </c>
      <c r="T163" s="334">
        <v>0</v>
      </c>
      <c r="U163" s="334">
        <v>2</v>
      </c>
      <c r="V163" s="334">
        <v>0</v>
      </c>
      <c r="W163" s="334">
        <v>7</v>
      </c>
      <c r="X163" s="334">
        <f t="shared" si="2"/>
        <v>288</v>
      </c>
    </row>
    <row r="164" spans="1:24" ht="25.5" x14ac:dyDescent="0.2">
      <c r="A164" s="113">
        <v>163</v>
      </c>
      <c r="B164" s="114">
        <v>8</v>
      </c>
      <c r="C164" s="364">
        <v>549</v>
      </c>
      <c r="D164" s="365" t="s">
        <v>1080</v>
      </c>
      <c r="E164" s="365" t="s">
        <v>1080</v>
      </c>
      <c r="F164" s="364">
        <v>2341</v>
      </c>
      <c r="G164" s="114" t="s">
        <v>73</v>
      </c>
      <c r="H164" s="365" t="s">
        <v>42</v>
      </c>
      <c r="I164" s="367">
        <v>478</v>
      </c>
      <c r="J164" s="334">
        <v>42</v>
      </c>
      <c r="K164" s="334">
        <v>136</v>
      </c>
      <c r="L164" s="334">
        <v>49</v>
      </c>
      <c r="M164" s="334">
        <v>2</v>
      </c>
      <c r="N164" s="334">
        <v>34</v>
      </c>
      <c r="O164" s="334">
        <v>1</v>
      </c>
      <c r="P164" s="334">
        <v>2</v>
      </c>
      <c r="Q164" s="334">
        <v>4</v>
      </c>
      <c r="R164" s="334">
        <v>3</v>
      </c>
      <c r="S164" s="334">
        <v>10</v>
      </c>
      <c r="T164" s="334">
        <v>1</v>
      </c>
      <c r="U164" s="334">
        <v>1</v>
      </c>
      <c r="V164" s="334">
        <v>0</v>
      </c>
      <c r="W164" s="334">
        <v>15</v>
      </c>
      <c r="X164" s="334">
        <f t="shared" si="2"/>
        <v>300</v>
      </c>
    </row>
    <row r="165" spans="1:24" ht="25.5" x14ac:dyDescent="0.2">
      <c r="A165" s="113">
        <v>164</v>
      </c>
      <c r="B165" s="114">
        <v>8</v>
      </c>
      <c r="C165" s="364">
        <v>549</v>
      </c>
      <c r="D165" s="365" t="s">
        <v>1080</v>
      </c>
      <c r="E165" s="365" t="s">
        <v>1080</v>
      </c>
      <c r="F165" s="364">
        <v>2341</v>
      </c>
      <c r="G165" s="114" t="s">
        <v>73</v>
      </c>
      <c r="H165" s="365" t="s">
        <v>1569</v>
      </c>
      <c r="I165" s="367">
        <v>477</v>
      </c>
      <c r="J165" s="334">
        <v>46</v>
      </c>
      <c r="K165" s="334">
        <v>110</v>
      </c>
      <c r="L165" s="334">
        <v>47</v>
      </c>
      <c r="M165" s="334">
        <v>3</v>
      </c>
      <c r="N165" s="334">
        <v>48</v>
      </c>
      <c r="O165" s="334">
        <v>0</v>
      </c>
      <c r="P165" s="334">
        <v>1</v>
      </c>
      <c r="Q165" s="334">
        <v>4</v>
      </c>
      <c r="R165" s="334">
        <v>2</v>
      </c>
      <c r="S165" s="334">
        <v>15</v>
      </c>
      <c r="T165" s="334">
        <v>1</v>
      </c>
      <c r="U165" s="334">
        <v>3</v>
      </c>
      <c r="V165" s="334">
        <v>0</v>
      </c>
      <c r="W165" s="334">
        <v>9</v>
      </c>
      <c r="X165" s="334">
        <f t="shared" si="2"/>
        <v>289</v>
      </c>
    </row>
    <row r="166" spans="1:24" ht="25.5" x14ac:dyDescent="0.2">
      <c r="A166" s="113">
        <v>165</v>
      </c>
      <c r="B166" s="114">
        <v>8</v>
      </c>
      <c r="C166" s="364">
        <v>549</v>
      </c>
      <c r="D166" s="365" t="s">
        <v>1080</v>
      </c>
      <c r="E166" s="365" t="s">
        <v>1081</v>
      </c>
      <c r="F166" s="364">
        <v>2342</v>
      </c>
      <c r="G166" s="114" t="s">
        <v>73</v>
      </c>
      <c r="H166" s="365" t="s">
        <v>42</v>
      </c>
      <c r="I166" s="367">
        <v>396</v>
      </c>
      <c r="J166" s="334">
        <v>21</v>
      </c>
      <c r="K166" s="334">
        <v>64</v>
      </c>
      <c r="L166" s="334">
        <v>66</v>
      </c>
      <c r="M166" s="334">
        <v>3</v>
      </c>
      <c r="N166" s="334">
        <v>47</v>
      </c>
      <c r="O166" s="334">
        <v>0</v>
      </c>
      <c r="P166" s="334">
        <v>1</v>
      </c>
      <c r="Q166" s="334">
        <v>1</v>
      </c>
      <c r="R166" s="334">
        <v>1</v>
      </c>
      <c r="S166" s="334">
        <v>16</v>
      </c>
      <c r="T166" s="334">
        <v>1</v>
      </c>
      <c r="U166" s="334">
        <v>0</v>
      </c>
      <c r="V166" s="334">
        <v>0</v>
      </c>
      <c r="W166" s="334">
        <v>4</v>
      </c>
      <c r="X166" s="334">
        <f t="shared" si="2"/>
        <v>225</v>
      </c>
    </row>
    <row r="167" spans="1:24" ht="25.5" x14ac:dyDescent="0.2">
      <c r="A167" s="113">
        <v>166</v>
      </c>
      <c r="B167" s="114">
        <v>8</v>
      </c>
      <c r="C167" s="364">
        <v>549</v>
      </c>
      <c r="D167" s="365" t="s">
        <v>1080</v>
      </c>
      <c r="E167" s="365" t="s">
        <v>1082</v>
      </c>
      <c r="F167" s="364">
        <v>2343</v>
      </c>
      <c r="G167" s="114" t="s">
        <v>73</v>
      </c>
      <c r="H167" s="365" t="s">
        <v>42</v>
      </c>
      <c r="I167" s="367">
        <v>259</v>
      </c>
      <c r="J167" s="334">
        <v>3</v>
      </c>
      <c r="K167" s="334">
        <v>51</v>
      </c>
      <c r="L167" s="334">
        <v>59</v>
      </c>
      <c r="M167" s="334">
        <v>1</v>
      </c>
      <c r="N167" s="334">
        <v>4</v>
      </c>
      <c r="O167" s="334">
        <v>1</v>
      </c>
      <c r="P167" s="334">
        <v>1</v>
      </c>
      <c r="Q167" s="334">
        <v>1</v>
      </c>
      <c r="R167" s="334">
        <v>0</v>
      </c>
      <c r="S167" s="334">
        <v>7</v>
      </c>
      <c r="T167" s="334">
        <v>1</v>
      </c>
      <c r="U167" s="334">
        <v>1</v>
      </c>
      <c r="V167" s="334">
        <v>0</v>
      </c>
      <c r="W167" s="334">
        <v>5</v>
      </c>
      <c r="X167" s="334">
        <f t="shared" si="2"/>
        <v>135</v>
      </c>
    </row>
    <row r="168" spans="1:24" ht="25.5" x14ac:dyDescent="0.2">
      <c r="A168" s="113">
        <v>167</v>
      </c>
      <c r="B168" s="114">
        <v>8</v>
      </c>
      <c r="C168" s="364">
        <v>549</v>
      </c>
      <c r="D168" s="365" t="s">
        <v>1080</v>
      </c>
      <c r="E168" s="365" t="s">
        <v>1083</v>
      </c>
      <c r="F168" s="364">
        <v>2343</v>
      </c>
      <c r="G168" s="114" t="s">
        <v>73</v>
      </c>
      <c r="H168" s="365" t="s">
        <v>1573</v>
      </c>
      <c r="I168" s="367">
        <v>228</v>
      </c>
      <c r="J168" s="334">
        <v>43</v>
      </c>
      <c r="K168" s="334">
        <v>60</v>
      </c>
      <c r="L168" s="334">
        <v>9</v>
      </c>
      <c r="M168" s="334">
        <v>2</v>
      </c>
      <c r="N168" s="334">
        <v>23</v>
      </c>
      <c r="O168" s="334">
        <v>0</v>
      </c>
      <c r="P168" s="334">
        <v>0</v>
      </c>
      <c r="Q168" s="334">
        <v>2</v>
      </c>
      <c r="R168" s="334">
        <v>1</v>
      </c>
      <c r="S168" s="334">
        <v>3</v>
      </c>
      <c r="T168" s="334">
        <v>0</v>
      </c>
      <c r="U168" s="334">
        <v>0</v>
      </c>
      <c r="V168" s="334">
        <v>2</v>
      </c>
      <c r="W168" s="334">
        <v>9</v>
      </c>
      <c r="X168" s="334">
        <f t="shared" si="2"/>
        <v>154</v>
      </c>
    </row>
    <row r="169" spans="1:24" ht="25.5" x14ac:dyDescent="0.2">
      <c r="A169" s="113">
        <v>168</v>
      </c>
      <c r="B169" s="114">
        <v>8</v>
      </c>
      <c r="C169" s="364">
        <v>549</v>
      </c>
      <c r="D169" s="365" t="s">
        <v>1080</v>
      </c>
      <c r="E169" s="365" t="s">
        <v>1084</v>
      </c>
      <c r="F169" s="364">
        <v>2344</v>
      </c>
      <c r="G169" s="114" t="s">
        <v>73</v>
      </c>
      <c r="H169" s="365" t="s">
        <v>42</v>
      </c>
      <c r="I169" s="367">
        <v>651</v>
      </c>
      <c r="J169" s="334">
        <v>7</v>
      </c>
      <c r="K169" s="334">
        <v>34</v>
      </c>
      <c r="L169" s="334">
        <v>92</v>
      </c>
      <c r="M169" s="334">
        <v>3</v>
      </c>
      <c r="N169" s="334">
        <v>46</v>
      </c>
      <c r="O169" s="334">
        <v>1</v>
      </c>
      <c r="P169" s="334">
        <v>0</v>
      </c>
      <c r="Q169" s="334">
        <v>9</v>
      </c>
      <c r="R169" s="334">
        <v>1</v>
      </c>
      <c r="S169" s="334">
        <v>84</v>
      </c>
      <c r="T169" s="334">
        <v>1</v>
      </c>
      <c r="U169" s="334">
        <v>0</v>
      </c>
      <c r="V169" s="334">
        <v>1</v>
      </c>
      <c r="W169" s="334">
        <v>21</v>
      </c>
      <c r="X169" s="334">
        <f t="shared" si="2"/>
        <v>300</v>
      </c>
    </row>
    <row r="170" spans="1:24" ht="25.5" x14ac:dyDescent="0.2">
      <c r="A170" s="113">
        <v>169</v>
      </c>
      <c r="B170" s="114">
        <v>8</v>
      </c>
      <c r="C170" s="364">
        <v>549</v>
      </c>
      <c r="D170" s="365" t="s">
        <v>1080</v>
      </c>
      <c r="E170" s="365" t="s">
        <v>1085</v>
      </c>
      <c r="F170" s="364">
        <v>2345</v>
      </c>
      <c r="G170" s="114" t="s">
        <v>73</v>
      </c>
      <c r="H170" s="365" t="s">
        <v>42</v>
      </c>
      <c r="I170" s="367">
        <v>383</v>
      </c>
      <c r="J170" s="334">
        <v>2</v>
      </c>
      <c r="K170" s="334">
        <v>33</v>
      </c>
      <c r="L170" s="334">
        <v>36</v>
      </c>
      <c r="M170" s="334">
        <v>4</v>
      </c>
      <c r="N170" s="334">
        <v>58</v>
      </c>
      <c r="O170" s="334">
        <v>0</v>
      </c>
      <c r="P170" s="334">
        <v>1</v>
      </c>
      <c r="Q170" s="334">
        <v>1</v>
      </c>
      <c r="R170" s="334">
        <v>0</v>
      </c>
      <c r="S170" s="334">
        <v>19</v>
      </c>
      <c r="T170" s="334">
        <v>0</v>
      </c>
      <c r="U170" s="334">
        <v>0</v>
      </c>
      <c r="V170" s="334">
        <v>0</v>
      </c>
      <c r="W170" s="334">
        <v>8</v>
      </c>
      <c r="X170" s="334">
        <f t="shared" si="2"/>
        <v>162</v>
      </c>
    </row>
    <row r="171" spans="1:24" ht="25.5" x14ac:dyDescent="0.2">
      <c r="A171" s="113">
        <v>170</v>
      </c>
      <c r="B171" s="114">
        <v>8</v>
      </c>
      <c r="C171" s="364">
        <v>549</v>
      </c>
      <c r="D171" s="365" t="s">
        <v>1080</v>
      </c>
      <c r="E171" s="365" t="s">
        <v>1085</v>
      </c>
      <c r="F171" s="364">
        <v>2345</v>
      </c>
      <c r="G171" s="114" t="s">
        <v>73</v>
      </c>
      <c r="H171" s="365" t="s">
        <v>1569</v>
      </c>
      <c r="I171" s="367">
        <v>383</v>
      </c>
      <c r="J171" s="334">
        <v>0</v>
      </c>
      <c r="K171" s="334">
        <v>37</v>
      </c>
      <c r="L171" s="334">
        <v>32</v>
      </c>
      <c r="M171" s="334">
        <v>4</v>
      </c>
      <c r="N171" s="334">
        <v>57</v>
      </c>
      <c r="O171" s="334">
        <v>4</v>
      </c>
      <c r="P171" s="334">
        <v>1</v>
      </c>
      <c r="Q171" s="334">
        <v>1</v>
      </c>
      <c r="R171" s="334">
        <v>1</v>
      </c>
      <c r="S171" s="334">
        <v>29</v>
      </c>
      <c r="T171" s="334">
        <v>0</v>
      </c>
      <c r="U171" s="334">
        <v>1</v>
      </c>
      <c r="V171" s="334">
        <v>0</v>
      </c>
      <c r="W171" s="334">
        <v>8</v>
      </c>
      <c r="X171" s="334">
        <f t="shared" si="2"/>
        <v>175</v>
      </c>
    </row>
    <row r="172" spans="1:24" ht="25.5" x14ac:dyDescent="0.2">
      <c r="A172" s="113">
        <v>171</v>
      </c>
      <c r="B172" s="114">
        <v>8</v>
      </c>
      <c r="C172" s="364">
        <v>549</v>
      </c>
      <c r="D172" s="365" t="s">
        <v>1080</v>
      </c>
      <c r="E172" s="365" t="s">
        <v>1086</v>
      </c>
      <c r="F172" s="364">
        <v>2346</v>
      </c>
      <c r="G172" s="114" t="s">
        <v>73</v>
      </c>
      <c r="H172" s="365" t="s">
        <v>42</v>
      </c>
      <c r="I172" s="367">
        <v>630</v>
      </c>
      <c r="J172" s="334">
        <v>4</v>
      </c>
      <c r="K172" s="334">
        <v>31</v>
      </c>
      <c r="L172" s="334">
        <v>74</v>
      </c>
      <c r="M172" s="334">
        <v>0</v>
      </c>
      <c r="N172" s="334">
        <v>130</v>
      </c>
      <c r="O172" s="334">
        <v>1</v>
      </c>
      <c r="P172" s="334">
        <v>0</v>
      </c>
      <c r="Q172" s="334">
        <v>0</v>
      </c>
      <c r="R172" s="334">
        <v>6</v>
      </c>
      <c r="S172" s="334">
        <v>17</v>
      </c>
      <c r="T172" s="334">
        <v>3</v>
      </c>
      <c r="U172" s="334">
        <v>0</v>
      </c>
      <c r="V172" s="334">
        <v>0</v>
      </c>
      <c r="W172" s="334">
        <v>9</v>
      </c>
      <c r="X172" s="334">
        <f t="shared" si="2"/>
        <v>275</v>
      </c>
    </row>
    <row r="173" spans="1:24" ht="25.5" x14ac:dyDescent="0.2">
      <c r="A173" s="113">
        <v>172</v>
      </c>
      <c r="B173" s="114">
        <v>8</v>
      </c>
      <c r="C173" s="364">
        <v>549</v>
      </c>
      <c r="D173" s="365" t="s">
        <v>1080</v>
      </c>
      <c r="E173" s="365" t="s">
        <v>1086</v>
      </c>
      <c r="F173" s="364">
        <v>2346</v>
      </c>
      <c r="G173" s="114" t="s">
        <v>73</v>
      </c>
      <c r="H173" s="365" t="s">
        <v>1569</v>
      </c>
      <c r="I173" s="367">
        <v>629</v>
      </c>
      <c r="J173" s="334">
        <v>1</v>
      </c>
      <c r="K173" s="334">
        <v>57</v>
      </c>
      <c r="L173" s="334">
        <v>75</v>
      </c>
      <c r="M173" s="334">
        <v>3</v>
      </c>
      <c r="N173" s="334">
        <v>140</v>
      </c>
      <c r="O173" s="334">
        <v>0</v>
      </c>
      <c r="P173" s="334">
        <v>1</v>
      </c>
      <c r="Q173" s="334">
        <v>1</v>
      </c>
      <c r="R173" s="334">
        <v>0</v>
      </c>
      <c r="S173" s="334">
        <v>19</v>
      </c>
      <c r="T173" s="334">
        <v>0</v>
      </c>
      <c r="U173" s="334">
        <v>1</v>
      </c>
      <c r="V173" s="334">
        <v>0</v>
      </c>
      <c r="W173" s="334">
        <v>11</v>
      </c>
      <c r="X173" s="334">
        <f t="shared" si="2"/>
        <v>309</v>
      </c>
    </row>
    <row r="174" spans="1:24" ht="25.5" x14ac:dyDescent="0.2">
      <c r="A174" s="113">
        <v>173</v>
      </c>
      <c r="B174" s="114">
        <v>8</v>
      </c>
      <c r="C174" s="364">
        <v>549</v>
      </c>
      <c r="D174" s="365" t="s">
        <v>1080</v>
      </c>
      <c r="E174" s="365" t="s">
        <v>1086</v>
      </c>
      <c r="F174" s="364">
        <v>2346</v>
      </c>
      <c r="G174" s="114" t="s">
        <v>73</v>
      </c>
      <c r="H174" s="365" t="s">
        <v>1571</v>
      </c>
      <c r="I174" s="367">
        <v>629</v>
      </c>
      <c r="J174" s="334">
        <v>2</v>
      </c>
      <c r="K174" s="334">
        <v>20</v>
      </c>
      <c r="L174" s="334">
        <v>66</v>
      </c>
      <c r="M174" s="334">
        <v>0</v>
      </c>
      <c r="N174" s="334">
        <v>143</v>
      </c>
      <c r="O174" s="334">
        <v>0</v>
      </c>
      <c r="P174" s="334">
        <v>1</v>
      </c>
      <c r="Q174" s="334">
        <v>1</v>
      </c>
      <c r="R174" s="334">
        <v>2</v>
      </c>
      <c r="S174" s="334">
        <v>32</v>
      </c>
      <c r="T174" s="334">
        <v>0</v>
      </c>
      <c r="U174" s="334">
        <v>3</v>
      </c>
      <c r="V174" s="334">
        <v>0</v>
      </c>
      <c r="W174" s="334">
        <v>6</v>
      </c>
      <c r="X174" s="334">
        <f t="shared" si="2"/>
        <v>276</v>
      </c>
    </row>
    <row r="175" spans="1:24" ht="25.5" x14ac:dyDescent="0.2">
      <c r="A175" s="113">
        <v>174</v>
      </c>
      <c r="B175" s="114">
        <v>8</v>
      </c>
      <c r="C175" s="364">
        <v>549</v>
      </c>
      <c r="D175" s="365" t="s">
        <v>1080</v>
      </c>
      <c r="E175" s="365" t="s">
        <v>1087</v>
      </c>
      <c r="F175" s="364">
        <v>2347</v>
      </c>
      <c r="G175" s="114" t="s">
        <v>73</v>
      </c>
      <c r="H175" s="365" t="s">
        <v>42</v>
      </c>
      <c r="I175" s="367">
        <v>266</v>
      </c>
      <c r="J175" s="334">
        <v>10</v>
      </c>
      <c r="K175" s="334">
        <v>21</v>
      </c>
      <c r="L175" s="334">
        <v>23</v>
      </c>
      <c r="M175" s="334">
        <v>1</v>
      </c>
      <c r="N175" s="334">
        <v>74</v>
      </c>
      <c r="O175" s="334">
        <v>1</v>
      </c>
      <c r="P175" s="334">
        <v>0</v>
      </c>
      <c r="Q175" s="334">
        <v>1</v>
      </c>
      <c r="R175" s="334">
        <v>0</v>
      </c>
      <c r="S175" s="334">
        <v>6</v>
      </c>
      <c r="T175" s="334">
        <v>0</v>
      </c>
      <c r="U175" s="334">
        <v>0</v>
      </c>
      <c r="V175" s="334">
        <v>0</v>
      </c>
      <c r="W175" s="334">
        <v>19</v>
      </c>
      <c r="X175" s="334">
        <f t="shared" si="2"/>
        <v>156</v>
      </c>
    </row>
    <row r="176" spans="1:24" ht="25.5" x14ac:dyDescent="0.2">
      <c r="A176" s="113">
        <v>175</v>
      </c>
      <c r="B176" s="114">
        <v>8</v>
      </c>
      <c r="C176" s="364">
        <v>549</v>
      </c>
      <c r="D176" s="365" t="s">
        <v>1080</v>
      </c>
      <c r="E176" s="365" t="s">
        <v>1088</v>
      </c>
      <c r="F176" s="364">
        <v>2348</v>
      </c>
      <c r="G176" s="114" t="s">
        <v>73</v>
      </c>
      <c r="H176" s="365" t="s">
        <v>42</v>
      </c>
      <c r="I176" s="367">
        <v>656</v>
      </c>
      <c r="J176" s="334">
        <v>4</v>
      </c>
      <c r="K176" s="334">
        <v>115</v>
      </c>
      <c r="L176" s="334">
        <v>102</v>
      </c>
      <c r="M176" s="334">
        <v>0</v>
      </c>
      <c r="N176" s="334">
        <v>39</v>
      </c>
      <c r="O176" s="334">
        <v>2</v>
      </c>
      <c r="P176" s="334">
        <v>0</v>
      </c>
      <c r="Q176" s="334">
        <v>1</v>
      </c>
      <c r="R176" s="334">
        <v>2</v>
      </c>
      <c r="S176" s="334">
        <v>40</v>
      </c>
      <c r="T176" s="334">
        <v>1</v>
      </c>
      <c r="U176" s="334">
        <v>2</v>
      </c>
      <c r="V176" s="334">
        <v>0</v>
      </c>
      <c r="W176" s="334">
        <v>6</v>
      </c>
      <c r="X176" s="334">
        <f t="shared" si="2"/>
        <v>314</v>
      </c>
    </row>
    <row r="177" spans="1:24" ht="25.5" x14ac:dyDescent="0.2">
      <c r="A177" s="113">
        <v>176</v>
      </c>
      <c r="B177" s="114">
        <v>8</v>
      </c>
      <c r="C177" s="364">
        <v>549</v>
      </c>
      <c r="D177" s="365" t="s">
        <v>1080</v>
      </c>
      <c r="E177" s="365" t="s">
        <v>1089</v>
      </c>
      <c r="F177" s="364">
        <v>2349</v>
      </c>
      <c r="G177" s="114" t="s">
        <v>73</v>
      </c>
      <c r="H177" s="365" t="s">
        <v>42</v>
      </c>
      <c r="I177" s="367">
        <v>178</v>
      </c>
      <c r="J177" s="334">
        <v>17</v>
      </c>
      <c r="K177" s="334">
        <v>10</v>
      </c>
      <c r="L177" s="334">
        <v>18</v>
      </c>
      <c r="M177" s="334">
        <v>0</v>
      </c>
      <c r="N177" s="334">
        <v>16</v>
      </c>
      <c r="O177" s="334">
        <v>0</v>
      </c>
      <c r="P177" s="334">
        <v>1</v>
      </c>
      <c r="Q177" s="334">
        <v>2</v>
      </c>
      <c r="R177" s="334">
        <v>3</v>
      </c>
      <c r="S177" s="334">
        <v>18</v>
      </c>
      <c r="T177" s="334">
        <v>0</v>
      </c>
      <c r="U177" s="334">
        <v>0</v>
      </c>
      <c r="V177" s="334">
        <v>0</v>
      </c>
      <c r="W177" s="334">
        <v>4</v>
      </c>
      <c r="X177" s="334">
        <f t="shared" si="2"/>
        <v>89</v>
      </c>
    </row>
    <row r="178" spans="1:24" ht="25.5" x14ac:dyDescent="0.2">
      <c r="A178" s="113">
        <v>177</v>
      </c>
      <c r="B178" s="114">
        <v>8</v>
      </c>
      <c r="C178" s="364">
        <v>549</v>
      </c>
      <c r="D178" s="365" t="s">
        <v>1080</v>
      </c>
      <c r="E178" s="365" t="s">
        <v>1090</v>
      </c>
      <c r="F178" s="364">
        <v>2350</v>
      </c>
      <c r="G178" s="114" t="s">
        <v>73</v>
      </c>
      <c r="H178" s="365" t="s">
        <v>42</v>
      </c>
      <c r="I178" s="367">
        <v>595</v>
      </c>
      <c r="J178" s="334">
        <v>3</v>
      </c>
      <c r="K178" s="334">
        <v>113</v>
      </c>
      <c r="L178" s="334">
        <v>37</v>
      </c>
      <c r="M178" s="334">
        <v>2</v>
      </c>
      <c r="N178" s="334">
        <v>23</v>
      </c>
      <c r="O178" s="334">
        <v>0</v>
      </c>
      <c r="P178" s="334">
        <v>0</v>
      </c>
      <c r="Q178" s="334">
        <v>5</v>
      </c>
      <c r="R178" s="334">
        <v>1</v>
      </c>
      <c r="S178" s="334">
        <v>22</v>
      </c>
      <c r="T178" s="334">
        <v>0</v>
      </c>
      <c r="U178" s="334">
        <v>2</v>
      </c>
      <c r="V178" s="334">
        <v>0</v>
      </c>
      <c r="W178" s="334">
        <v>27</v>
      </c>
      <c r="X178" s="334">
        <f t="shared" si="2"/>
        <v>235</v>
      </c>
    </row>
    <row r="179" spans="1:24" ht="25.5" x14ac:dyDescent="0.2">
      <c r="A179" s="113">
        <v>178</v>
      </c>
      <c r="B179" s="114">
        <v>8</v>
      </c>
      <c r="C179" s="364">
        <v>549</v>
      </c>
      <c r="D179" s="365" t="s">
        <v>1080</v>
      </c>
      <c r="E179" s="365" t="s">
        <v>1091</v>
      </c>
      <c r="F179" s="364">
        <v>2351</v>
      </c>
      <c r="G179" s="114" t="s">
        <v>73</v>
      </c>
      <c r="H179" s="365" t="s">
        <v>42</v>
      </c>
      <c r="I179" s="367">
        <v>587</v>
      </c>
      <c r="J179" s="334">
        <v>8</v>
      </c>
      <c r="K179" s="334">
        <v>44</v>
      </c>
      <c r="L179" s="334">
        <v>31</v>
      </c>
      <c r="M179" s="334">
        <v>3</v>
      </c>
      <c r="N179" s="334">
        <v>11</v>
      </c>
      <c r="O179" s="334">
        <v>3</v>
      </c>
      <c r="P179" s="334">
        <v>0</v>
      </c>
      <c r="Q179" s="334">
        <v>4</v>
      </c>
      <c r="R179" s="334">
        <v>1</v>
      </c>
      <c r="S179" s="334">
        <v>32</v>
      </c>
      <c r="T179" s="334">
        <v>2</v>
      </c>
      <c r="U179" s="334">
        <v>1</v>
      </c>
      <c r="V179" s="334">
        <v>0</v>
      </c>
      <c r="W179" s="334">
        <v>22</v>
      </c>
      <c r="X179" s="334">
        <f t="shared" si="2"/>
        <v>162</v>
      </c>
    </row>
    <row r="180" spans="1:24" x14ac:dyDescent="0.2">
      <c r="A180" s="113">
        <v>179</v>
      </c>
      <c r="B180" s="114">
        <v>8</v>
      </c>
      <c r="C180" s="364">
        <v>553</v>
      </c>
      <c r="D180" s="365" t="s">
        <v>1092</v>
      </c>
      <c r="E180" s="365" t="s">
        <v>1092</v>
      </c>
      <c r="F180" s="364">
        <v>2367</v>
      </c>
      <c r="G180" s="114" t="s">
        <v>73</v>
      </c>
      <c r="H180" s="365" t="s">
        <v>42</v>
      </c>
      <c r="I180" s="367">
        <v>697</v>
      </c>
      <c r="J180" s="334">
        <v>9</v>
      </c>
      <c r="K180" s="334">
        <v>29</v>
      </c>
      <c r="L180" s="334">
        <v>61</v>
      </c>
      <c r="M180" s="334">
        <v>5</v>
      </c>
      <c r="N180" s="334">
        <v>30</v>
      </c>
      <c r="O180" s="334">
        <v>17</v>
      </c>
      <c r="P180" s="334">
        <v>61</v>
      </c>
      <c r="Q180" s="334">
        <v>22</v>
      </c>
      <c r="R180" s="334">
        <v>49</v>
      </c>
      <c r="S180" s="334">
        <v>117</v>
      </c>
      <c r="T180" s="334">
        <v>0</v>
      </c>
      <c r="U180" s="334">
        <v>0</v>
      </c>
      <c r="V180" s="334">
        <v>0</v>
      </c>
      <c r="W180" s="334">
        <v>7</v>
      </c>
      <c r="X180" s="334">
        <f t="shared" si="2"/>
        <v>407</v>
      </c>
    </row>
    <row r="181" spans="1:24" x14ac:dyDescent="0.2">
      <c r="A181" s="113">
        <v>180</v>
      </c>
      <c r="B181" s="114">
        <v>8</v>
      </c>
      <c r="C181" s="364">
        <v>553</v>
      </c>
      <c r="D181" s="365" t="s">
        <v>1092</v>
      </c>
      <c r="E181" s="365" t="s">
        <v>1092</v>
      </c>
      <c r="F181" s="364">
        <v>2367</v>
      </c>
      <c r="G181" s="114" t="s">
        <v>73</v>
      </c>
      <c r="H181" s="365" t="s">
        <v>1569</v>
      </c>
      <c r="I181" s="367">
        <v>697</v>
      </c>
      <c r="J181" s="334">
        <v>7</v>
      </c>
      <c r="K181" s="334">
        <v>55</v>
      </c>
      <c r="L181" s="334">
        <v>55</v>
      </c>
      <c r="M181" s="334">
        <v>6</v>
      </c>
      <c r="N181" s="334">
        <v>17</v>
      </c>
      <c r="O181" s="334">
        <v>12</v>
      </c>
      <c r="P181" s="334">
        <v>47</v>
      </c>
      <c r="Q181" s="334">
        <v>35</v>
      </c>
      <c r="R181" s="334">
        <v>26</v>
      </c>
      <c r="S181" s="334">
        <v>123</v>
      </c>
      <c r="T181" s="334">
        <v>4</v>
      </c>
      <c r="U181" s="334">
        <v>1</v>
      </c>
      <c r="V181" s="334">
        <v>0</v>
      </c>
      <c r="W181" s="334">
        <v>31</v>
      </c>
      <c r="X181" s="334">
        <f t="shared" si="2"/>
        <v>419</v>
      </c>
    </row>
    <row r="182" spans="1:24" x14ac:dyDescent="0.2">
      <c r="A182" s="113">
        <v>181</v>
      </c>
      <c r="B182" s="114">
        <v>8</v>
      </c>
      <c r="C182" s="364">
        <v>553</v>
      </c>
      <c r="D182" s="365" t="s">
        <v>1092</v>
      </c>
      <c r="E182" s="365" t="s">
        <v>1092</v>
      </c>
      <c r="F182" s="364">
        <v>2367</v>
      </c>
      <c r="G182" s="114" t="s">
        <v>73</v>
      </c>
      <c r="H182" s="365" t="s">
        <v>1571</v>
      </c>
      <c r="I182" s="367">
        <v>697</v>
      </c>
      <c r="J182" s="334">
        <v>6</v>
      </c>
      <c r="K182" s="334">
        <v>43</v>
      </c>
      <c r="L182" s="334">
        <v>70</v>
      </c>
      <c r="M182" s="334">
        <v>5</v>
      </c>
      <c r="N182" s="334">
        <v>32</v>
      </c>
      <c r="O182" s="334">
        <v>19</v>
      </c>
      <c r="P182" s="334">
        <v>55</v>
      </c>
      <c r="Q182" s="334">
        <v>28</v>
      </c>
      <c r="R182" s="334">
        <v>37</v>
      </c>
      <c r="S182" s="334">
        <v>112</v>
      </c>
      <c r="T182" s="334">
        <v>0</v>
      </c>
      <c r="U182" s="334">
        <v>7</v>
      </c>
      <c r="V182" s="334">
        <v>0</v>
      </c>
      <c r="W182" s="334">
        <v>10</v>
      </c>
      <c r="X182" s="334">
        <f t="shared" si="2"/>
        <v>424</v>
      </c>
    </row>
    <row r="183" spans="1:24" x14ac:dyDescent="0.2">
      <c r="A183" s="113">
        <v>182</v>
      </c>
      <c r="B183" s="114">
        <v>8</v>
      </c>
      <c r="C183" s="364">
        <v>553</v>
      </c>
      <c r="D183" s="365" t="s">
        <v>1092</v>
      </c>
      <c r="E183" s="365" t="s">
        <v>1092</v>
      </c>
      <c r="F183" s="364">
        <v>2367</v>
      </c>
      <c r="G183" s="114" t="s">
        <v>73</v>
      </c>
      <c r="H183" s="365" t="s">
        <v>1578</v>
      </c>
      <c r="I183" s="367">
        <v>697</v>
      </c>
      <c r="J183" s="334">
        <v>5</v>
      </c>
      <c r="K183" s="334">
        <v>37</v>
      </c>
      <c r="L183" s="334">
        <v>53</v>
      </c>
      <c r="M183" s="334">
        <v>4</v>
      </c>
      <c r="N183" s="334">
        <v>20</v>
      </c>
      <c r="O183" s="334">
        <v>12</v>
      </c>
      <c r="P183" s="334">
        <v>56</v>
      </c>
      <c r="Q183" s="334">
        <v>25</v>
      </c>
      <c r="R183" s="334">
        <v>44</v>
      </c>
      <c r="S183" s="334">
        <v>93</v>
      </c>
      <c r="T183" s="334">
        <v>2</v>
      </c>
      <c r="U183" s="334">
        <v>1</v>
      </c>
      <c r="V183" s="334">
        <v>0</v>
      </c>
      <c r="W183" s="334">
        <v>18</v>
      </c>
      <c r="X183" s="334">
        <f t="shared" si="2"/>
        <v>370</v>
      </c>
    </row>
    <row r="184" spans="1:24" x14ac:dyDescent="0.2">
      <c r="A184" s="113">
        <v>183</v>
      </c>
      <c r="B184" s="114">
        <v>8</v>
      </c>
      <c r="C184" s="364">
        <v>553</v>
      </c>
      <c r="D184" s="365" t="s">
        <v>1092</v>
      </c>
      <c r="E184" s="365" t="s">
        <v>1092</v>
      </c>
      <c r="F184" s="364">
        <v>2367</v>
      </c>
      <c r="G184" s="114" t="s">
        <v>73</v>
      </c>
      <c r="H184" s="365" t="s">
        <v>1582</v>
      </c>
      <c r="I184" s="367">
        <v>697</v>
      </c>
      <c r="J184" s="334">
        <v>9</v>
      </c>
      <c r="K184" s="334">
        <v>38</v>
      </c>
      <c r="L184" s="334">
        <v>72</v>
      </c>
      <c r="M184" s="334">
        <v>3</v>
      </c>
      <c r="N184" s="334">
        <v>32</v>
      </c>
      <c r="O184" s="334">
        <v>18</v>
      </c>
      <c r="P184" s="334">
        <v>52</v>
      </c>
      <c r="Q184" s="334">
        <v>20</v>
      </c>
      <c r="R184" s="334">
        <v>29</v>
      </c>
      <c r="S184" s="334">
        <v>122</v>
      </c>
      <c r="T184" s="334">
        <v>3</v>
      </c>
      <c r="U184" s="334">
        <v>3</v>
      </c>
      <c r="V184" s="334">
        <v>0</v>
      </c>
      <c r="W184" s="334">
        <v>12</v>
      </c>
      <c r="X184" s="334">
        <f t="shared" si="2"/>
        <v>413</v>
      </c>
    </row>
    <row r="185" spans="1:24" x14ac:dyDescent="0.2">
      <c r="A185" s="113">
        <v>184</v>
      </c>
      <c r="B185" s="114">
        <v>8</v>
      </c>
      <c r="C185" s="364">
        <v>553</v>
      </c>
      <c r="D185" s="365" t="s">
        <v>1092</v>
      </c>
      <c r="E185" s="365" t="s">
        <v>1092</v>
      </c>
      <c r="F185" s="364">
        <v>2368</v>
      </c>
      <c r="G185" s="114" t="s">
        <v>73</v>
      </c>
      <c r="H185" s="365" t="s">
        <v>42</v>
      </c>
      <c r="I185" s="367">
        <v>557</v>
      </c>
      <c r="J185" s="334">
        <v>5</v>
      </c>
      <c r="K185" s="334">
        <v>43</v>
      </c>
      <c r="L185" s="334">
        <v>41</v>
      </c>
      <c r="M185" s="334">
        <v>6</v>
      </c>
      <c r="N185" s="334">
        <v>24</v>
      </c>
      <c r="O185" s="334">
        <v>6</v>
      </c>
      <c r="P185" s="334">
        <v>34</v>
      </c>
      <c r="Q185" s="334">
        <v>16</v>
      </c>
      <c r="R185" s="334">
        <v>26</v>
      </c>
      <c r="S185" s="334">
        <v>106</v>
      </c>
      <c r="T185" s="334">
        <v>0</v>
      </c>
      <c r="U185" s="334">
        <v>1</v>
      </c>
      <c r="V185" s="334">
        <v>0</v>
      </c>
      <c r="W185" s="334">
        <v>10</v>
      </c>
      <c r="X185" s="334">
        <f t="shared" si="2"/>
        <v>318</v>
      </c>
    </row>
    <row r="186" spans="1:24" x14ac:dyDescent="0.2">
      <c r="A186" s="113">
        <v>185</v>
      </c>
      <c r="B186" s="114">
        <v>8</v>
      </c>
      <c r="C186" s="364">
        <v>553</v>
      </c>
      <c r="D186" s="365" t="s">
        <v>1092</v>
      </c>
      <c r="E186" s="365" t="s">
        <v>1092</v>
      </c>
      <c r="F186" s="364">
        <v>2368</v>
      </c>
      <c r="G186" s="114" t="s">
        <v>193</v>
      </c>
      <c r="H186" s="365" t="s">
        <v>1569</v>
      </c>
      <c r="I186" s="367">
        <v>557</v>
      </c>
      <c r="J186" s="334">
        <v>4</v>
      </c>
      <c r="K186" s="334">
        <v>41</v>
      </c>
      <c r="L186" s="334">
        <v>58</v>
      </c>
      <c r="M186" s="334">
        <v>3</v>
      </c>
      <c r="N186" s="334">
        <v>18</v>
      </c>
      <c r="O186" s="334">
        <v>14</v>
      </c>
      <c r="P186" s="334">
        <v>52</v>
      </c>
      <c r="Q186" s="334">
        <v>9</v>
      </c>
      <c r="R186" s="334">
        <v>32</v>
      </c>
      <c r="S186" s="334">
        <v>67</v>
      </c>
      <c r="T186" s="334">
        <v>2</v>
      </c>
      <c r="U186" s="334">
        <v>0</v>
      </c>
      <c r="V186" s="334">
        <v>0</v>
      </c>
      <c r="W186" s="334">
        <v>14</v>
      </c>
      <c r="X186" s="334">
        <f t="shared" si="2"/>
        <v>314</v>
      </c>
    </row>
    <row r="187" spans="1:24" x14ac:dyDescent="0.2">
      <c r="A187" s="113">
        <v>186</v>
      </c>
      <c r="B187" s="114">
        <v>8</v>
      </c>
      <c r="C187" s="364">
        <v>553</v>
      </c>
      <c r="D187" s="365" t="s">
        <v>1092</v>
      </c>
      <c r="E187" s="365" t="s">
        <v>1092</v>
      </c>
      <c r="F187" s="364">
        <v>2368</v>
      </c>
      <c r="G187" s="114" t="s">
        <v>193</v>
      </c>
      <c r="H187" s="365" t="s">
        <v>1571</v>
      </c>
      <c r="I187" s="367">
        <v>557</v>
      </c>
      <c r="J187" s="334">
        <v>6</v>
      </c>
      <c r="K187" s="334">
        <v>39</v>
      </c>
      <c r="L187" s="334">
        <v>46</v>
      </c>
      <c r="M187" s="334">
        <v>6</v>
      </c>
      <c r="N187" s="334">
        <v>22</v>
      </c>
      <c r="O187" s="334">
        <v>8</v>
      </c>
      <c r="P187" s="334">
        <v>42</v>
      </c>
      <c r="Q187" s="334">
        <v>9</v>
      </c>
      <c r="R187" s="334">
        <v>39</v>
      </c>
      <c r="S187" s="334">
        <v>83</v>
      </c>
      <c r="T187" s="334">
        <v>0</v>
      </c>
      <c r="U187" s="334">
        <v>2</v>
      </c>
      <c r="V187" s="334">
        <v>0</v>
      </c>
      <c r="W187" s="334">
        <v>10</v>
      </c>
      <c r="X187" s="334">
        <f t="shared" si="2"/>
        <v>312</v>
      </c>
    </row>
    <row r="188" spans="1:24" x14ac:dyDescent="0.2">
      <c r="A188" s="113">
        <v>187</v>
      </c>
      <c r="B188" s="114">
        <v>8</v>
      </c>
      <c r="C188" s="364">
        <v>553</v>
      </c>
      <c r="D188" s="365" t="s">
        <v>1092</v>
      </c>
      <c r="E188" s="365" t="s">
        <v>1092</v>
      </c>
      <c r="F188" s="364">
        <v>2368</v>
      </c>
      <c r="G188" s="114" t="s">
        <v>73</v>
      </c>
      <c r="H188" s="365" t="s">
        <v>1572</v>
      </c>
      <c r="I188" s="367"/>
      <c r="J188" s="334">
        <v>7</v>
      </c>
      <c r="K188" s="334">
        <v>29</v>
      </c>
      <c r="L188" s="334">
        <v>16</v>
      </c>
      <c r="M188" s="334">
        <v>2</v>
      </c>
      <c r="N188" s="334">
        <v>9</v>
      </c>
      <c r="O188" s="334">
        <v>10</v>
      </c>
      <c r="P188" s="334">
        <v>14</v>
      </c>
      <c r="Q188" s="334">
        <v>0</v>
      </c>
      <c r="R188" s="334">
        <v>9</v>
      </c>
      <c r="S188" s="334">
        <v>133</v>
      </c>
      <c r="T188" s="334">
        <v>0</v>
      </c>
      <c r="U188" s="334">
        <v>0</v>
      </c>
      <c r="V188" s="334">
        <v>0</v>
      </c>
      <c r="W188" s="334">
        <v>3</v>
      </c>
      <c r="X188" s="334">
        <f t="shared" si="2"/>
        <v>232</v>
      </c>
    </row>
    <row r="189" spans="1:24" x14ac:dyDescent="0.2">
      <c r="A189" s="113">
        <v>188</v>
      </c>
      <c r="B189" s="114">
        <v>8</v>
      </c>
      <c r="C189" s="364">
        <v>553</v>
      </c>
      <c r="D189" s="365" t="s">
        <v>1092</v>
      </c>
      <c r="E189" s="365" t="s">
        <v>1092</v>
      </c>
      <c r="F189" s="364">
        <v>2368</v>
      </c>
      <c r="G189" s="114" t="s">
        <v>73</v>
      </c>
      <c r="H189" s="365" t="s">
        <v>1660</v>
      </c>
      <c r="I189" s="367"/>
      <c r="J189" s="334">
        <v>3</v>
      </c>
      <c r="K189" s="334">
        <v>19</v>
      </c>
      <c r="L189" s="334">
        <v>22</v>
      </c>
      <c r="M189" s="334">
        <v>3</v>
      </c>
      <c r="N189" s="334">
        <v>15</v>
      </c>
      <c r="O189" s="334">
        <v>6</v>
      </c>
      <c r="P189" s="334">
        <v>18</v>
      </c>
      <c r="Q189" s="334">
        <v>7</v>
      </c>
      <c r="R189" s="334">
        <v>8</v>
      </c>
      <c r="S189" s="334">
        <v>99</v>
      </c>
      <c r="T189" s="334">
        <v>0</v>
      </c>
      <c r="U189" s="334">
        <v>2</v>
      </c>
      <c r="V189" s="334">
        <v>0</v>
      </c>
      <c r="W189" s="334">
        <v>1</v>
      </c>
      <c r="X189" s="334">
        <f t="shared" si="2"/>
        <v>203</v>
      </c>
    </row>
    <row r="190" spans="1:24" x14ac:dyDescent="0.2">
      <c r="A190" s="113">
        <v>189</v>
      </c>
      <c r="B190" s="114">
        <v>8</v>
      </c>
      <c r="C190" s="364">
        <v>553</v>
      </c>
      <c r="D190" s="365" t="s">
        <v>1092</v>
      </c>
      <c r="E190" s="365" t="s">
        <v>1092</v>
      </c>
      <c r="F190" s="364">
        <v>2369</v>
      </c>
      <c r="G190" s="114" t="s">
        <v>73</v>
      </c>
      <c r="H190" s="365" t="s">
        <v>42</v>
      </c>
      <c r="I190" s="367">
        <v>712</v>
      </c>
      <c r="J190" s="334">
        <v>4</v>
      </c>
      <c r="K190" s="334">
        <v>29</v>
      </c>
      <c r="L190" s="334">
        <v>73</v>
      </c>
      <c r="M190" s="334">
        <v>4</v>
      </c>
      <c r="N190" s="334">
        <v>33</v>
      </c>
      <c r="O190" s="334">
        <v>14</v>
      </c>
      <c r="P190" s="334">
        <v>79</v>
      </c>
      <c r="Q190" s="334">
        <v>28</v>
      </c>
      <c r="R190" s="334">
        <v>28</v>
      </c>
      <c r="S190" s="334">
        <v>103</v>
      </c>
      <c r="T190" s="334">
        <v>1</v>
      </c>
      <c r="U190" s="334">
        <v>1</v>
      </c>
      <c r="V190" s="334">
        <v>0</v>
      </c>
      <c r="W190" s="334">
        <v>20</v>
      </c>
      <c r="X190" s="334">
        <f t="shared" si="2"/>
        <v>417</v>
      </c>
    </row>
    <row r="191" spans="1:24" x14ac:dyDescent="0.2">
      <c r="A191" s="113">
        <v>190</v>
      </c>
      <c r="B191" s="114">
        <v>8</v>
      </c>
      <c r="C191" s="364">
        <v>553</v>
      </c>
      <c r="D191" s="365" t="s">
        <v>1092</v>
      </c>
      <c r="E191" s="365" t="s">
        <v>1092</v>
      </c>
      <c r="F191" s="364">
        <v>2369</v>
      </c>
      <c r="G191" s="114" t="s">
        <v>73</v>
      </c>
      <c r="H191" s="365" t="s">
        <v>1569</v>
      </c>
      <c r="I191" s="367">
        <v>711</v>
      </c>
      <c r="J191" s="334">
        <v>3</v>
      </c>
      <c r="K191" s="334">
        <v>40</v>
      </c>
      <c r="L191" s="334">
        <v>59</v>
      </c>
      <c r="M191" s="334">
        <v>5</v>
      </c>
      <c r="N191" s="334">
        <v>32</v>
      </c>
      <c r="O191" s="334">
        <v>20</v>
      </c>
      <c r="P191" s="334">
        <v>47</v>
      </c>
      <c r="Q191" s="334">
        <v>32</v>
      </c>
      <c r="R191" s="334">
        <v>45</v>
      </c>
      <c r="S191" s="334">
        <v>121</v>
      </c>
      <c r="T191" s="334">
        <v>1</v>
      </c>
      <c r="U191" s="334">
        <v>4</v>
      </c>
      <c r="V191" s="334">
        <v>0</v>
      </c>
      <c r="W191" s="334">
        <v>15</v>
      </c>
      <c r="X191" s="334">
        <f t="shared" si="2"/>
        <v>424</v>
      </c>
    </row>
    <row r="192" spans="1:24" x14ac:dyDescent="0.2">
      <c r="A192" s="113">
        <v>191</v>
      </c>
      <c r="B192" s="114">
        <v>8</v>
      </c>
      <c r="C192" s="364">
        <v>553</v>
      </c>
      <c r="D192" s="365" t="s">
        <v>1092</v>
      </c>
      <c r="E192" s="365" t="s">
        <v>1092</v>
      </c>
      <c r="F192" s="364">
        <v>2370</v>
      </c>
      <c r="G192" s="114" t="s">
        <v>73</v>
      </c>
      <c r="H192" s="365" t="s">
        <v>42</v>
      </c>
      <c r="I192" s="367">
        <v>485</v>
      </c>
      <c r="J192" s="334">
        <v>6</v>
      </c>
      <c r="K192" s="334">
        <v>30</v>
      </c>
      <c r="L192" s="334">
        <v>53</v>
      </c>
      <c r="M192" s="334">
        <v>7</v>
      </c>
      <c r="N192" s="334">
        <v>17</v>
      </c>
      <c r="O192" s="334">
        <v>8</v>
      </c>
      <c r="P192" s="334">
        <v>44</v>
      </c>
      <c r="Q192" s="334">
        <v>16</v>
      </c>
      <c r="R192" s="334">
        <v>16</v>
      </c>
      <c r="S192" s="334">
        <v>80</v>
      </c>
      <c r="T192" s="334">
        <v>0</v>
      </c>
      <c r="U192" s="334">
        <v>0</v>
      </c>
      <c r="V192" s="334">
        <v>0</v>
      </c>
      <c r="W192" s="334">
        <v>12</v>
      </c>
      <c r="X192" s="334">
        <f t="shared" si="2"/>
        <v>289</v>
      </c>
    </row>
    <row r="193" spans="1:24" x14ac:dyDescent="0.2">
      <c r="A193" s="113">
        <v>192</v>
      </c>
      <c r="B193" s="114">
        <v>8</v>
      </c>
      <c r="C193" s="364">
        <v>553</v>
      </c>
      <c r="D193" s="365" t="s">
        <v>1092</v>
      </c>
      <c r="E193" s="365" t="s">
        <v>1092</v>
      </c>
      <c r="F193" s="364">
        <v>2370</v>
      </c>
      <c r="G193" s="114" t="s">
        <v>73</v>
      </c>
      <c r="H193" s="365" t="s">
        <v>1569</v>
      </c>
      <c r="I193" s="367">
        <v>484</v>
      </c>
      <c r="J193" s="334">
        <v>3</v>
      </c>
      <c r="K193" s="334">
        <v>39</v>
      </c>
      <c r="L193" s="334">
        <v>48</v>
      </c>
      <c r="M193" s="334">
        <v>5</v>
      </c>
      <c r="N193" s="334">
        <v>13</v>
      </c>
      <c r="O193" s="334">
        <v>9</v>
      </c>
      <c r="P193" s="334">
        <v>47</v>
      </c>
      <c r="Q193" s="334">
        <v>22</v>
      </c>
      <c r="R193" s="334">
        <v>21</v>
      </c>
      <c r="S193" s="334">
        <v>62</v>
      </c>
      <c r="T193" s="334">
        <v>0</v>
      </c>
      <c r="U193" s="334">
        <v>1</v>
      </c>
      <c r="V193" s="334">
        <v>0</v>
      </c>
      <c r="W193" s="334">
        <v>10</v>
      </c>
      <c r="X193" s="334">
        <f t="shared" si="2"/>
        <v>280</v>
      </c>
    </row>
    <row r="194" spans="1:24" x14ac:dyDescent="0.2">
      <c r="A194" s="113">
        <v>193</v>
      </c>
      <c r="B194" s="114">
        <v>8</v>
      </c>
      <c r="C194" s="364">
        <v>553</v>
      </c>
      <c r="D194" s="365" t="s">
        <v>1092</v>
      </c>
      <c r="E194" s="365" t="s">
        <v>1092</v>
      </c>
      <c r="F194" s="364">
        <v>2371</v>
      </c>
      <c r="G194" s="114" t="s">
        <v>73</v>
      </c>
      <c r="H194" s="365" t="s">
        <v>42</v>
      </c>
      <c r="I194" s="367">
        <v>538</v>
      </c>
      <c r="J194" s="334">
        <v>3</v>
      </c>
      <c r="K194" s="334">
        <v>43</v>
      </c>
      <c r="L194" s="334">
        <v>45</v>
      </c>
      <c r="M194" s="334">
        <v>3</v>
      </c>
      <c r="N194" s="334">
        <v>26</v>
      </c>
      <c r="O194" s="334">
        <v>4</v>
      </c>
      <c r="P194" s="334">
        <v>81</v>
      </c>
      <c r="Q194" s="334">
        <v>6</v>
      </c>
      <c r="R194" s="334">
        <v>23</v>
      </c>
      <c r="S194" s="334">
        <v>79</v>
      </c>
      <c r="T194" s="334">
        <v>2</v>
      </c>
      <c r="U194" s="334">
        <v>4</v>
      </c>
      <c r="V194" s="334">
        <v>0</v>
      </c>
      <c r="W194" s="334">
        <v>2</v>
      </c>
      <c r="X194" s="334">
        <f t="shared" ref="X194:X230" si="3">SUM(J194:W194)</f>
        <v>321</v>
      </c>
    </row>
    <row r="195" spans="1:24" x14ac:dyDescent="0.2">
      <c r="A195" s="113">
        <v>194</v>
      </c>
      <c r="B195" s="114">
        <v>8</v>
      </c>
      <c r="C195" s="364">
        <v>553</v>
      </c>
      <c r="D195" s="365" t="s">
        <v>1092</v>
      </c>
      <c r="E195" s="365" t="s">
        <v>1092</v>
      </c>
      <c r="F195" s="364">
        <v>2371</v>
      </c>
      <c r="G195" s="114" t="s">
        <v>73</v>
      </c>
      <c r="H195" s="365" t="s">
        <v>1569</v>
      </c>
      <c r="I195" s="367">
        <v>538</v>
      </c>
      <c r="J195" s="334">
        <v>3</v>
      </c>
      <c r="K195" s="334">
        <v>48</v>
      </c>
      <c r="L195" s="334">
        <v>36</v>
      </c>
      <c r="M195" s="334">
        <v>3</v>
      </c>
      <c r="N195" s="334">
        <v>19</v>
      </c>
      <c r="O195" s="334">
        <v>12</v>
      </c>
      <c r="P195" s="334">
        <v>69</v>
      </c>
      <c r="Q195" s="334">
        <v>10</v>
      </c>
      <c r="R195" s="334">
        <v>17</v>
      </c>
      <c r="S195" s="334">
        <v>100</v>
      </c>
      <c r="T195" s="334">
        <v>0</v>
      </c>
      <c r="U195" s="334">
        <v>2</v>
      </c>
      <c r="V195" s="334">
        <v>0</v>
      </c>
      <c r="W195" s="334">
        <v>7</v>
      </c>
      <c r="X195" s="334">
        <f t="shared" si="3"/>
        <v>326</v>
      </c>
    </row>
    <row r="196" spans="1:24" x14ac:dyDescent="0.2">
      <c r="A196" s="113">
        <v>195</v>
      </c>
      <c r="B196" s="114">
        <v>8</v>
      </c>
      <c r="C196" s="364">
        <v>553</v>
      </c>
      <c r="D196" s="365" t="s">
        <v>1092</v>
      </c>
      <c r="E196" s="365" t="s">
        <v>1092</v>
      </c>
      <c r="F196" s="364">
        <v>2371</v>
      </c>
      <c r="G196" s="114" t="s">
        <v>73</v>
      </c>
      <c r="H196" s="365" t="s">
        <v>1571</v>
      </c>
      <c r="I196" s="367">
        <v>538</v>
      </c>
      <c r="J196" s="334">
        <v>2</v>
      </c>
      <c r="K196" s="334">
        <v>52</v>
      </c>
      <c r="L196" s="334">
        <v>43</v>
      </c>
      <c r="M196" s="334">
        <v>3</v>
      </c>
      <c r="N196" s="334">
        <v>14</v>
      </c>
      <c r="O196" s="334">
        <v>13</v>
      </c>
      <c r="P196" s="334">
        <v>62</v>
      </c>
      <c r="Q196" s="334">
        <v>5</v>
      </c>
      <c r="R196" s="334">
        <v>28</v>
      </c>
      <c r="S196" s="334">
        <v>95</v>
      </c>
      <c r="T196" s="334">
        <v>2</v>
      </c>
      <c r="U196" s="334">
        <v>0</v>
      </c>
      <c r="V196" s="334">
        <v>0</v>
      </c>
      <c r="W196" s="334">
        <v>9</v>
      </c>
      <c r="X196" s="334">
        <f t="shared" si="3"/>
        <v>328</v>
      </c>
    </row>
    <row r="197" spans="1:24" x14ac:dyDescent="0.2">
      <c r="A197" s="113">
        <v>196</v>
      </c>
      <c r="B197" s="114">
        <v>8</v>
      </c>
      <c r="C197" s="364">
        <v>553</v>
      </c>
      <c r="D197" s="365" t="s">
        <v>1092</v>
      </c>
      <c r="E197" s="365" t="s">
        <v>1092</v>
      </c>
      <c r="F197" s="364">
        <v>2372</v>
      </c>
      <c r="G197" s="114" t="s">
        <v>73</v>
      </c>
      <c r="H197" s="365" t="s">
        <v>42</v>
      </c>
      <c r="I197" s="367">
        <v>658</v>
      </c>
      <c r="J197" s="334">
        <v>8</v>
      </c>
      <c r="K197" s="334">
        <v>50</v>
      </c>
      <c r="L197" s="334">
        <v>69</v>
      </c>
      <c r="M197" s="334">
        <v>7</v>
      </c>
      <c r="N197" s="334">
        <v>24</v>
      </c>
      <c r="O197" s="334">
        <v>13</v>
      </c>
      <c r="P197" s="334">
        <v>65</v>
      </c>
      <c r="Q197" s="334">
        <v>18</v>
      </c>
      <c r="R197" s="334">
        <v>20</v>
      </c>
      <c r="S197" s="334">
        <v>89</v>
      </c>
      <c r="T197" s="334">
        <v>2</v>
      </c>
      <c r="U197" s="334">
        <v>3</v>
      </c>
      <c r="V197" s="334">
        <v>1</v>
      </c>
      <c r="W197" s="334">
        <v>12</v>
      </c>
      <c r="X197" s="334">
        <f t="shared" si="3"/>
        <v>381</v>
      </c>
    </row>
    <row r="198" spans="1:24" x14ac:dyDescent="0.2">
      <c r="A198" s="113">
        <v>197</v>
      </c>
      <c r="B198" s="114">
        <v>8</v>
      </c>
      <c r="C198" s="364">
        <v>553</v>
      </c>
      <c r="D198" s="365" t="s">
        <v>1092</v>
      </c>
      <c r="E198" s="365" t="s">
        <v>1092</v>
      </c>
      <c r="F198" s="364">
        <v>2372</v>
      </c>
      <c r="G198" s="114" t="s">
        <v>73</v>
      </c>
      <c r="H198" s="365" t="s">
        <v>1569</v>
      </c>
      <c r="I198" s="367">
        <v>658</v>
      </c>
      <c r="J198" s="334">
        <v>9</v>
      </c>
      <c r="K198" s="334">
        <v>52</v>
      </c>
      <c r="L198" s="334">
        <v>58</v>
      </c>
      <c r="M198" s="334">
        <v>3</v>
      </c>
      <c r="N198" s="334">
        <v>17</v>
      </c>
      <c r="O198" s="334">
        <v>19</v>
      </c>
      <c r="P198" s="334">
        <v>61</v>
      </c>
      <c r="Q198" s="334">
        <v>31</v>
      </c>
      <c r="R198" s="334">
        <v>26</v>
      </c>
      <c r="S198" s="334">
        <v>111</v>
      </c>
      <c r="T198" s="334">
        <v>6</v>
      </c>
      <c r="U198" s="334">
        <v>5</v>
      </c>
      <c r="V198" s="334">
        <v>1</v>
      </c>
      <c r="W198" s="334">
        <v>15</v>
      </c>
      <c r="X198" s="334">
        <f t="shared" si="3"/>
        <v>414</v>
      </c>
    </row>
    <row r="199" spans="1:24" x14ac:dyDescent="0.2">
      <c r="A199" s="113">
        <v>198</v>
      </c>
      <c r="B199" s="114">
        <v>8</v>
      </c>
      <c r="C199" s="364">
        <v>553</v>
      </c>
      <c r="D199" s="365" t="s">
        <v>1092</v>
      </c>
      <c r="E199" s="365" t="s">
        <v>1092</v>
      </c>
      <c r="F199" s="364">
        <v>2373</v>
      </c>
      <c r="G199" s="114" t="s">
        <v>73</v>
      </c>
      <c r="H199" s="365" t="s">
        <v>42</v>
      </c>
      <c r="I199" s="367">
        <v>655</v>
      </c>
      <c r="J199" s="334">
        <v>2</v>
      </c>
      <c r="K199" s="334">
        <v>42</v>
      </c>
      <c r="L199" s="334">
        <v>76</v>
      </c>
      <c r="M199" s="334">
        <v>4</v>
      </c>
      <c r="N199" s="334">
        <v>16</v>
      </c>
      <c r="O199" s="334">
        <v>13</v>
      </c>
      <c r="P199" s="334">
        <v>45</v>
      </c>
      <c r="Q199" s="334">
        <v>16</v>
      </c>
      <c r="R199" s="334">
        <v>19</v>
      </c>
      <c r="S199" s="334">
        <v>138</v>
      </c>
      <c r="T199" s="334">
        <v>2</v>
      </c>
      <c r="U199" s="334">
        <v>1</v>
      </c>
      <c r="V199" s="334">
        <v>0</v>
      </c>
      <c r="W199" s="334">
        <v>20</v>
      </c>
      <c r="X199" s="334">
        <f t="shared" si="3"/>
        <v>394</v>
      </c>
    </row>
    <row r="200" spans="1:24" x14ac:dyDescent="0.2">
      <c r="A200" s="113">
        <v>199</v>
      </c>
      <c r="B200" s="114">
        <v>8</v>
      </c>
      <c r="C200" s="364">
        <v>553</v>
      </c>
      <c r="D200" s="365" t="s">
        <v>1092</v>
      </c>
      <c r="E200" s="365" t="s">
        <v>1092</v>
      </c>
      <c r="F200" s="364">
        <v>2373</v>
      </c>
      <c r="G200" s="114" t="s">
        <v>73</v>
      </c>
      <c r="H200" s="365" t="s">
        <v>1569</v>
      </c>
      <c r="I200" s="367">
        <v>655</v>
      </c>
      <c r="J200" s="334">
        <v>5</v>
      </c>
      <c r="K200" s="334">
        <v>28</v>
      </c>
      <c r="L200" s="334">
        <v>72</v>
      </c>
      <c r="M200" s="334">
        <v>3</v>
      </c>
      <c r="N200" s="334">
        <v>17</v>
      </c>
      <c r="O200" s="334">
        <v>6</v>
      </c>
      <c r="P200" s="334">
        <v>38</v>
      </c>
      <c r="Q200" s="334">
        <v>17</v>
      </c>
      <c r="R200" s="334">
        <v>23</v>
      </c>
      <c r="S200" s="334">
        <v>144</v>
      </c>
      <c r="T200" s="334">
        <v>0</v>
      </c>
      <c r="U200" s="334">
        <v>2</v>
      </c>
      <c r="V200" s="334">
        <v>0</v>
      </c>
      <c r="W200" s="334">
        <v>9</v>
      </c>
      <c r="X200" s="334">
        <f t="shared" si="3"/>
        <v>364</v>
      </c>
    </row>
    <row r="201" spans="1:24" x14ac:dyDescent="0.2">
      <c r="A201" s="113">
        <v>200</v>
      </c>
      <c r="B201" s="114">
        <v>8</v>
      </c>
      <c r="C201" s="364">
        <v>553</v>
      </c>
      <c r="D201" s="365" t="s">
        <v>1092</v>
      </c>
      <c r="E201" s="365" t="s">
        <v>1092</v>
      </c>
      <c r="F201" s="364">
        <v>2373</v>
      </c>
      <c r="G201" s="114" t="s">
        <v>73</v>
      </c>
      <c r="H201" s="365" t="s">
        <v>1571</v>
      </c>
      <c r="I201" s="367">
        <v>655</v>
      </c>
      <c r="J201" s="334">
        <v>7</v>
      </c>
      <c r="K201" s="334">
        <v>45</v>
      </c>
      <c r="L201" s="334">
        <v>65</v>
      </c>
      <c r="M201" s="334">
        <v>6</v>
      </c>
      <c r="N201" s="334">
        <v>16</v>
      </c>
      <c r="O201" s="334">
        <v>15</v>
      </c>
      <c r="P201" s="334">
        <v>40</v>
      </c>
      <c r="Q201" s="334">
        <v>17</v>
      </c>
      <c r="R201" s="334">
        <v>17</v>
      </c>
      <c r="S201" s="334">
        <v>120</v>
      </c>
      <c r="T201" s="334">
        <v>3</v>
      </c>
      <c r="U201" s="334">
        <v>1</v>
      </c>
      <c r="V201" s="334">
        <v>0</v>
      </c>
      <c r="W201" s="334">
        <v>15</v>
      </c>
      <c r="X201" s="334">
        <f t="shared" si="3"/>
        <v>367</v>
      </c>
    </row>
    <row r="202" spans="1:24" x14ac:dyDescent="0.2">
      <c r="A202" s="113">
        <v>201</v>
      </c>
      <c r="B202" s="114">
        <v>8</v>
      </c>
      <c r="C202" s="364">
        <v>553</v>
      </c>
      <c r="D202" s="365" t="s">
        <v>1092</v>
      </c>
      <c r="E202" s="365" t="s">
        <v>1092</v>
      </c>
      <c r="F202" s="364">
        <v>2373</v>
      </c>
      <c r="G202" s="114" t="s">
        <v>73</v>
      </c>
      <c r="H202" s="365" t="s">
        <v>1578</v>
      </c>
      <c r="I202" s="367">
        <v>655</v>
      </c>
      <c r="J202" s="334">
        <v>4</v>
      </c>
      <c r="K202" s="334">
        <v>39</v>
      </c>
      <c r="L202" s="334">
        <v>66</v>
      </c>
      <c r="M202" s="334">
        <v>4</v>
      </c>
      <c r="N202" s="334">
        <v>23</v>
      </c>
      <c r="O202" s="334">
        <v>11</v>
      </c>
      <c r="P202" s="334">
        <v>46</v>
      </c>
      <c r="Q202" s="334">
        <v>16</v>
      </c>
      <c r="R202" s="334">
        <v>12</v>
      </c>
      <c r="S202" s="334">
        <v>159</v>
      </c>
      <c r="T202" s="334">
        <v>0</v>
      </c>
      <c r="U202" s="334">
        <v>1</v>
      </c>
      <c r="V202" s="334">
        <v>1</v>
      </c>
      <c r="W202" s="334">
        <v>4</v>
      </c>
      <c r="X202" s="334">
        <f t="shared" si="3"/>
        <v>386</v>
      </c>
    </row>
    <row r="203" spans="1:24" x14ac:dyDescent="0.2">
      <c r="A203" s="113">
        <v>202</v>
      </c>
      <c r="B203" s="114">
        <v>8</v>
      </c>
      <c r="C203" s="364">
        <v>553</v>
      </c>
      <c r="D203" s="365" t="s">
        <v>1092</v>
      </c>
      <c r="E203" s="365" t="s">
        <v>1092</v>
      </c>
      <c r="F203" s="364">
        <v>2373</v>
      </c>
      <c r="G203" s="114" t="s">
        <v>73</v>
      </c>
      <c r="H203" s="365" t="s">
        <v>1582</v>
      </c>
      <c r="I203" s="367">
        <v>655</v>
      </c>
      <c r="J203" s="334">
        <v>4</v>
      </c>
      <c r="K203" s="334">
        <v>35</v>
      </c>
      <c r="L203" s="334">
        <v>56</v>
      </c>
      <c r="M203" s="334">
        <v>3</v>
      </c>
      <c r="N203" s="334">
        <v>16</v>
      </c>
      <c r="O203" s="334">
        <v>16</v>
      </c>
      <c r="P203" s="334">
        <v>29</v>
      </c>
      <c r="Q203" s="334">
        <v>23</v>
      </c>
      <c r="R203" s="334">
        <v>13</v>
      </c>
      <c r="S203" s="334">
        <v>165</v>
      </c>
      <c r="T203" s="334">
        <v>4</v>
      </c>
      <c r="U203" s="334">
        <v>1</v>
      </c>
      <c r="V203" s="334">
        <v>1</v>
      </c>
      <c r="W203" s="334">
        <v>8</v>
      </c>
      <c r="X203" s="334">
        <f t="shared" si="3"/>
        <v>374</v>
      </c>
    </row>
    <row r="204" spans="1:24" x14ac:dyDescent="0.2">
      <c r="A204" s="113">
        <v>203</v>
      </c>
      <c r="B204" s="114">
        <v>8</v>
      </c>
      <c r="C204" s="364">
        <v>553</v>
      </c>
      <c r="D204" s="365" t="s">
        <v>1092</v>
      </c>
      <c r="E204" s="365" t="s">
        <v>1092</v>
      </c>
      <c r="F204" s="364">
        <v>2373</v>
      </c>
      <c r="G204" s="114" t="s">
        <v>73</v>
      </c>
      <c r="H204" s="365" t="s">
        <v>1583</v>
      </c>
      <c r="I204" s="367">
        <v>655</v>
      </c>
      <c r="J204" s="334">
        <v>4</v>
      </c>
      <c r="K204" s="334">
        <v>33</v>
      </c>
      <c r="L204" s="334">
        <v>66</v>
      </c>
      <c r="M204" s="334">
        <v>9</v>
      </c>
      <c r="N204" s="334">
        <v>17</v>
      </c>
      <c r="O204" s="334">
        <v>7</v>
      </c>
      <c r="P204" s="334">
        <v>44</v>
      </c>
      <c r="Q204" s="334">
        <v>16</v>
      </c>
      <c r="R204" s="334">
        <v>14</v>
      </c>
      <c r="S204" s="334">
        <v>141</v>
      </c>
      <c r="T204" s="334">
        <v>0</v>
      </c>
      <c r="U204" s="334">
        <v>1</v>
      </c>
      <c r="V204" s="334">
        <v>0</v>
      </c>
      <c r="W204" s="334">
        <v>15</v>
      </c>
      <c r="X204" s="334">
        <f t="shared" si="3"/>
        <v>367</v>
      </c>
    </row>
    <row r="205" spans="1:24" x14ac:dyDescent="0.2">
      <c r="A205" s="113">
        <v>204</v>
      </c>
      <c r="B205" s="114">
        <v>8</v>
      </c>
      <c r="C205" s="364">
        <v>553</v>
      </c>
      <c r="D205" s="365" t="s">
        <v>1092</v>
      </c>
      <c r="E205" s="365" t="s">
        <v>1092</v>
      </c>
      <c r="F205" s="364">
        <v>2374</v>
      </c>
      <c r="G205" s="114" t="s">
        <v>73</v>
      </c>
      <c r="H205" s="365" t="s">
        <v>42</v>
      </c>
      <c r="I205" s="367">
        <v>672</v>
      </c>
      <c r="J205" s="334">
        <v>10</v>
      </c>
      <c r="K205" s="334">
        <v>52</v>
      </c>
      <c r="L205" s="334">
        <v>62</v>
      </c>
      <c r="M205" s="334">
        <v>6</v>
      </c>
      <c r="N205" s="334">
        <v>19</v>
      </c>
      <c r="O205" s="334">
        <v>21</v>
      </c>
      <c r="P205" s="334">
        <v>62</v>
      </c>
      <c r="Q205" s="334">
        <v>15</v>
      </c>
      <c r="R205" s="334">
        <v>20</v>
      </c>
      <c r="S205" s="334">
        <v>106</v>
      </c>
      <c r="T205" s="334">
        <v>1</v>
      </c>
      <c r="U205" s="334">
        <v>3</v>
      </c>
      <c r="V205" s="334">
        <v>1</v>
      </c>
      <c r="W205" s="334">
        <v>12</v>
      </c>
      <c r="X205" s="334">
        <f t="shared" si="3"/>
        <v>390</v>
      </c>
    </row>
    <row r="206" spans="1:24" x14ac:dyDescent="0.2">
      <c r="A206" s="113">
        <v>205</v>
      </c>
      <c r="B206" s="114">
        <v>8</v>
      </c>
      <c r="C206" s="364">
        <v>553</v>
      </c>
      <c r="D206" s="365" t="s">
        <v>1092</v>
      </c>
      <c r="E206" s="365" t="s">
        <v>1092</v>
      </c>
      <c r="F206" s="364">
        <v>2374</v>
      </c>
      <c r="G206" s="114" t="s">
        <v>73</v>
      </c>
      <c r="H206" s="365" t="s">
        <v>1569</v>
      </c>
      <c r="I206" s="367">
        <v>671</v>
      </c>
      <c r="J206" s="334">
        <v>7</v>
      </c>
      <c r="K206" s="334">
        <v>57</v>
      </c>
      <c r="L206" s="334">
        <v>67</v>
      </c>
      <c r="M206" s="334">
        <v>4</v>
      </c>
      <c r="N206" s="334">
        <v>19</v>
      </c>
      <c r="O206" s="334">
        <v>31</v>
      </c>
      <c r="P206" s="334">
        <v>47</v>
      </c>
      <c r="Q206" s="334">
        <v>12</v>
      </c>
      <c r="R206" s="334">
        <v>18</v>
      </c>
      <c r="S206" s="334">
        <v>112</v>
      </c>
      <c r="T206" s="334">
        <v>1</v>
      </c>
      <c r="U206" s="334">
        <v>3</v>
      </c>
      <c r="V206" s="334">
        <v>0</v>
      </c>
      <c r="W206" s="334">
        <v>7</v>
      </c>
      <c r="X206" s="334">
        <f t="shared" si="3"/>
        <v>385</v>
      </c>
    </row>
    <row r="207" spans="1:24" x14ac:dyDescent="0.2">
      <c r="A207" s="113">
        <v>206</v>
      </c>
      <c r="B207" s="114">
        <v>8</v>
      </c>
      <c r="C207" s="364">
        <v>553</v>
      </c>
      <c r="D207" s="365" t="s">
        <v>1092</v>
      </c>
      <c r="E207" s="365" t="s">
        <v>1092</v>
      </c>
      <c r="F207" s="364">
        <v>2374</v>
      </c>
      <c r="G207" s="114" t="s">
        <v>73</v>
      </c>
      <c r="H207" s="365" t="s">
        <v>1571</v>
      </c>
      <c r="I207" s="367">
        <v>671</v>
      </c>
      <c r="J207" s="334">
        <v>4</v>
      </c>
      <c r="K207" s="334">
        <v>40</v>
      </c>
      <c r="L207" s="334">
        <v>60</v>
      </c>
      <c r="M207" s="334">
        <v>7</v>
      </c>
      <c r="N207" s="334">
        <v>16</v>
      </c>
      <c r="O207" s="334">
        <v>29</v>
      </c>
      <c r="P207" s="334">
        <v>44</v>
      </c>
      <c r="Q207" s="334">
        <v>17</v>
      </c>
      <c r="R207" s="334">
        <v>20</v>
      </c>
      <c r="S207" s="334">
        <v>126</v>
      </c>
      <c r="T207" s="334">
        <v>4</v>
      </c>
      <c r="U207" s="334">
        <v>2</v>
      </c>
      <c r="V207" s="334">
        <v>0</v>
      </c>
      <c r="W207" s="334">
        <v>15</v>
      </c>
      <c r="X207" s="334">
        <f t="shared" si="3"/>
        <v>384</v>
      </c>
    </row>
    <row r="208" spans="1:24" x14ac:dyDescent="0.2">
      <c r="A208" s="113">
        <v>207</v>
      </c>
      <c r="B208" s="114">
        <v>8</v>
      </c>
      <c r="C208" s="364">
        <v>553</v>
      </c>
      <c r="D208" s="365" t="s">
        <v>1092</v>
      </c>
      <c r="E208" s="365" t="s">
        <v>1092</v>
      </c>
      <c r="F208" s="364">
        <v>2374</v>
      </c>
      <c r="G208" s="114" t="s">
        <v>73</v>
      </c>
      <c r="H208" s="365" t="s">
        <v>1578</v>
      </c>
      <c r="I208" s="367">
        <v>671</v>
      </c>
      <c r="J208" s="334">
        <v>7</v>
      </c>
      <c r="K208" s="334">
        <v>54</v>
      </c>
      <c r="L208" s="334">
        <v>58</v>
      </c>
      <c r="M208" s="334">
        <v>8</v>
      </c>
      <c r="N208" s="334">
        <v>24</v>
      </c>
      <c r="O208" s="334">
        <v>21</v>
      </c>
      <c r="P208" s="334">
        <v>54</v>
      </c>
      <c r="Q208" s="334">
        <v>14</v>
      </c>
      <c r="R208" s="334">
        <v>12</v>
      </c>
      <c r="S208" s="334">
        <v>101</v>
      </c>
      <c r="T208" s="334">
        <v>0</v>
      </c>
      <c r="U208" s="334">
        <v>3</v>
      </c>
      <c r="V208" s="334">
        <v>1</v>
      </c>
      <c r="W208" s="334">
        <v>11</v>
      </c>
      <c r="X208" s="334">
        <f t="shared" si="3"/>
        <v>368</v>
      </c>
    </row>
    <row r="209" spans="1:24" x14ac:dyDescent="0.2">
      <c r="A209" s="113">
        <v>208</v>
      </c>
      <c r="B209" s="114">
        <v>8</v>
      </c>
      <c r="C209" s="364">
        <v>553</v>
      </c>
      <c r="D209" s="365" t="s">
        <v>1092</v>
      </c>
      <c r="E209" s="365" t="s">
        <v>1092</v>
      </c>
      <c r="F209" s="364">
        <v>2375</v>
      </c>
      <c r="G209" s="114" t="s">
        <v>73</v>
      </c>
      <c r="H209" s="365" t="s">
        <v>42</v>
      </c>
      <c r="I209" s="367">
        <v>670</v>
      </c>
      <c r="J209" s="334">
        <v>5</v>
      </c>
      <c r="K209" s="334">
        <v>83</v>
      </c>
      <c r="L209" s="334">
        <v>57</v>
      </c>
      <c r="M209" s="334">
        <v>3</v>
      </c>
      <c r="N209" s="334">
        <v>18</v>
      </c>
      <c r="O209" s="334">
        <v>14</v>
      </c>
      <c r="P209" s="334">
        <v>49</v>
      </c>
      <c r="Q209" s="334">
        <v>13</v>
      </c>
      <c r="R209" s="334">
        <v>14</v>
      </c>
      <c r="S209" s="334">
        <v>104</v>
      </c>
      <c r="T209" s="334">
        <v>0</v>
      </c>
      <c r="U209" s="334">
        <v>2</v>
      </c>
      <c r="V209" s="334">
        <v>0</v>
      </c>
      <c r="W209" s="334">
        <v>9</v>
      </c>
      <c r="X209" s="334">
        <f t="shared" si="3"/>
        <v>371</v>
      </c>
    </row>
    <row r="210" spans="1:24" x14ac:dyDescent="0.2">
      <c r="A210" s="113">
        <v>209</v>
      </c>
      <c r="B210" s="114">
        <v>8</v>
      </c>
      <c r="C210" s="364">
        <v>553</v>
      </c>
      <c r="D210" s="365" t="s">
        <v>1092</v>
      </c>
      <c r="E210" s="365" t="s">
        <v>1092</v>
      </c>
      <c r="F210" s="364">
        <v>2375</v>
      </c>
      <c r="G210" s="114" t="s">
        <v>73</v>
      </c>
      <c r="H210" s="365" t="s">
        <v>1569</v>
      </c>
      <c r="I210" s="367">
        <v>670</v>
      </c>
      <c r="J210" s="334">
        <v>6</v>
      </c>
      <c r="K210" s="334">
        <v>60</v>
      </c>
      <c r="L210" s="334">
        <v>66</v>
      </c>
      <c r="M210" s="334">
        <v>5</v>
      </c>
      <c r="N210" s="334">
        <v>15</v>
      </c>
      <c r="O210" s="334">
        <v>9</v>
      </c>
      <c r="P210" s="334">
        <v>74</v>
      </c>
      <c r="Q210" s="334">
        <v>12</v>
      </c>
      <c r="R210" s="334">
        <v>17</v>
      </c>
      <c r="S210" s="334">
        <v>113</v>
      </c>
      <c r="T210" s="334">
        <v>0</v>
      </c>
      <c r="U210" s="334">
        <v>1</v>
      </c>
      <c r="V210" s="334">
        <v>1</v>
      </c>
      <c r="W210" s="334">
        <v>17</v>
      </c>
      <c r="X210" s="334">
        <f t="shared" si="3"/>
        <v>396</v>
      </c>
    </row>
    <row r="211" spans="1:24" x14ac:dyDescent="0.2">
      <c r="A211" s="113">
        <v>210</v>
      </c>
      <c r="B211" s="114">
        <v>8</v>
      </c>
      <c r="C211" s="364">
        <v>553</v>
      </c>
      <c r="D211" s="365" t="s">
        <v>1092</v>
      </c>
      <c r="E211" s="365" t="s">
        <v>1092</v>
      </c>
      <c r="F211" s="364">
        <v>2375</v>
      </c>
      <c r="G211" s="114" t="s">
        <v>73</v>
      </c>
      <c r="H211" s="365" t="s">
        <v>1571</v>
      </c>
      <c r="I211" s="367">
        <v>669</v>
      </c>
      <c r="J211" s="334">
        <v>4</v>
      </c>
      <c r="K211" s="334">
        <v>55</v>
      </c>
      <c r="L211" s="334">
        <v>55</v>
      </c>
      <c r="M211" s="334">
        <v>11</v>
      </c>
      <c r="N211" s="334">
        <v>15</v>
      </c>
      <c r="O211" s="334">
        <v>11</v>
      </c>
      <c r="P211" s="334">
        <v>80</v>
      </c>
      <c r="Q211" s="334">
        <v>19</v>
      </c>
      <c r="R211" s="334">
        <v>30</v>
      </c>
      <c r="S211" s="334">
        <v>89</v>
      </c>
      <c r="T211" s="334">
        <v>4</v>
      </c>
      <c r="U211" s="334">
        <v>1</v>
      </c>
      <c r="V211" s="334">
        <v>0</v>
      </c>
      <c r="W211" s="334">
        <v>15</v>
      </c>
      <c r="X211" s="334">
        <f t="shared" si="3"/>
        <v>389</v>
      </c>
    </row>
    <row r="212" spans="1:24" x14ac:dyDescent="0.2">
      <c r="A212" s="113">
        <v>211</v>
      </c>
      <c r="B212" s="114">
        <v>8</v>
      </c>
      <c r="C212" s="364">
        <v>553</v>
      </c>
      <c r="D212" s="365" t="s">
        <v>1092</v>
      </c>
      <c r="E212" s="365" t="s">
        <v>1092</v>
      </c>
      <c r="F212" s="364">
        <v>2375</v>
      </c>
      <c r="G212" s="114" t="s">
        <v>73</v>
      </c>
      <c r="H212" s="365" t="s">
        <v>1578</v>
      </c>
      <c r="I212" s="367">
        <v>669</v>
      </c>
      <c r="J212" s="334">
        <v>4</v>
      </c>
      <c r="K212" s="334">
        <v>55</v>
      </c>
      <c r="L212" s="334">
        <v>61</v>
      </c>
      <c r="M212" s="334">
        <v>1</v>
      </c>
      <c r="N212" s="334">
        <v>25</v>
      </c>
      <c r="O212" s="334">
        <v>12</v>
      </c>
      <c r="P212" s="334">
        <v>62</v>
      </c>
      <c r="Q212" s="334">
        <v>13</v>
      </c>
      <c r="R212" s="334">
        <v>25</v>
      </c>
      <c r="S212" s="334">
        <v>99</v>
      </c>
      <c r="T212" s="334">
        <v>0</v>
      </c>
      <c r="U212" s="334">
        <v>1</v>
      </c>
      <c r="V212" s="334">
        <v>0</v>
      </c>
      <c r="W212" s="334">
        <v>19</v>
      </c>
      <c r="X212" s="334">
        <f t="shared" si="3"/>
        <v>377</v>
      </c>
    </row>
    <row r="213" spans="1:24" x14ac:dyDescent="0.2">
      <c r="A213" s="113">
        <v>212</v>
      </c>
      <c r="B213" s="114">
        <v>8</v>
      </c>
      <c r="C213" s="364">
        <v>553</v>
      </c>
      <c r="D213" s="365" t="s">
        <v>1092</v>
      </c>
      <c r="E213" s="365" t="s">
        <v>1033</v>
      </c>
      <c r="F213" s="364">
        <v>2376</v>
      </c>
      <c r="G213" s="114" t="s">
        <v>73</v>
      </c>
      <c r="H213" s="365" t="s">
        <v>42</v>
      </c>
      <c r="I213" s="367">
        <v>554</v>
      </c>
      <c r="J213" s="334">
        <v>3</v>
      </c>
      <c r="K213" s="334">
        <v>68</v>
      </c>
      <c r="L213" s="334">
        <v>41</v>
      </c>
      <c r="M213" s="334">
        <v>7</v>
      </c>
      <c r="N213" s="334">
        <v>28</v>
      </c>
      <c r="O213" s="334">
        <v>29</v>
      </c>
      <c r="P213" s="334">
        <v>50</v>
      </c>
      <c r="Q213" s="334">
        <v>11</v>
      </c>
      <c r="R213" s="334">
        <v>14</v>
      </c>
      <c r="S213" s="334">
        <v>47</v>
      </c>
      <c r="T213" s="334">
        <v>4</v>
      </c>
      <c r="U213" s="334">
        <v>3</v>
      </c>
      <c r="V213" s="334">
        <v>0</v>
      </c>
      <c r="W213" s="334">
        <v>13</v>
      </c>
      <c r="X213" s="334">
        <f t="shared" si="3"/>
        <v>318</v>
      </c>
    </row>
    <row r="214" spans="1:24" x14ac:dyDescent="0.2">
      <c r="A214" s="113">
        <v>213</v>
      </c>
      <c r="B214" s="114">
        <v>8</v>
      </c>
      <c r="C214" s="364">
        <v>553</v>
      </c>
      <c r="D214" s="365" t="s">
        <v>1092</v>
      </c>
      <c r="E214" s="365" t="s">
        <v>1033</v>
      </c>
      <c r="F214" s="364">
        <v>2376</v>
      </c>
      <c r="G214" s="114" t="s">
        <v>73</v>
      </c>
      <c r="H214" s="365" t="s">
        <v>1569</v>
      </c>
      <c r="I214" s="367">
        <v>553</v>
      </c>
      <c r="J214" s="334">
        <v>1</v>
      </c>
      <c r="K214" s="334">
        <v>67</v>
      </c>
      <c r="L214" s="334">
        <v>34</v>
      </c>
      <c r="M214" s="334">
        <v>10</v>
      </c>
      <c r="N214" s="334">
        <v>44</v>
      </c>
      <c r="O214" s="334">
        <v>35</v>
      </c>
      <c r="P214" s="334">
        <v>88</v>
      </c>
      <c r="Q214" s="334">
        <v>14</v>
      </c>
      <c r="R214" s="334">
        <v>13</v>
      </c>
      <c r="S214" s="334">
        <v>48</v>
      </c>
      <c r="T214" s="334">
        <v>1</v>
      </c>
      <c r="U214" s="334">
        <v>3</v>
      </c>
      <c r="V214" s="334">
        <v>0</v>
      </c>
      <c r="W214" s="334">
        <v>11</v>
      </c>
      <c r="X214" s="334">
        <f t="shared" si="3"/>
        <v>369</v>
      </c>
    </row>
    <row r="215" spans="1:24" x14ac:dyDescent="0.2">
      <c r="A215" s="113">
        <v>214</v>
      </c>
      <c r="B215" s="114">
        <v>8</v>
      </c>
      <c r="C215" s="364">
        <v>553</v>
      </c>
      <c r="D215" s="365" t="s">
        <v>1092</v>
      </c>
      <c r="E215" s="365" t="s">
        <v>1033</v>
      </c>
      <c r="F215" s="364">
        <v>2376</v>
      </c>
      <c r="G215" s="114" t="s">
        <v>73</v>
      </c>
      <c r="H215" s="365" t="s">
        <v>1571</v>
      </c>
      <c r="I215" s="367">
        <v>553</v>
      </c>
      <c r="J215" s="334">
        <v>4</v>
      </c>
      <c r="K215" s="334">
        <v>49</v>
      </c>
      <c r="L215" s="334">
        <v>55</v>
      </c>
      <c r="M215" s="334">
        <v>8</v>
      </c>
      <c r="N215" s="334">
        <v>47</v>
      </c>
      <c r="O215" s="334">
        <v>26</v>
      </c>
      <c r="P215" s="334">
        <v>53</v>
      </c>
      <c r="Q215" s="334">
        <v>18</v>
      </c>
      <c r="R215" s="334">
        <v>13</v>
      </c>
      <c r="S215" s="334">
        <v>35</v>
      </c>
      <c r="T215" s="334">
        <v>0</v>
      </c>
      <c r="U215" s="334">
        <v>2</v>
      </c>
      <c r="V215" s="334">
        <v>0</v>
      </c>
      <c r="W215" s="334">
        <v>8</v>
      </c>
      <c r="X215" s="334">
        <f t="shared" si="3"/>
        <v>318</v>
      </c>
    </row>
    <row r="216" spans="1:24" x14ac:dyDescent="0.2">
      <c r="A216" s="113">
        <v>215</v>
      </c>
      <c r="B216" s="114">
        <v>8</v>
      </c>
      <c r="C216" s="364">
        <v>553</v>
      </c>
      <c r="D216" s="365" t="s">
        <v>1092</v>
      </c>
      <c r="E216" s="365" t="s">
        <v>1093</v>
      </c>
      <c r="F216" s="364">
        <v>2377</v>
      </c>
      <c r="G216" s="114" t="s">
        <v>73</v>
      </c>
      <c r="H216" s="365" t="s">
        <v>42</v>
      </c>
      <c r="I216" s="367">
        <v>450</v>
      </c>
      <c r="J216" s="334">
        <v>7</v>
      </c>
      <c r="K216" s="334">
        <v>18</v>
      </c>
      <c r="L216" s="334">
        <v>47</v>
      </c>
      <c r="M216" s="334">
        <v>7</v>
      </c>
      <c r="N216" s="334">
        <v>7</v>
      </c>
      <c r="O216" s="334">
        <v>12</v>
      </c>
      <c r="P216" s="334">
        <v>36</v>
      </c>
      <c r="Q216" s="334">
        <v>32</v>
      </c>
      <c r="R216" s="334">
        <v>12</v>
      </c>
      <c r="S216" s="334">
        <v>79</v>
      </c>
      <c r="T216" s="334">
        <v>0</v>
      </c>
      <c r="U216" s="334">
        <v>0</v>
      </c>
      <c r="V216" s="334">
        <v>0</v>
      </c>
      <c r="W216" s="334">
        <v>26</v>
      </c>
      <c r="X216" s="334">
        <f t="shared" si="3"/>
        <v>283</v>
      </c>
    </row>
    <row r="217" spans="1:24" x14ac:dyDescent="0.2">
      <c r="A217" s="113">
        <v>216</v>
      </c>
      <c r="B217" s="114">
        <v>8</v>
      </c>
      <c r="C217" s="364">
        <v>553</v>
      </c>
      <c r="D217" s="365" t="s">
        <v>1092</v>
      </c>
      <c r="E217" s="365" t="s">
        <v>1094</v>
      </c>
      <c r="F217" s="364">
        <v>2378</v>
      </c>
      <c r="G217" s="114" t="s">
        <v>73</v>
      </c>
      <c r="H217" s="365" t="s">
        <v>42</v>
      </c>
      <c r="I217" s="367">
        <v>148</v>
      </c>
      <c r="J217" s="334">
        <v>4</v>
      </c>
      <c r="K217" s="334"/>
      <c r="L217" s="334">
        <v>34</v>
      </c>
      <c r="M217" s="334">
        <v>13</v>
      </c>
      <c r="N217" s="334">
        <v>2</v>
      </c>
      <c r="O217" s="334">
        <v>6</v>
      </c>
      <c r="P217" s="334">
        <v>5</v>
      </c>
      <c r="Q217" s="334">
        <v>3</v>
      </c>
      <c r="R217" s="334">
        <v>2</v>
      </c>
      <c r="S217" s="334">
        <v>6</v>
      </c>
      <c r="T217" s="334">
        <v>12</v>
      </c>
      <c r="U217" s="334">
        <v>0</v>
      </c>
      <c r="V217" s="334">
        <v>0</v>
      </c>
      <c r="W217" s="334">
        <v>2</v>
      </c>
      <c r="X217" s="334">
        <f t="shared" si="3"/>
        <v>89</v>
      </c>
    </row>
    <row r="218" spans="1:24" x14ac:dyDescent="0.2">
      <c r="A218" s="113">
        <v>217</v>
      </c>
      <c r="B218" s="114">
        <v>8</v>
      </c>
      <c r="C218" s="364">
        <v>553</v>
      </c>
      <c r="D218" s="365" t="s">
        <v>1092</v>
      </c>
      <c r="E218" s="365" t="s">
        <v>1095</v>
      </c>
      <c r="F218" s="364">
        <v>2379</v>
      </c>
      <c r="G218" s="114" t="s">
        <v>73</v>
      </c>
      <c r="H218" s="365" t="s">
        <v>42</v>
      </c>
      <c r="I218" s="367">
        <v>600</v>
      </c>
      <c r="J218" s="334">
        <v>12</v>
      </c>
      <c r="K218" s="334">
        <v>46</v>
      </c>
      <c r="L218" s="334">
        <v>97</v>
      </c>
      <c r="M218" s="334">
        <v>2</v>
      </c>
      <c r="N218" s="334">
        <v>23</v>
      </c>
      <c r="O218" s="334">
        <v>11</v>
      </c>
      <c r="P218" s="334">
        <v>47</v>
      </c>
      <c r="Q218" s="334">
        <v>15</v>
      </c>
      <c r="R218" s="334">
        <v>8</v>
      </c>
      <c r="S218" s="334">
        <v>95</v>
      </c>
      <c r="T218" s="334">
        <v>4</v>
      </c>
      <c r="U218" s="334">
        <v>2</v>
      </c>
      <c r="V218" s="334">
        <v>0</v>
      </c>
      <c r="W218" s="334">
        <v>14</v>
      </c>
      <c r="X218" s="334">
        <f t="shared" si="3"/>
        <v>376</v>
      </c>
    </row>
    <row r="219" spans="1:24" x14ac:dyDescent="0.2">
      <c r="A219" s="113">
        <v>218</v>
      </c>
      <c r="B219" s="114">
        <v>8</v>
      </c>
      <c r="C219" s="364">
        <v>553</v>
      </c>
      <c r="D219" s="365" t="s">
        <v>1092</v>
      </c>
      <c r="E219" s="365" t="s">
        <v>1096</v>
      </c>
      <c r="F219" s="364">
        <v>2380</v>
      </c>
      <c r="G219" s="114" t="s">
        <v>73</v>
      </c>
      <c r="H219" s="365" t="s">
        <v>42</v>
      </c>
      <c r="I219" s="367">
        <v>670</v>
      </c>
      <c r="J219" s="334">
        <v>12</v>
      </c>
      <c r="K219" s="334">
        <v>118</v>
      </c>
      <c r="L219" s="334">
        <v>92</v>
      </c>
      <c r="M219" s="334">
        <v>7</v>
      </c>
      <c r="N219" s="334">
        <v>10</v>
      </c>
      <c r="O219" s="334">
        <v>5</v>
      </c>
      <c r="P219" s="334">
        <v>31</v>
      </c>
      <c r="Q219" s="334">
        <v>10</v>
      </c>
      <c r="R219" s="334">
        <v>6</v>
      </c>
      <c r="S219" s="334">
        <v>23</v>
      </c>
      <c r="T219" s="334">
        <v>1</v>
      </c>
      <c r="U219" s="334">
        <v>5</v>
      </c>
      <c r="V219" s="334">
        <v>1</v>
      </c>
      <c r="W219" s="334">
        <v>7</v>
      </c>
      <c r="X219" s="334">
        <f t="shared" si="3"/>
        <v>328</v>
      </c>
    </row>
    <row r="220" spans="1:24" x14ac:dyDescent="0.2">
      <c r="A220" s="113">
        <v>219</v>
      </c>
      <c r="B220" s="114">
        <v>8</v>
      </c>
      <c r="C220" s="364">
        <v>553</v>
      </c>
      <c r="D220" s="365" t="s">
        <v>1092</v>
      </c>
      <c r="E220" s="365" t="s">
        <v>1096</v>
      </c>
      <c r="F220" s="364">
        <v>2380</v>
      </c>
      <c r="G220" s="114" t="s">
        <v>73</v>
      </c>
      <c r="H220" s="365" t="s">
        <v>1573</v>
      </c>
      <c r="I220" s="367">
        <v>507</v>
      </c>
      <c r="J220" s="334">
        <v>15</v>
      </c>
      <c r="K220" s="334">
        <v>99</v>
      </c>
      <c r="L220" s="334">
        <v>98</v>
      </c>
      <c r="M220" s="334">
        <v>10</v>
      </c>
      <c r="N220" s="334">
        <v>28</v>
      </c>
      <c r="O220" s="334">
        <v>3</v>
      </c>
      <c r="P220" s="334">
        <v>52</v>
      </c>
      <c r="Q220" s="334">
        <v>25</v>
      </c>
      <c r="R220" s="334">
        <v>5</v>
      </c>
      <c r="S220" s="334">
        <v>28</v>
      </c>
      <c r="T220" s="334">
        <v>0</v>
      </c>
      <c r="U220" s="334">
        <v>5</v>
      </c>
      <c r="V220" s="334">
        <v>0</v>
      </c>
      <c r="W220" s="334">
        <v>17</v>
      </c>
      <c r="X220" s="334">
        <f t="shared" si="3"/>
        <v>385</v>
      </c>
    </row>
    <row r="221" spans="1:24" x14ac:dyDescent="0.2">
      <c r="A221" s="113">
        <v>220</v>
      </c>
      <c r="B221" s="114">
        <v>8</v>
      </c>
      <c r="C221" s="364">
        <v>553</v>
      </c>
      <c r="D221" s="365" t="s">
        <v>1092</v>
      </c>
      <c r="E221" s="365" t="s">
        <v>1097</v>
      </c>
      <c r="F221" s="364">
        <v>2381</v>
      </c>
      <c r="G221" s="114" t="s">
        <v>73</v>
      </c>
      <c r="H221" s="365" t="s">
        <v>42</v>
      </c>
      <c r="I221" s="367">
        <v>589</v>
      </c>
      <c r="J221" s="334">
        <v>4</v>
      </c>
      <c r="K221" s="334">
        <v>39</v>
      </c>
      <c r="L221" s="334">
        <v>58</v>
      </c>
      <c r="M221" s="334">
        <v>10</v>
      </c>
      <c r="N221" s="334">
        <v>9</v>
      </c>
      <c r="O221" s="334">
        <v>17</v>
      </c>
      <c r="P221" s="334">
        <v>60</v>
      </c>
      <c r="Q221" s="334">
        <v>14</v>
      </c>
      <c r="R221" s="334">
        <v>5</v>
      </c>
      <c r="S221" s="334">
        <v>109</v>
      </c>
      <c r="T221" s="334">
        <v>3</v>
      </c>
      <c r="U221" s="334">
        <v>0</v>
      </c>
      <c r="V221" s="334">
        <v>0</v>
      </c>
      <c r="W221" s="334">
        <v>17</v>
      </c>
      <c r="X221" s="334">
        <f t="shared" si="3"/>
        <v>345</v>
      </c>
    </row>
    <row r="222" spans="1:24" x14ac:dyDescent="0.2">
      <c r="A222" s="113">
        <v>221</v>
      </c>
      <c r="B222" s="114">
        <v>8</v>
      </c>
      <c r="C222" s="364">
        <v>553</v>
      </c>
      <c r="D222" s="365" t="s">
        <v>1092</v>
      </c>
      <c r="E222" s="365" t="s">
        <v>1097</v>
      </c>
      <c r="F222" s="364">
        <v>2381</v>
      </c>
      <c r="G222" s="114" t="s">
        <v>73</v>
      </c>
      <c r="H222" s="365" t="s">
        <v>1569</v>
      </c>
      <c r="I222" s="367">
        <v>589</v>
      </c>
      <c r="J222" s="334">
        <v>6</v>
      </c>
      <c r="K222" s="334">
        <v>39</v>
      </c>
      <c r="L222" s="334">
        <v>95</v>
      </c>
      <c r="M222" s="334">
        <v>3</v>
      </c>
      <c r="N222" s="334">
        <v>11</v>
      </c>
      <c r="O222" s="334">
        <v>8</v>
      </c>
      <c r="P222" s="334">
        <v>47</v>
      </c>
      <c r="Q222" s="334">
        <v>8</v>
      </c>
      <c r="R222" s="334">
        <v>6</v>
      </c>
      <c r="S222" s="334">
        <v>87</v>
      </c>
      <c r="T222" s="334">
        <v>1</v>
      </c>
      <c r="U222" s="334">
        <v>0</v>
      </c>
      <c r="V222" s="334">
        <v>0</v>
      </c>
      <c r="W222" s="334">
        <v>19</v>
      </c>
      <c r="X222" s="334">
        <f t="shared" si="3"/>
        <v>330</v>
      </c>
    </row>
    <row r="223" spans="1:24" x14ac:dyDescent="0.2">
      <c r="A223" s="113">
        <v>222</v>
      </c>
      <c r="B223" s="114">
        <v>8</v>
      </c>
      <c r="C223" s="364">
        <v>553</v>
      </c>
      <c r="D223" s="365" t="s">
        <v>1092</v>
      </c>
      <c r="E223" s="365" t="s">
        <v>1098</v>
      </c>
      <c r="F223" s="364">
        <v>2382</v>
      </c>
      <c r="G223" s="114" t="s">
        <v>73</v>
      </c>
      <c r="H223" s="365" t="s">
        <v>42</v>
      </c>
      <c r="I223" s="367">
        <v>554</v>
      </c>
      <c r="J223" s="334">
        <v>6</v>
      </c>
      <c r="K223" s="334">
        <v>26</v>
      </c>
      <c r="L223" s="334">
        <v>52</v>
      </c>
      <c r="M223" s="334">
        <v>2</v>
      </c>
      <c r="N223" s="334">
        <v>6</v>
      </c>
      <c r="O223" s="334">
        <v>17</v>
      </c>
      <c r="P223" s="334">
        <v>105</v>
      </c>
      <c r="Q223" s="334">
        <v>18</v>
      </c>
      <c r="R223" s="334">
        <v>3</v>
      </c>
      <c r="S223" s="334">
        <v>67</v>
      </c>
      <c r="T223" s="334">
        <v>0</v>
      </c>
      <c r="U223" s="334">
        <v>1</v>
      </c>
      <c r="V223" s="334">
        <v>0</v>
      </c>
      <c r="W223" s="334">
        <v>14</v>
      </c>
      <c r="X223" s="334">
        <f t="shared" si="3"/>
        <v>317</v>
      </c>
    </row>
    <row r="224" spans="1:24" x14ac:dyDescent="0.2">
      <c r="A224" s="113">
        <v>223</v>
      </c>
      <c r="B224" s="114">
        <v>8</v>
      </c>
      <c r="C224" s="364">
        <v>553</v>
      </c>
      <c r="D224" s="365" t="s">
        <v>1092</v>
      </c>
      <c r="E224" s="365" t="s">
        <v>1098</v>
      </c>
      <c r="F224" s="364">
        <v>2382</v>
      </c>
      <c r="G224" s="114" t="s">
        <v>73</v>
      </c>
      <c r="H224" s="365" t="s">
        <v>1569</v>
      </c>
      <c r="I224" s="367">
        <v>554</v>
      </c>
      <c r="J224" s="334">
        <v>4</v>
      </c>
      <c r="K224" s="334">
        <v>31</v>
      </c>
      <c r="L224" s="334">
        <v>53</v>
      </c>
      <c r="M224" s="334">
        <v>7</v>
      </c>
      <c r="N224" s="334">
        <v>6</v>
      </c>
      <c r="O224" s="334">
        <v>16</v>
      </c>
      <c r="P224" s="334">
        <v>101</v>
      </c>
      <c r="Q224" s="334">
        <v>9</v>
      </c>
      <c r="R224" s="334">
        <v>10</v>
      </c>
      <c r="S224" s="334">
        <v>74</v>
      </c>
      <c r="T224" s="334">
        <v>0</v>
      </c>
      <c r="U224" s="334">
        <v>0</v>
      </c>
      <c r="V224" s="334">
        <v>0</v>
      </c>
      <c r="W224" s="334">
        <v>11</v>
      </c>
      <c r="X224" s="334">
        <f t="shared" si="3"/>
        <v>322</v>
      </c>
    </row>
    <row r="225" spans="1:24" x14ac:dyDescent="0.2">
      <c r="A225" s="113">
        <v>224</v>
      </c>
      <c r="B225" s="114">
        <v>8</v>
      </c>
      <c r="C225" s="364">
        <v>553</v>
      </c>
      <c r="D225" s="365" t="s">
        <v>1092</v>
      </c>
      <c r="E225" s="365" t="s">
        <v>1099</v>
      </c>
      <c r="F225" s="364">
        <v>2382</v>
      </c>
      <c r="G225" s="114" t="s">
        <v>73</v>
      </c>
      <c r="H225" s="365" t="s">
        <v>1573</v>
      </c>
      <c r="I225" s="367">
        <v>342</v>
      </c>
      <c r="J225" s="334">
        <v>5</v>
      </c>
      <c r="K225" s="334">
        <v>17</v>
      </c>
      <c r="L225" s="334">
        <v>42</v>
      </c>
      <c r="M225" s="334">
        <v>0</v>
      </c>
      <c r="N225" s="334">
        <v>15</v>
      </c>
      <c r="O225" s="334">
        <v>2</v>
      </c>
      <c r="P225" s="334">
        <v>48</v>
      </c>
      <c r="Q225" s="334">
        <v>13</v>
      </c>
      <c r="R225" s="334">
        <v>1</v>
      </c>
      <c r="S225" s="334">
        <v>40</v>
      </c>
      <c r="T225" s="334">
        <v>1</v>
      </c>
      <c r="U225" s="334">
        <v>0</v>
      </c>
      <c r="V225" s="334">
        <v>0</v>
      </c>
      <c r="W225" s="334">
        <v>11</v>
      </c>
      <c r="X225" s="334">
        <f t="shared" si="3"/>
        <v>195</v>
      </c>
    </row>
    <row r="226" spans="1:24" x14ac:dyDescent="0.2">
      <c r="A226" s="113">
        <v>225</v>
      </c>
      <c r="B226" s="114">
        <v>8</v>
      </c>
      <c r="C226" s="364">
        <v>553</v>
      </c>
      <c r="D226" s="365" t="s">
        <v>1092</v>
      </c>
      <c r="E226" s="365" t="s">
        <v>1100</v>
      </c>
      <c r="F226" s="364">
        <v>2383</v>
      </c>
      <c r="G226" s="114" t="s">
        <v>73</v>
      </c>
      <c r="H226" s="365" t="s">
        <v>42</v>
      </c>
      <c r="I226" s="367">
        <v>584</v>
      </c>
      <c r="J226" s="334">
        <v>1</v>
      </c>
      <c r="K226" s="334">
        <v>9</v>
      </c>
      <c r="L226" s="334">
        <v>27</v>
      </c>
      <c r="M226" s="334">
        <v>4</v>
      </c>
      <c r="N226" s="334">
        <v>27</v>
      </c>
      <c r="O226" s="334">
        <v>7</v>
      </c>
      <c r="P226" s="334">
        <v>17</v>
      </c>
      <c r="Q226" s="334">
        <v>5</v>
      </c>
      <c r="R226" s="334">
        <v>7</v>
      </c>
      <c r="S226" s="334">
        <v>113</v>
      </c>
      <c r="T226" s="334">
        <v>1</v>
      </c>
      <c r="U226" s="334">
        <v>1</v>
      </c>
      <c r="V226" s="334">
        <v>0</v>
      </c>
      <c r="W226" s="334">
        <v>16</v>
      </c>
      <c r="X226" s="334">
        <f t="shared" si="3"/>
        <v>235</v>
      </c>
    </row>
    <row r="227" spans="1:24" x14ac:dyDescent="0.2">
      <c r="A227" s="113">
        <v>226</v>
      </c>
      <c r="B227" s="114">
        <v>8</v>
      </c>
      <c r="C227" s="364">
        <v>553</v>
      </c>
      <c r="D227" s="365" t="s">
        <v>1092</v>
      </c>
      <c r="E227" s="365" t="s">
        <v>1100</v>
      </c>
      <c r="F227" s="364">
        <v>2383</v>
      </c>
      <c r="G227" s="114" t="s">
        <v>73</v>
      </c>
      <c r="H227" s="365" t="s">
        <v>1569</v>
      </c>
      <c r="I227" s="367">
        <v>583</v>
      </c>
      <c r="J227" s="334">
        <v>7</v>
      </c>
      <c r="K227" s="334">
        <v>13</v>
      </c>
      <c r="L227" s="334">
        <v>22</v>
      </c>
      <c r="M227" s="334">
        <v>3</v>
      </c>
      <c r="N227" s="334">
        <v>24</v>
      </c>
      <c r="O227" s="334">
        <v>4</v>
      </c>
      <c r="P227" s="334">
        <v>22</v>
      </c>
      <c r="Q227" s="334">
        <v>6</v>
      </c>
      <c r="R227" s="334">
        <v>6</v>
      </c>
      <c r="S227" s="334">
        <v>78</v>
      </c>
      <c r="T227" s="334">
        <v>1</v>
      </c>
      <c r="U227" s="334">
        <v>2</v>
      </c>
      <c r="V227" s="334">
        <v>0</v>
      </c>
      <c r="W227" s="334">
        <v>18</v>
      </c>
      <c r="X227" s="334">
        <f t="shared" si="3"/>
        <v>206</v>
      </c>
    </row>
    <row r="228" spans="1:24" x14ac:dyDescent="0.2">
      <c r="A228" s="113">
        <v>227</v>
      </c>
      <c r="B228" s="114">
        <v>8</v>
      </c>
      <c r="C228" s="364">
        <v>553</v>
      </c>
      <c r="D228" s="365" t="s">
        <v>1092</v>
      </c>
      <c r="E228" s="365" t="s">
        <v>1101</v>
      </c>
      <c r="F228" s="364">
        <v>2384</v>
      </c>
      <c r="G228" s="114" t="s">
        <v>73</v>
      </c>
      <c r="H228" s="365" t="s">
        <v>42</v>
      </c>
      <c r="I228" s="367">
        <v>144</v>
      </c>
      <c r="J228" s="334">
        <v>2</v>
      </c>
      <c r="K228" s="334">
        <v>8</v>
      </c>
      <c r="L228" s="334">
        <v>48</v>
      </c>
      <c r="M228" s="334">
        <v>0</v>
      </c>
      <c r="N228" s="334">
        <v>17</v>
      </c>
      <c r="O228" s="334">
        <v>1</v>
      </c>
      <c r="P228" s="334">
        <v>1</v>
      </c>
      <c r="Q228" s="334">
        <v>3</v>
      </c>
      <c r="R228" s="334">
        <v>1</v>
      </c>
      <c r="S228" s="334">
        <v>11</v>
      </c>
      <c r="T228" s="334">
        <v>0</v>
      </c>
      <c r="U228" s="334">
        <v>0</v>
      </c>
      <c r="V228" s="334">
        <v>0</v>
      </c>
      <c r="W228" s="334">
        <v>2</v>
      </c>
      <c r="X228" s="334">
        <f t="shared" si="3"/>
        <v>94</v>
      </c>
    </row>
    <row r="229" spans="1:24" x14ac:dyDescent="0.2">
      <c r="A229" s="113">
        <v>228</v>
      </c>
      <c r="B229" s="114">
        <v>8</v>
      </c>
      <c r="C229" s="364">
        <v>553</v>
      </c>
      <c r="D229" s="365" t="s">
        <v>1092</v>
      </c>
      <c r="E229" s="365" t="s">
        <v>1102</v>
      </c>
      <c r="F229" s="364">
        <v>2385</v>
      </c>
      <c r="G229" s="114" t="s">
        <v>73</v>
      </c>
      <c r="H229" s="365" t="s">
        <v>42</v>
      </c>
      <c r="I229" s="367">
        <v>270</v>
      </c>
      <c r="J229" s="334">
        <v>14</v>
      </c>
      <c r="K229" s="334">
        <v>5</v>
      </c>
      <c r="L229" s="334">
        <v>111</v>
      </c>
      <c r="M229" s="334">
        <v>2</v>
      </c>
      <c r="N229" s="334">
        <v>17</v>
      </c>
      <c r="O229" s="334">
        <v>1</v>
      </c>
      <c r="P229" s="334">
        <v>2</v>
      </c>
      <c r="Q229" s="334">
        <v>2</v>
      </c>
      <c r="R229" s="334">
        <v>4</v>
      </c>
      <c r="S229" s="334">
        <v>7</v>
      </c>
      <c r="T229" s="334">
        <v>0</v>
      </c>
      <c r="U229" s="334">
        <v>0</v>
      </c>
      <c r="V229" s="334">
        <v>0</v>
      </c>
      <c r="W229" s="334">
        <v>15</v>
      </c>
      <c r="X229" s="334">
        <f t="shared" si="3"/>
        <v>180</v>
      </c>
    </row>
    <row r="230" spans="1:24" x14ac:dyDescent="0.2">
      <c r="A230" s="113">
        <v>229</v>
      </c>
      <c r="B230" s="114">
        <v>8</v>
      </c>
      <c r="C230" s="364">
        <v>553</v>
      </c>
      <c r="D230" s="365" t="s">
        <v>1092</v>
      </c>
      <c r="E230" s="365" t="s">
        <v>1103</v>
      </c>
      <c r="F230" s="364">
        <v>2452</v>
      </c>
      <c r="G230" s="114" t="s">
        <v>73</v>
      </c>
      <c r="H230" s="365" t="s">
        <v>42</v>
      </c>
      <c r="I230" s="367">
        <v>343</v>
      </c>
      <c r="J230" s="334">
        <v>12</v>
      </c>
      <c r="K230" s="334">
        <v>21</v>
      </c>
      <c r="L230" s="334">
        <v>60</v>
      </c>
      <c r="M230" s="334">
        <v>7</v>
      </c>
      <c r="N230" s="334">
        <v>8</v>
      </c>
      <c r="O230" s="334">
        <v>7</v>
      </c>
      <c r="P230" s="334">
        <v>22</v>
      </c>
      <c r="Q230" s="334">
        <v>17</v>
      </c>
      <c r="R230" s="334">
        <v>4</v>
      </c>
      <c r="S230" s="334">
        <v>8</v>
      </c>
      <c r="T230" s="334">
        <v>1</v>
      </c>
      <c r="U230" s="334">
        <v>0</v>
      </c>
      <c r="V230" s="334">
        <v>0</v>
      </c>
      <c r="W230" s="334">
        <v>10</v>
      </c>
      <c r="X230" s="334">
        <f t="shared" si="3"/>
        <v>177</v>
      </c>
    </row>
    <row r="231" spans="1:24" x14ac:dyDescent="0.2">
      <c r="C231" s="109" t="s">
        <v>39</v>
      </c>
      <c r="D231" s="525" t="s">
        <v>40</v>
      </c>
      <c r="E231" s="526"/>
      <c r="F231" s="527"/>
      <c r="G231" s="345"/>
      <c r="H231" s="111"/>
      <c r="I231" s="368">
        <f t="shared" ref="I231:X231" si="4">SUM(I2:I230)</f>
        <v>109417</v>
      </c>
      <c r="J231" s="368">
        <f t="shared" si="4"/>
        <v>1540</v>
      </c>
      <c r="K231" s="368">
        <f t="shared" si="4"/>
        <v>11064</v>
      </c>
      <c r="L231" s="368">
        <f t="shared" si="4"/>
        <v>14090</v>
      </c>
      <c r="M231" s="368">
        <f t="shared" si="4"/>
        <v>1276</v>
      </c>
      <c r="N231" s="368">
        <f t="shared" si="4"/>
        <v>4417</v>
      </c>
      <c r="O231" s="368">
        <f t="shared" si="4"/>
        <v>977</v>
      </c>
      <c r="P231" s="368">
        <f t="shared" si="4"/>
        <v>5089</v>
      </c>
      <c r="Q231" s="368">
        <f t="shared" si="4"/>
        <v>1658</v>
      </c>
      <c r="R231" s="368">
        <f t="shared" si="4"/>
        <v>1439</v>
      </c>
      <c r="S231" s="368">
        <f t="shared" si="4"/>
        <v>12618</v>
      </c>
      <c r="T231" s="368">
        <f t="shared" si="4"/>
        <v>346</v>
      </c>
      <c r="U231" s="368">
        <f t="shared" si="4"/>
        <v>272</v>
      </c>
      <c r="V231" s="368">
        <f t="shared" si="4"/>
        <v>21</v>
      </c>
      <c r="W231" s="368">
        <f t="shared" si="4"/>
        <v>2674</v>
      </c>
      <c r="X231" s="368">
        <f t="shared" si="4"/>
        <v>57481</v>
      </c>
    </row>
    <row r="232" spans="1:24" x14ac:dyDescent="0.2">
      <c r="I232" s="369"/>
      <c r="J232" s="370"/>
      <c r="K232" s="370"/>
      <c r="L232" s="370"/>
      <c r="M232" s="370"/>
      <c r="N232" s="370"/>
      <c r="O232" s="370"/>
      <c r="P232" s="370"/>
      <c r="Q232" s="370"/>
      <c r="R232" s="370"/>
      <c r="S232" s="370"/>
      <c r="T232" s="370">
        <f>T231/2</f>
        <v>173</v>
      </c>
      <c r="U232" s="370">
        <f>U231/2</f>
        <v>136</v>
      </c>
      <c r="V232" s="370"/>
      <c r="W232" s="370"/>
      <c r="X232" s="370"/>
    </row>
    <row r="233" spans="1:24" x14ac:dyDescent="0.2">
      <c r="C233" s="109" t="s">
        <v>42</v>
      </c>
      <c r="D233" s="528" t="s">
        <v>43</v>
      </c>
      <c r="E233" s="529"/>
      <c r="F233" s="529"/>
      <c r="G233" s="529"/>
      <c r="H233" s="530"/>
      <c r="I233" s="242" t="s">
        <v>44</v>
      </c>
      <c r="J233" s="242" t="s">
        <v>3</v>
      </c>
      <c r="K233" s="242" t="s">
        <v>4</v>
      </c>
      <c r="L233" s="242" t="s">
        <v>5</v>
      </c>
      <c r="M233" s="242" t="s">
        <v>6</v>
      </c>
      <c r="N233" s="242" t="s">
        <v>7</v>
      </c>
      <c r="O233" s="242" t="s">
        <v>45</v>
      </c>
      <c r="P233" s="242" t="s">
        <v>9</v>
      </c>
      <c r="Q233" s="242" t="s">
        <v>46</v>
      </c>
      <c r="R233" s="242" t="s">
        <v>11</v>
      </c>
      <c r="S233" s="242" t="s">
        <v>12</v>
      </c>
      <c r="T233" s="242" t="s">
        <v>1104</v>
      </c>
      <c r="U233" s="242" t="s">
        <v>47</v>
      </c>
      <c r="V233" s="242" t="s">
        <v>841</v>
      </c>
      <c r="W233" s="370"/>
      <c r="X233" s="370"/>
    </row>
    <row r="234" spans="1:24" x14ac:dyDescent="0.2">
      <c r="D234" s="531"/>
      <c r="E234" s="532"/>
      <c r="F234" s="532"/>
      <c r="G234" s="532"/>
      <c r="H234" s="533"/>
      <c r="I234" s="371">
        <f>I231</f>
        <v>109417</v>
      </c>
      <c r="J234" s="372">
        <f>J231+173</f>
        <v>1713</v>
      </c>
      <c r="K234" s="372">
        <f>K231+136</f>
        <v>11200</v>
      </c>
      <c r="L234" s="372">
        <f>L231+173</f>
        <v>14263</v>
      </c>
      <c r="M234" s="372">
        <f>M231+136</f>
        <v>1412</v>
      </c>
      <c r="N234" s="372">
        <f t="shared" ref="N234:R234" si="5">N231</f>
        <v>4417</v>
      </c>
      <c r="O234" s="372">
        <f t="shared" si="5"/>
        <v>977</v>
      </c>
      <c r="P234" s="372">
        <f t="shared" si="5"/>
        <v>5089</v>
      </c>
      <c r="Q234" s="372">
        <f t="shared" si="5"/>
        <v>1658</v>
      </c>
      <c r="R234" s="372">
        <f t="shared" si="5"/>
        <v>1439</v>
      </c>
      <c r="S234" s="372">
        <f>S231</f>
        <v>12618</v>
      </c>
      <c r="T234" s="372">
        <v>21</v>
      </c>
      <c r="U234" s="372">
        <v>2674</v>
      </c>
      <c r="V234" s="372">
        <f>SUM(J234:U234)</f>
        <v>57481</v>
      </c>
      <c r="W234" s="370"/>
      <c r="X234" s="370"/>
    </row>
    <row r="235" spans="1:24" x14ac:dyDescent="0.2">
      <c r="I235" s="369"/>
      <c r="J235" s="370"/>
      <c r="K235" s="370"/>
      <c r="L235" s="370"/>
      <c r="M235" s="370"/>
      <c r="N235" s="370"/>
      <c r="O235" s="370"/>
      <c r="P235" s="370"/>
      <c r="Q235" s="370"/>
      <c r="R235" s="370"/>
      <c r="S235" s="370"/>
      <c r="T235" s="373"/>
      <c r="U235" s="373"/>
      <c r="V235" s="370"/>
      <c r="W235" s="370"/>
      <c r="X235" s="370"/>
    </row>
    <row r="236" spans="1:24" ht="30.75" customHeight="1" x14ac:dyDescent="0.2">
      <c r="C236" s="109" t="s">
        <v>49</v>
      </c>
      <c r="D236" s="519" t="s">
        <v>50</v>
      </c>
      <c r="E236" s="520"/>
      <c r="F236" s="520"/>
      <c r="G236" s="520"/>
      <c r="H236" s="521"/>
      <c r="I236" s="242" t="s">
        <v>44</v>
      </c>
      <c r="J236" s="453" t="s">
        <v>51</v>
      </c>
      <c r="K236" s="454"/>
      <c r="L236" s="455" t="s">
        <v>52</v>
      </c>
      <c r="M236" s="455"/>
      <c r="N236" s="242" t="s">
        <v>7</v>
      </c>
      <c r="O236" s="242" t="s">
        <v>45</v>
      </c>
      <c r="P236" s="242" t="s">
        <v>9</v>
      </c>
      <c r="Q236" s="242" t="s">
        <v>46</v>
      </c>
      <c r="R236" s="242" t="s">
        <v>11</v>
      </c>
      <c r="S236" s="242" t="s">
        <v>12</v>
      </c>
      <c r="T236" s="242" t="s">
        <v>1104</v>
      </c>
      <c r="U236" s="242" t="s">
        <v>47</v>
      </c>
      <c r="V236" s="242" t="s">
        <v>841</v>
      </c>
      <c r="W236" s="370"/>
      <c r="X236" s="370"/>
    </row>
    <row r="237" spans="1:24" x14ac:dyDescent="0.2">
      <c r="D237" s="522"/>
      <c r="E237" s="523"/>
      <c r="F237" s="523"/>
      <c r="G237" s="523"/>
      <c r="H237" s="524"/>
      <c r="I237" s="371">
        <f>I231</f>
        <v>109417</v>
      </c>
      <c r="J237" s="516">
        <f>J234+L234</f>
        <v>15976</v>
      </c>
      <c r="K237" s="517"/>
      <c r="L237" s="516">
        <f>K234+M234</f>
        <v>12612</v>
      </c>
      <c r="M237" s="517"/>
      <c r="N237" s="372">
        <f>N234</f>
        <v>4417</v>
      </c>
      <c r="O237" s="372">
        <f t="shared" ref="O237:S237" si="6">O234</f>
        <v>977</v>
      </c>
      <c r="P237" s="372">
        <f t="shared" si="6"/>
        <v>5089</v>
      </c>
      <c r="Q237" s="372">
        <f t="shared" si="6"/>
        <v>1658</v>
      </c>
      <c r="R237" s="372">
        <f t="shared" si="6"/>
        <v>1439</v>
      </c>
      <c r="S237" s="372">
        <f t="shared" si="6"/>
        <v>12618</v>
      </c>
      <c r="T237" s="372">
        <v>21</v>
      </c>
      <c r="U237" s="372">
        <v>2674</v>
      </c>
      <c r="V237" s="372">
        <f>SUM(J237:U237)</f>
        <v>57481</v>
      </c>
      <c r="W237" s="370"/>
      <c r="X237" s="370"/>
    </row>
    <row r="238" spans="1:24" ht="30" customHeight="1" x14ac:dyDescent="0.2"/>
    <row r="240" spans="1:24" x14ac:dyDescent="0.2">
      <c r="C240" s="112"/>
      <c r="D240" s="518" t="s">
        <v>53</v>
      </c>
      <c r="E240" s="518"/>
      <c r="F240" s="518"/>
      <c r="G240" s="518"/>
      <c r="H240" s="518"/>
      <c r="I240" s="518"/>
      <c r="J240" s="26" t="s">
        <v>3</v>
      </c>
      <c r="K240" s="26" t="s">
        <v>4</v>
      </c>
      <c r="L240" s="26" t="s">
        <v>5</v>
      </c>
      <c r="M240" s="26" t="s">
        <v>6</v>
      </c>
      <c r="N240" s="26" t="s">
        <v>7</v>
      </c>
      <c r="O240" s="26" t="s">
        <v>45</v>
      </c>
      <c r="P240" s="26" t="s">
        <v>9</v>
      </c>
      <c r="Q240" s="26" t="s">
        <v>46</v>
      </c>
      <c r="R240" s="26" t="s">
        <v>11</v>
      </c>
      <c r="S240" s="26" t="s">
        <v>12</v>
      </c>
      <c r="T240" s="26" t="s">
        <v>16</v>
      </c>
      <c r="U240" s="26" t="s">
        <v>47</v>
      </c>
      <c r="V240" s="26" t="s">
        <v>841</v>
      </c>
    </row>
    <row r="241" spans="1:22" x14ac:dyDescent="0.2">
      <c r="A241" s="113">
        <v>1</v>
      </c>
      <c r="B241" s="114">
        <v>1</v>
      </c>
      <c r="C241" s="115">
        <v>16</v>
      </c>
      <c r="D241" s="116" t="s">
        <v>967</v>
      </c>
      <c r="E241" s="116" t="s">
        <v>967</v>
      </c>
      <c r="F241" s="114">
        <v>106</v>
      </c>
      <c r="G241" s="114"/>
      <c r="H241" s="116" t="s">
        <v>1572</v>
      </c>
      <c r="I241" s="114"/>
      <c r="J241" s="79">
        <v>6</v>
      </c>
      <c r="K241" s="79">
        <v>22</v>
      </c>
      <c r="L241" s="79">
        <v>15</v>
      </c>
      <c r="M241" s="79">
        <v>2</v>
      </c>
      <c r="N241" s="79">
        <v>4</v>
      </c>
      <c r="O241" s="79">
        <v>1</v>
      </c>
      <c r="P241" s="79">
        <v>0</v>
      </c>
      <c r="Q241" s="79">
        <v>3</v>
      </c>
      <c r="R241" s="79">
        <v>0</v>
      </c>
      <c r="S241" s="79">
        <v>30</v>
      </c>
      <c r="T241" s="79">
        <v>0</v>
      </c>
      <c r="U241" s="79">
        <v>2</v>
      </c>
      <c r="V241" s="79">
        <f>SUM(J241:U241)</f>
        <v>85</v>
      </c>
    </row>
    <row r="242" spans="1:22" x14ac:dyDescent="0.2">
      <c r="A242" s="117"/>
      <c r="B242" s="118"/>
      <c r="C242" s="119">
        <v>553</v>
      </c>
      <c r="D242" s="116" t="s">
        <v>1092</v>
      </c>
      <c r="E242" s="116" t="s">
        <v>1092</v>
      </c>
      <c r="F242" s="114">
        <v>2368</v>
      </c>
      <c r="G242" s="114"/>
      <c r="H242" s="116" t="s">
        <v>1572</v>
      </c>
      <c r="I242" s="114"/>
      <c r="J242" s="79">
        <v>7</v>
      </c>
      <c r="K242" s="79">
        <v>29</v>
      </c>
      <c r="L242" s="79">
        <v>16</v>
      </c>
      <c r="M242" s="79">
        <v>2</v>
      </c>
      <c r="N242" s="79">
        <v>9</v>
      </c>
      <c r="O242" s="79">
        <v>10</v>
      </c>
      <c r="P242" s="79">
        <v>15</v>
      </c>
      <c r="Q242" s="79">
        <v>0</v>
      </c>
      <c r="R242" s="79">
        <v>9</v>
      </c>
      <c r="S242" s="79">
        <v>82</v>
      </c>
      <c r="T242" s="79">
        <v>1</v>
      </c>
      <c r="U242" s="79">
        <v>3</v>
      </c>
      <c r="V242" s="79">
        <f>SUM(J242:U242)</f>
        <v>183</v>
      </c>
    </row>
    <row r="243" spans="1:22" x14ac:dyDescent="0.2">
      <c r="A243" s="117">
        <v>2</v>
      </c>
      <c r="B243" s="118">
        <v>1</v>
      </c>
      <c r="C243" s="119">
        <v>553</v>
      </c>
      <c r="D243" s="116" t="s">
        <v>1092</v>
      </c>
      <c r="E243" s="116" t="s">
        <v>1092</v>
      </c>
      <c r="F243" s="114">
        <v>2368</v>
      </c>
      <c r="G243" s="114"/>
      <c r="H243" s="120" t="s">
        <v>1660</v>
      </c>
      <c r="I243" s="114"/>
      <c r="J243" s="79">
        <v>8</v>
      </c>
      <c r="K243" s="79">
        <v>41</v>
      </c>
      <c r="L243" s="79">
        <v>31</v>
      </c>
      <c r="M243" s="79">
        <v>3</v>
      </c>
      <c r="N243" s="79">
        <v>9</v>
      </c>
      <c r="O243" s="79">
        <v>5</v>
      </c>
      <c r="P243" s="79">
        <v>7</v>
      </c>
      <c r="Q243" s="79">
        <v>3</v>
      </c>
      <c r="R243" s="79">
        <v>12</v>
      </c>
      <c r="S243" s="79">
        <v>101</v>
      </c>
      <c r="T243" s="79">
        <v>0</v>
      </c>
      <c r="U243" s="79">
        <v>2</v>
      </c>
      <c r="V243" s="79">
        <f t="shared" ref="V243" si="7">SUM(J243:U243)</f>
        <v>222</v>
      </c>
    </row>
    <row r="244" spans="1:22" x14ac:dyDescent="0.2">
      <c r="C244" s="109" t="s">
        <v>56</v>
      </c>
      <c r="D244" s="518" t="s">
        <v>57</v>
      </c>
      <c r="E244" s="518"/>
      <c r="F244" s="518"/>
      <c r="G244" s="518"/>
      <c r="H244" s="518"/>
      <c r="I244" s="518"/>
      <c r="J244" s="121">
        <f>SUM(J241:J243)</f>
        <v>21</v>
      </c>
      <c r="K244" s="121">
        <f t="shared" ref="K244:U244" si="8">SUM(K241:K243)</f>
        <v>92</v>
      </c>
      <c r="L244" s="121">
        <f t="shared" si="8"/>
        <v>62</v>
      </c>
      <c r="M244" s="121">
        <f t="shared" si="8"/>
        <v>7</v>
      </c>
      <c r="N244" s="121">
        <f t="shared" si="8"/>
        <v>22</v>
      </c>
      <c r="O244" s="121">
        <f t="shared" si="8"/>
        <v>16</v>
      </c>
      <c r="P244" s="121">
        <f t="shared" si="8"/>
        <v>22</v>
      </c>
      <c r="Q244" s="121">
        <f t="shared" si="8"/>
        <v>6</v>
      </c>
      <c r="R244" s="121">
        <f t="shared" si="8"/>
        <v>21</v>
      </c>
      <c r="S244" s="121">
        <f t="shared" si="8"/>
        <v>213</v>
      </c>
      <c r="T244" s="121">
        <f t="shared" si="8"/>
        <v>1</v>
      </c>
      <c r="U244" s="121">
        <f t="shared" si="8"/>
        <v>7</v>
      </c>
      <c r="V244" s="79">
        <f>SUM(J244:U244)</f>
        <v>490</v>
      </c>
    </row>
    <row r="247" spans="1:22" x14ac:dyDescent="0.2">
      <c r="C247" s="109" t="s">
        <v>58</v>
      </c>
      <c r="D247" s="519" t="s">
        <v>1105</v>
      </c>
      <c r="E247" s="520"/>
      <c r="F247" s="520"/>
      <c r="G247" s="520"/>
      <c r="H247" s="520"/>
      <c r="I247" s="521"/>
      <c r="J247" s="26" t="s">
        <v>3</v>
      </c>
      <c r="K247" s="26" t="s">
        <v>4</v>
      </c>
      <c r="L247" s="26" t="s">
        <v>5</v>
      </c>
      <c r="M247" s="26" t="s">
        <v>6</v>
      </c>
      <c r="N247" s="26" t="s">
        <v>7</v>
      </c>
      <c r="O247" s="26" t="s">
        <v>45</v>
      </c>
      <c r="P247" s="26" t="s">
        <v>9</v>
      </c>
      <c r="Q247" s="26" t="s">
        <v>46</v>
      </c>
      <c r="R247" s="26" t="s">
        <v>11</v>
      </c>
      <c r="S247" s="26" t="s">
        <v>12</v>
      </c>
      <c r="T247" s="26" t="s">
        <v>16</v>
      </c>
      <c r="U247" s="26" t="s">
        <v>47</v>
      </c>
      <c r="V247" s="26" t="s">
        <v>841</v>
      </c>
    </row>
    <row r="248" spans="1:22" x14ac:dyDescent="0.2">
      <c r="D248" s="522"/>
      <c r="E248" s="523"/>
      <c r="F248" s="523"/>
      <c r="G248" s="523"/>
      <c r="H248" s="523"/>
      <c r="I248" s="524"/>
      <c r="J248" s="372">
        <v>1732</v>
      </c>
      <c r="K248" s="372">
        <v>11272</v>
      </c>
      <c r="L248" s="372">
        <v>14339</v>
      </c>
      <c r="M248" s="372">
        <v>1417</v>
      </c>
      <c r="N248" s="372">
        <v>4439</v>
      </c>
      <c r="O248" s="372">
        <v>989</v>
      </c>
      <c r="P248" s="372">
        <v>5116</v>
      </c>
      <c r="Q248" s="372">
        <v>1673</v>
      </c>
      <c r="R248" s="372">
        <v>1455</v>
      </c>
      <c r="S248" s="372">
        <v>12815</v>
      </c>
      <c r="T248" s="372">
        <v>21</v>
      </c>
      <c r="U248" s="372">
        <v>2685</v>
      </c>
      <c r="V248" s="372">
        <f>SUM(J248:U248)</f>
        <v>57953</v>
      </c>
    </row>
  </sheetData>
  <mergeCells count="10">
    <mergeCell ref="D244:I244"/>
    <mergeCell ref="D247:I248"/>
    <mergeCell ref="D231:F231"/>
    <mergeCell ref="D233:H234"/>
    <mergeCell ref="D236:H237"/>
    <mergeCell ref="J236:K236"/>
    <mergeCell ref="L236:M236"/>
    <mergeCell ref="J237:K237"/>
    <mergeCell ref="L237:M237"/>
    <mergeCell ref="D240:I240"/>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45"/>
  <sheetViews>
    <sheetView workbookViewId="0">
      <pane ySplit="1" topLeftCell="A224" activePane="bottomLeft" state="frozen"/>
      <selection activeCell="N31" sqref="N31"/>
      <selection pane="bottomLeft" activeCell="W227" sqref="W227"/>
    </sheetView>
  </sheetViews>
  <sheetFormatPr baseColWidth="10" defaultRowHeight="16.5" x14ac:dyDescent="0.3"/>
  <cols>
    <col min="1" max="1" width="4" style="1" bestFit="1" customWidth="1"/>
    <col min="2" max="2" width="5.7109375" style="1" bestFit="1" customWidth="1"/>
    <col min="3" max="3" width="4.42578125" style="1" bestFit="1" customWidth="1"/>
    <col min="4" max="4" width="33.5703125" style="1" bestFit="1" customWidth="1"/>
    <col min="5" max="5" width="38.7109375" style="1" bestFit="1" customWidth="1"/>
    <col min="6" max="6" width="8.7109375" style="1" bestFit="1" customWidth="1"/>
    <col min="7" max="7" width="9.5703125" style="347" bestFit="1" customWidth="1"/>
    <col min="8" max="8" width="7.85546875" style="347" bestFit="1" customWidth="1"/>
    <col min="9" max="9" width="11.28515625" style="1" bestFit="1" customWidth="1"/>
    <col min="10" max="18" width="8.7109375" style="1" bestFit="1" customWidth="1"/>
    <col min="19" max="19" width="9.140625" style="1" bestFit="1" customWidth="1"/>
    <col min="20" max="20" width="8.7109375" style="1" bestFit="1" customWidth="1"/>
    <col min="21" max="21" width="9.140625" style="1" bestFit="1" customWidth="1"/>
    <col min="22" max="22" width="9.7109375" style="1" bestFit="1" customWidth="1"/>
    <col min="23" max="23" width="7.140625" style="1" bestFit="1" customWidth="1"/>
    <col min="24" max="24" width="6.5703125" style="1" bestFit="1" customWidth="1"/>
    <col min="25" max="25" width="7" style="1" bestFit="1" customWidth="1"/>
    <col min="26" max="26" width="11.28515625" style="1" bestFit="1" customWidth="1"/>
    <col min="27" max="16384" width="11.42578125" style="1"/>
  </cols>
  <sheetData>
    <row r="1" spans="1:26" x14ac:dyDescent="0.3">
      <c r="A1" s="10" t="s">
        <v>0</v>
      </c>
      <c r="B1" s="10" t="s">
        <v>61</v>
      </c>
      <c r="C1" s="10" t="s">
        <v>62</v>
      </c>
      <c r="D1" s="10" t="s">
        <v>63</v>
      </c>
      <c r="E1" s="10" t="s">
        <v>64</v>
      </c>
      <c r="F1" s="10" t="s">
        <v>65</v>
      </c>
      <c r="G1" s="330" t="s">
        <v>66</v>
      </c>
      <c r="H1" s="330" t="s">
        <v>521</v>
      </c>
      <c r="I1" s="10" t="s">
        <v>44</v>
      </c>
      <c r="J1" s="10" t="s">
        <v>3</v>
      </c>
      <c r="K1" s="10" t="s">
        <v>4</v>
      </c>
      <c r="L1" s="10" t="s">
        <v>5</v>
      </c>
      <c r="M1" s="10" t="s">
        <v>6</v>
      </c>
      <c r="N1" s="10" t="s">
        <v>7</v>
      </c>
      <c r="O1" s="10" t="s">
        <v>45</v>
      </c>
      <c r="P1" s="10" t="s">
        <v>9</v>
      </c>
      <c r="Q1" s="10" t="s">
        <v>46</v>
      </c>
      <c r="R1" s="10" t="s">
        <v>11</v>
      </c>
      <c r="S1" s="10" t="s">
        <v>12</v>
      </c>
      <c r="T1" s="10" t="s">
        <v>13</v>
      </c>
      <c r="U1" s="10" t="s">
        <v>14</v>
      </c>
      <c r="V1" s="10" t="s">
        <v>15</v>
      </c>
      <c r="W1" s="10" t="s">
        <v>70</v>
      </c>
      <c r="X1" s="10" t="s">
        <v>16</v>
      </c>
      <c r="Y1" s="10" t="s">
        <v>47</v>
      </c>
      <c r="Z1" s="10" t="s">
        <v>48</v>
      </c>
    </row>
    <row r="2" spans="1:26" x14ac:dyDescent="0.3">
      <c r="A2" s="10">
        <v>1</v>
      </c>
      <c r="B2" s="10">
        <v>9</v>
      </c>
      <c r="C2" s="10">
        <v>1</v>
      </c>
      <c r="D2" s="10" t="s">
        <v>846</v>
      </c>
      <c r="E2" s="10"/>
      <c r="F2" s="10">
        <v>1</v>
      </c>
      <c r="G2" s="330" t="s">
        <v>73</v>
      </c>
      <c r="H2" s="330" t="s">
        <v>42</v>
      </c>
      <c r="I2" s="10">
        <v>439</v>
      </c>
      <c r="J2" s="10">
        <v>11</v>
      </c>
      <c r="K2" s="10">
        <v>13</v>
      </c>
      <c r="L2" s="10">
        <v>11</v>
      </c>
      <c r="M2" s="10">
        <v>6</v>
      </c>
      <c r="N2" s="10">
        <v>23</v>
      </c>
      <c r="O2" s="10">
        <v>1</v>
      </c>
      <c r="P2" s="10">
        <v>1</v>
      </c>
      <c r="Q2" s="10">
        <v>5</v>
      </c>
      <c r="R2" s="10">
        <v>4</v>
      </c>
      <c r="S2" s="10">
        <v>48</v>
      </c>
      <c r="T2" s="10">
        <v>3</v>
      </c>
      <c r="U2" s="10">
        <v>0</v>
      </c>
      <c r="V2" s="10">
        <v>0</v>
      </c>
      <c r="W2" s="10">
        <v>27</v>
      </c>
      <c r="X2" s="10">
        <v>0</v>
      </c>
      <c r="Y2" s="10">
        <v>13</v>
      </c>
      <c r="Z2" s="10">
        <v>166</v>
      </c>
    </row>
    <row r="3" spans="1:26" x14ac:dyDescent="0.3">
      <c r="A3" s="10">
        <v>2</v>
      </c>
      <c r="B3" s="10">
        <v>9</v>
      </c>
      <c r="C3" s="10">
        <v>1</v>
      </c>
      <c r="D3" s="10" t="s">
        <v>846</v>
      </c>
      <c r="E3" s="10"/>
      <c r="F3" s="10">
        <v>1</v>
      </c>
      <c r="G3" s="330" t="s">
        <v>73</v>
      </c>
      <c r="H3" s="330" t="s">
        <v>1569</v>
      </c>
      <c r="I3" s="10">
        <v>438</v>
      </c>
      <c r="J3" s="10">
        <v>15</v>
      </c>
      <c r="K3" s="10">
        <v>9</v>
      </c>
      <c r="L3" s="10">
        <v>10</v>
      </c>
      <c r="M3" s="10">
        <v>6</v>
      </c>
      <c r="N3" s="10">
        <v>20</v>
      </c>
      <c r="O3" s="10">
        <v>2</v>
      </c>
      <c r="P3" s="10">
        <v>1</v>
      </c>
      <c r="Q3" s="10">
        <v>6</v>
      </c>
      <c r="R3" s="10">
        <v>9</v>
      </c>
      <c r="S3" s="10">
        <v>47</v>
      </c>
      <c r="T3" s="10">
        <v>4</v>
      </c>
      <c r="U3" s="10">
        <v>1</v>
      </c>
      <c r="V3" s="10">
        <v>0</v>
      </c>
      <c r="W3" s="10">
        <v>26</v>
      </c>
      <c r="X3" s="10">
        <v>0</v>
      </c>
      <c r="Y3" s="10">
        <v>6</v>
      </c>
      <c r="Z3" s="10">
        <v>162</v>
      </c>
    </row>
    <row r="4" spans="1:26" x14ac:dyDescent="0.3">
      <c r="A4" s="10">
        <v>3</v>
      </c>
      <c r="B4" s="10">
        <v>9</v>
      </c>
      <c r="C4" s="10">
        <v>34</v>
      </c>
      <c r="D4" s="10" t="s">
        <v>847</v>
      </c>
      <c r="E4" s="10"/>
      <c r="F4" s="10">
        <v>193</v>
      </c>
      <c r="G4" s="330" t="s">
        <v>73</v>
      </c>
      <c r="H4" s="330" t="s">
        <v>42</v>
      </c>
      <c r="I4" s="10">
        <v>433</v>
      </c>
      <c r="J4" s="10">
        <v>4</v>
      </c>
      <c r="K4" s="10">
        <v>38</v>
      </c>
      <c r="L4" s="10">
        <v>7</v>
      </c>
      <c r="M4" s="10">
        <v>2</v>
      </c>
      <c r="N4" s="10">
        <v>86</v>
      </c>
      <c r="O4" s="10">
        <v>40</v>
      </c>
      <c r="P4" s="10">
        <v>13</v>
      </c>
      <c r="Q4" s="10">
        <v>0</v>
      </c>
      <c r="R4" s="10">
        <v>18</v>
      </c>
      <c r="S4" s="10">
        <v>38</v>
      </c>
      <c r="T4" s="10">
        <v>16</v>
      </c>
      <c r="U4" s="10">
        <v>0</v>
      </c>
      <c r="V4" s="10">
        <v>0</v>
      </c>
      <c r="W4" s="10">
        <v>4</v>
      </c>
      <c r="X4" s="10">
        <v>0</v>
      </c>
      <c r="Y4" s="10">
        <v>9</v>
      </c>
      <c r="Z4" s="10">
        <v>275</v>
      </c>
    </row>
    <row r="5" spans="1:26" x14ac:dyDescent="0.3">
      <c r="A5" s="10">
        <v>4</v>
      </c>
      <c r="B5" s="10">
        <v>9</v>
      </c>
      <c r="C5" s="10">
        <v>42</v>
      </c>
      <c r="D5" s="10" t="s">
        <v>848</v>
      </c>
      <c r="E5" s="10" t="s">
        <v>848</v>
      </c>
      <c r="F5" s="10">
        <v>276</v>
      </c>
      <c r="G5" s="330" t="s">
        <v>73</v>
      </c>
      <c r="H5" s="330" t="s">
        <v>42</v>
      </c>
      <c r="I5" s="10">
        <v>529</v>
      </c>
      <c r="J5" s="10">
        <v>11</v>
      </c>
      <c r="K5" s="10">
        <v>17</v>
      </c>
      <c r="L5" s="10">
        <v>6</v>
      </c>
      <c r="M5" s="10">
        <v>4</v>
      </c>
      <c r="N5" s="10">
        <v>73</v>
      </c>
      <c r="O5" s="10">
        <v>7</v>
      </c>
      <c r="P5" s="10">
        <v>24</v>
      </c>
      <c r="Q5" s="10">
        <v>4</v>
      </c>
      <c r="R5" s="10">
        <v>27</v>
      </c>
      <c r="S5" s="10">
        <v>39</v>
      </c>
      <c r="T5" s="10">
        <v>8</v>
      </c>
      <c r="U5" s="10">
        <v>1</v>
      </c>
      <c r="V5" s="10">
        <v>1</v>
      </c>
      <c r="W5" s="10">
        <v>10</v>
      </c>
      <c r="X5" s="10">
        <v>0</v>
      </c>
      <c r="Y5" s="10">
        <v>9</v>
      </c>
      <c r="Z5" s="10">
        <v>241</v>
      </c>
    </row>
    <row r="6" spans="1:26" x14ac:dyDescent="0.3">
      <c r="A6" s="10">
        <v>5</v>
      </c>
      <c r="B6" s="10">
        <v>9</v>
      </c>
      <c r="C6" s="10">
        <v>42</v>
      </c>
      <c r="D6" s="10" t="s">
        <v>848</v>
      </c>
      <c r="E6" s="10" t="s">
        <v>848</v>
      </c>
      <c r="F6" s="10">
        <v>276</v>
      </c>
      <c r="G6" s="330" t="s">
        <v>73</v>
      </c>
      <c r="H6" s="330" t="s">
        <v>1569</v>
      </c>
      <c r="I6" s="10">
        <v>528</v>
      </c>
      <c r="J6" s="10">
        <v>12</v>
      </c>
      <c r="K6" s="10">
        <v>33</v>
      </c>
      <c r="L6" s="10">
        <v>11</v>
      </c>
      <c r="M6" s="10">
        <v>2</v>
      </c>
      <c r="N6" s="10">
        <v>77</v>
      </c>
      <c r="O6" s="10">
        <v>8</v>
      </c>
      <c r="P6" s="10">
        <v>30</v>
      </c>
      <c r="Q6" s="10">
        <v>4</v>
      </c>
      <c r="R6" s="10">
        <v>10</v>
      </c>
      <c r="S6" s="10">
        <v>44</v>
      </c>
      <c r="T6" s="10">
        <v>17</v>
      </c>
      <c r="U6" s="10">
        <v>0</v>
      </c>
      <c r="V6" s="10">
        <v>0</v>
      </c>
      <c r="W6" s="10">
        <v>20</v>
      </c>
      <c r="X6" s="10">
        <v>0</v>
      </c>
      <c r="Y6" s="10">
        <v>4</v>
      </c>
      <c r="Z6" s="10">
        <v>272</v>
      </c>
    </row>
    <row r="7" spans="1:26" x14ac:dyDescent="0.3">
      <c r="A7" s="10">
        <v>6</v>
      </c>
      <c r="B7" s="10">
        <v>9</v>
      </c>
      <c r="C7" s="10">
        <v>42</v>
      </c>
      <c r="D7" s="10" t="s">
        <v>848</v>
      </c>
      <c r="E7" s="10" t="s">
        <v>848</v>
      </c>
      <c r="F7" s="10">
        <v>276</v>
      </c>
      <c r="G7" s="330" t="s">
        <v>73</v>
      </c>
      <c r="H7" s="330" t="s">
        <v>1572</v>
      </c>
      <c r="I7" s="10"/>
      <c r="J7" s="10">
        <v>4</v>
      </c>
      <c r="K7" s="10">
        <v>24</v>
      </c>
      <c r="L7" s="10">
        <v>6</v>
      </c>
      <c r="M7" s="10">
        <v>0</v>
      </c>
      <c r="N7" s="10">
        <v>29</v>
      </c>
      <c r="O7" s="10">
        <v>2</v>
      </c>
      <c r="P7" s="10">
        <v>26</v>
      </c>
      <c r="Q7" s="10">
        <v>0</v>
      </c>
      <c r="R7" s="10">
        <v>5</v>
      </c>
      <c r="S7" s="10">
        <v>30</v>
      </c>
      <c r="T7" s="10">
        <v>1</v>
      </c>
      <c r="U7" s="10">
        <v>0</v>
      </c>
      <c r="V7" s="10">
        <v>1</v>
      </c>
      <c r="W7" s="10">
        <v>7</v>
      </c>
      <c r="X7" s="10">
        <v>0</v>
      </c>
      <c r="Y7" s="10">
        <v>19</v>
      </c>
      <c r="Z7" s="10">
        <v>154</v>
      </c>
    </row>
    <row r="8" spans="1:26" x14ac:dyDescent="0.3">
      <c r="A8" s="10">
        <v>7</v>
      </c>
      <c r="B8" s="10">
        <v>9</v>
      </c>
      <c r="C8" s="10">
        <v>42</v>
      </c>
      <c r="D8" s="10" t="s">
        <v>848</v>
      </c>
      <c r="E8" s="10"/>
      <c r="F8" s="10">
        <v>277</v>
      </c>
      <c r="G8" s="330" t="s">
        <v>73</v>
      </c>
      <c r="H8" s="330" t="s">
        <v>42</v>
      </c>
      <c r="I8" s="10">
        <v>601</v>
      </c>
      <c r="J8" s="10">
        <v>17</v>
      </c>
      <c r="K8" s="10">
        <v>50</v>
      </c>
      <c r="L8" s="10">
        <v>11</v>
      </c>
      <c r="M8" s="10">
        <v>3</v>
      </c>
      <c r="N8" s="10">
        <v>54</v>
      </c>
      <c r="O8" s="10">
        <v>19</v>
      </c>
      <c r="P8" s="10">
        <v>43</v>
      </c>
      <c r="Q8" s="10">
        <v>4</v>
      </c>
      <c r="R8" s="10">
        <v>6</v>
      </c>
      <c r="S8" s="10">
        <v>49</v>
      </c>
      <c r="T8" s="10">
        <v>7</v>
      </c>
      <c r="U8" s="10">
        <v>0</v>
      </c>
      <c r="V8" s="10">
        <v>2</v>
      </c>
      <c r="W8" s="10">
        <v>25</v>
      </c>
      <c r="X8" s="10">
        <v>0</v>
      </c>
      <c r="Y8" s="10">
        <v>8</v>
      </c>
      <c r="Z8" s="10">
        <v>298</v>
      </c>
    </row>
    <row r="9" spans="1:26" x14ac:dyDescent="0.3">
      <c r="A9" s="10">
        <v>8</v>
      </c>
      <c r="B9" s="10">
        <v>9</v>
      </c>
      <c r="C9" s="10">
        <v>42</v>
      </c>
      <c r="D9" s="10" t="s">
        <v>848</v>
      </c>
      <c r="E9" s="10" t="s">
        <v>848</v>
      </c>
      <c r="F9" s="10">
        <v>277</v>
      </c>
      <c r="G9" s="330" t="s">
        <v>73</v>
      </c>
      <c r="H9" s="330" t="s">
        <v>1569</v>
      </c>
      <c r="I9" s="10">
        <v>600</v>
      </c>
      <c r="J9" s="10">
        <v>15</v>
      </c>
      <c r="K9" s="10">
        <v>44</v>
      </c>
      <c r="L9" s="10">
        <v>11</v>
      </c>
      <c r="M9" s="10">
        <v>5</v>
      </c>
      <c r="N9" s="10">
        <v>70</v>
      </c>
      <c r="O9" s="10">
        <v>27</v>
      </c>
      <c r="P9" s="10">
        <v>27</v>
      </c>
      <c r="Q9" s="10">
        <v>6</v>
      </c>
      <c r="R9" s="10">
        <v>10</v>
      </c>
      <c r="S9" s="10">
        <v>41</v>
      </c>
      <c r="T9" s="10">
        <v>16</v>
      </c>
      <c r="U9" s="10">
        <v>0</v>
      </c>
      <c r="V9" s="10">
        <v>0</v>
      </c>
      <c r="W9" s="10">
        <v>23</v>
      </c>
      <c r="X9" s="10">
        <v>0</v>
      </c>
      <c r="Y9" s="10">
        <v>11</v>
      </c>
      <c r="Z9" s="10">
        <v>306</v>
      </c>
    </row>
    <row r="10" spans="1:26" x14ac:dyDescent="0.3">
      <c r="A10" s="10">
        <v>9</v>
      </c>
      <c r="B10" s="10">
        <v>9</v>
      </c>
      <c r="C10" s="10">
        <v>42</v>
      </c>
      <c r="D10" s="10" t="s">
        <v>848</v>
      </c>
      <c r="E10" s="10" t="s">
        <v>1661</v>
      </c>
      <c r="F10" s="10">
        <v>278</v>
      </c>
      <c r="G10" s="330" t="s">
        <v>73</v>
      </c>
      <c r="H10" s="330" t="s">
        <v>42</v>
      </c>
      <c r="I10" s="10">
        <v>473</v>
      </c>
      <c r="J10" s="10">
        <v>31</v>
      </c>
      <c r="K10" s="10">
        <v>135</v>
      </c>
      <c r="L10" s="10">
        <v>25</v>
      </c>
      <c r="M10" s="10">
        <v>1</v>
      </c>
      <c r="N10" s="10">
        <v>4</v>
      </c>
      <c r="O10" s="10">
        <v>3</v>
      </c>
      <c r="P10" s="10">
        <v>3</v>
      </c>
      <c r="Q10" s="10">
        <v>1</v>
      </c>
      <c r="R10" s="10">
        <v>2</v>
      </c>
      <c r="S10" s="10">
        <v>76</v>
      </c>
      <c r="T10" s="10">
        <v>0</v>
      </c>
      <c r="U10" s="10">
        <v>3</v>
      </c>
      <c r="V10" s="10">
        <v>2</v>
      </c>
      <c r="W10" s="10">
        <v>0</v>
      </c>
      <c r="X10" s="10">
        <v>0</v>
      </c>
      <c r="Y10" s="10">
        <v>13</v>
      </c>
      <c r="Z10" s="10">
        <v>299</v>
      </c>
    </row>
    <row r="11" spans="1:26" x14ac:dyDescent="0.3">
      <c r="A11" s="10">
        <v>10</v>
      </c>
      <c r="B11" s="10">
        <v>9</v>
      </c>
      <c r="C11" s="10">
        <v>42</v>
      </c>
      <c r="D11" s="10" t="s">
        <v>848</v>
      </c>
      <c r="E11" s="10" t="s">
        <v>889</v>
      </c>
      <c r="F11" s="10">
        <v>278</v>
      </c>
      <c r="G11" s="330" t="s">
        <v>73</v>
      </c>
      <c r="H11" s="330" t="s">
        <v>1573</v>
      </c>
      <c r="I11" s="10">
        <v>423</v>
      </c>
      <c r="J11" s="10">
        <v>66</v>
      </c>
      <c r="K11" s="10">
        <v>82</v>
      </c>
      <c r="L11" s="10">
        <v>31</v>
      </c>
      <c r="M11" s="10">
        <v>1</v>
      </c>
      <c r="N11" s="10">
        <v>21</v>
      </c>
      <c r="O11" s="10">
        <v>4</v>
      </c>
      <c r="P11" s="10">
        <v>3</v>
      </c>
      <c r="Q11" s="10">
        <v>2</v>
      </c>
      <c r="R11" s="10">
        <v>2</v>
      </c>
      <c r="S11" s="10">
        <v>64</v>
      </c>
      <c r="T11" s="10">
        <v>2</v>
      </c>
      <c r="U11" s="10">
        <v>3</v>
      </c>
      <c r="V11" s="10">
        <v>3</v>
      </c>
      <c r="W11" s="10">
        <v>1</v>
      </c>
      <c r="X11" s="10">
        <v>0</v>
      </c>
      <c r="Y11" s="10">
        <v>4</v>
      </c>
      <c r="Z11" s="10">
        <v>289</v>
      </c>
    </row>
    <row r="12" spans="1:26" x14ac:dyDescent="0.3">
      <c r="A12" s="10">
        <v>11</v>
      </c>
      <c r="B12" s="10">
        <v>9</v>
      </c>
      <c r="C12" s="10">
        <v>42</v>
      </c>
      <c r="D12" s="10" t="s">
        <v>848</v>
      </c>
      <c r="E12" s="10" t="s">
        <v>890</v>
      </c>
      <c r="F12" s="10">
        <v>279</v>
      </c>
      <c r="G12" s="330" t="s">
        <v>73</v>
      </c>
      <c r="H12" s="330" t="s">
        <v>42</v>
      </c>
      <c r="I12" s="10">
        <v>206</v>
      </c>
      <c r="J12" s="10">
        <v>1</v>
      </c>
      <c r="K12" s="10">
        <v>57</v>
      </c>
      <c r="L12" s="10">
        <v>4</v>
      </c>
      <c r="M12" s="10">
        <v>3</v>
      </c>
      <c r="N12" s="10">
        <v>3</v>
      </c>
      <c r="O12" s="10">
        <v>7</v>
      </c>
      <c r="P12" s="10">
        <v>26</v>
      </c>
      <c r="Q12" s="10">
        <v>0</v>
      </c>
      <c r="R12" s="10">
        <v>0</v>
      </c>
      <c r="S12" s="10">
        <v>5</v>
      </c>
      <c r="T12" s="10">
        <v>0</v>
      </c>
      <c r="U12" s="10">
        <v>0</v>
      </c>
      <c r="V12" s="10">
        <v>1</v>
      </c>
      <c r="W12" s="10">
        <v>1</v>
      </c>
      <c r="X12" s="10">
        <v>0</v>
      </c>
      <c r="Y12" s="10">
        <v>7</v>
      </c>
      <c r="Z12" s="10">
        <v>115</v>
      </c>
    </row>
    <row r="13" spans="1:26" x14ac:dyDescent="0.3">
      <c r="A13" s="10">
        <v>12</v>
      </c>
      <c r="B13" s="10">
        <v>9</v>
      </c>
      <c r="C13" s="10">
        <v>42</v>
      </c>
      <c r="D13" s="10" t="s">
        <v>848</v>
      </c>
      <c r="E13" s="10"/>
      <c r="F13" s="10">
        <v>279</v>
      </c>
      <c r="G13" s="330" t="s">
        <v>73</v>
      </c>
      <c r="H13" s="330" t="s">
        <v>1573</v>
      </c>
      <c r="I13" s="10">
        <v>186</v>
      </c>
      <c r="J13" s="10">
        <v>25</v>
      </c>
      <c r="K13" s="10">
        <v>22</v>
      </c>
      <c r="L13" s="10">
        <v>21</v>
      </c>
      <c r="M13" s="10">
        <v>2</v>
      </c>
      <c r="N13" s="10">
        <v>3</v>
      </c>
      <c r="O13" s="10">
        <v>13</v>
      </c>
      <c r="P13" s="10">
        <v>11</v>
      </c>
      <c r="Q13" s="10">
        <v>2</v>
      </c>
      <c r="R13" s="10">
        <v>0</v>
      </c>
      <c r="S13" s="10">
        <v>4</v>
      </c>
      <c r="T13" s="10">
        <v>0</v>
      </c>
      <c r="U13" s="10">
        <v>2</v>
      </c>
      <c r="V13" s="10">
        <v>1</v>
      </c>
      <c r="W13" s="10">
        <v>4</v>
      </c>
      <c r="X13" s="10">
        <v>0</v>
      </c>
      <c r="Y13" s="10">
        <v>6</v>
      </c>
      <c r="Z13" s="10">
        <v>116</v>
      </c>
    </row>
    <row r="14" spans="1:26" x14ac:dyDescent="0.3">
      <c r="A14" s="10">
        <v>13</v>
      </c>
      <c r="B14" s="10">
        <v>9</v>
      </c>
      <c r="C14" s="10">
        <v>42</v>
      </c>
      <c r="D14" s="10" t="s">
        <v>848</v>
      </c>
      <c r="E14" s="10"/>
      <c r="F14" s="10">
        <v>280</v>
      </c>
      <c r="G14" s="330" t="s">
        <v>73</v>
      </c>
      <c r="H14" s="330" t="s">
        <v>42</v>
      </c>
      <c r="I14" s="10">
        <v>347</v>
      </c>
      <c r="J14" s="10">
        <v>21</v>
      </c>
      <c r="K14" s="10">
        <v>27</v>
      </c>
      <c r="L14" s="10">
        <v>37</v>
      </c>
      <c r="M14" s="10">
        <v>2</v>
      </c>
      <c r="N14" s="10">
        <v>9</v>
      </c>
      <c r="O14" s="10">
        <v>10</v>
      </c>
      <c r="P14" s="10">
        <v>36</v>
      </c>
      <c r="Q14" s="10">
        <v>1</v>
      </c>
      <c r="R14" s="10">
        <v>25</v>
      </c>
      <c r="S14" s="10">
        <v>32</v>
      </c>
      <c r="T14" s="10">
        <v>0</v>
      </c>
      <c r="U14" s="10">
        <v>4</v>
      </c>
      <c r="V14" s="10">
        <v>0</v>
      </c>
      <c r="W14" s="10">
        <v>5</v>
      </c>
      <c r="X14" s="10">
        <v>0</v>
      </c>
      <c r="Y14" s="10">
        <v>9</v>
      </c>
      <c r="Z14" s="10">
        <v>218</v>
      </c>
    </row>
    <row r="15" spans="1:26" x14ac:dyDescent="0.3">
      <c r="A15" s="10">
        <v>14</v>
      </c>
      <c r="B15" s="10">
        <v>9</v>
      </c>
      <c r="C15" s="10">
        <v>42</v>
      </c>
      <c r="D15" s="10" t="s">
        <v>848</v>
      </c>
      <c r="E15" s="10" t="s">
        <v>891</v>
      </c>
      <c r="F15" s="10">
        <v>281</v>
      </c>
      <c r="G15" s="330" t="s">
        <v>73</v>
      </c>
      <c r="H15" s="330" t="s">
        <v>42</v>
      </c>
      <c r="I15" s="10">
        <v>716</v>
      </c>
      <c r="J15" s="10">
        <v>12</v>
      </c>
      <c r="K15" s="10">
        <v>58</v>
      </c>
      <c r="L15" s="10">
        <v>23</v>
      </c>
      <c r="M15" s="10">
        <v>6</v>
      </c>
      <c r="N15" s="10">
        <v>26</v>
      </c>
      <c r="O15" s="10">
        <v>10</v>
      </c>
      <c r="P15" s="10">
        <v>66</v>
      </c>
      <c r="Q15" s="10">
        <v>11</v>
      </c>
      <c r="R15" s="10">
        <v>13</v>
      </c>
      <c r="S15" s="10">
        <v>108</v>
      </c>
      <c r="T15" s="10">
        <v>2</v>
      </c>
      <c r="U15" s="10">
        <v>2</v>
      </c>
      <c r="V15" s="10">
        <v>1</v>
      </c>
      <c r="W15" s="10">
        <v>1</v>
      </c>
      <c r="X15" s="10">
        <v>0</v>
      </c>
      <c r="Y15" s="10">
        <v>21</v>
      </c>
      <c r="Z15" s="10">
        <v>360</v>
      </c>
    </row>
    <row r="16" spans="1:26" x14ac:dyDescent="0.3">
      <c r="A16" s="10">
        <v>15</v>
      </c>
      <c r="B16" s="10">
        <v>9</v>
      </c>
      <c r="C16" s="10">
        <v>42</v>
      </c>
      <c r="D16" s="10" t="s">
        <v>848</v>
      </c>
      <c r="E16" s="10"/>
      <c r="F16" s="10">
        <v>282</v>
      </c>
      <c r="G16" s="330" t="s">
        <v>73</v>
      </c>
      <c r="H16" s="330" t="s">
        <v>42</v>
      </c>
      <c r="I16" s="10">
        <v>326</v>
      </c>
      <c r="J16" s="10">
        <v>2</v>
      </c>
      <c r="K16" s="10">
        <v>36</v>
      </c>
      <c r="L16" s="10">
        <v>17</v>
      </c>
      <c r="M16" s="10">
        <v>3</v>
      </c>
      <c r="N16" s="10">
        <v>13</v>
      </c>
      <c r="O16" s="10">
        <v>5</v>
      </c>
      <c r="P16" s="10">
        <v>36</v>
      </c>
      <c r="Q16" s="10">
        <v>3</v>
      </c>
      <c r="R16" s="10">
        <v>42</v>
      </c>
      <c r="S16" s="10">
        <v>23</v>
      </c>
      <c r="T16" s="10">
        <v>1</v>
      </c>
      <c r="U16" s="10">
        <v>0</v>
      </c>
      <c r="V16" s="10">
        <v>1</v>
      </c>
      <c r="W16" s="10">
        <v>4</v>
      </c>
      <c r="X16" s="10">
        <v>0</v>
      </c>
      <c r="Y16" s="10">
        <v>11</v>
      </c>
      <c r="Z16" s="10">
        <v>197</v>
      </c>
    </row>
    <row r="17" spans="1:26" x14ac:dyDescent="0.3">
      <c r="A17" s="10">
        <v>16</v>
      </c>
      <c r="B17" s="10">
        <v>9</v>
      </c>
      <c r="C17" s="10">
        <v>42</v>
      </c>
      <c r="D17" s="10" t="s">
        <v>848</v>
      </c>
      <c r="E17" s="10" t="s">
        <v>892</v>
      </c>
      <c r="F17" s="10">
        <v>282</v>
      </c>
      <c r="G17" s="330" t="s">
        <v>73</v>
      </c>
      <c r="H17" s="330" t="s">
        <v>1573</v>
      </c>
      <c r="I17" s="10">
        <v>337</v>
      </c>
      <c r="J17" s="10">
        <v>43</v>
      </c>
      <c r="K17" s="10">
        <v>48</v>
      </c>
      <c r="L17" s="10">
        <v>8</v>
      </c>
      <c r="M17" s="10">
        <v>9</v>
      </c>
      <c r="N17" s="10">
        <v>11</v>
      </c>
      <c r="O17" s="10">
        <v>6</v>
      </c>
      <c r="P17" s="10">
        <v>0</v>
      </c>
      <c r="Q17" s="10">
        <v>5</v>
      </c>
      <c r="R17" s="10">
        <v>6</v>
      </c>
      <c r="S17" s="10">
        <v>80</v>
      </c>
      <c r="T17" s="10">
        <v>2</v>
      </c>
      <c r="U17" s="10">
        <v>4</v>
      </c>
      <c r="V17" s="10">
        <v>0</v>
      </c>
      <c r="W17" s="10">
        <v>2</v>
      </c>
      <c r="X17" s="10">
        <v>0</v>
      </c>
      <c r="Y17" s="10">
        <v>5</v>
      </c>
      <c r="Z17" s="10">
        <v>229</v>
      </c>
    </row>
    <row r="18" spans="1:26" x14ac:dyDescent="0.3">
      <c r="A18" s="10">
        <v>17</v>
      </c>
      <c r="B18" s="10">
        <v>9</v>
      </c>
      <c r="C18" s="10">
        <v>45</v>
      </c>
      <c r="D18" s="10" t="s">
        <v>849</v>
      </c>
      <c r="E18" s="10"/>
      <c r="F18" s="10">
        <v>365</v>
      </c>
      <c r="G18" s="330" t="s">
        <v>73</v>
      </c>
      <c r="H18" s="330" t="s">
        <v>42</v>
      </c>
      <c r="I18" s="10">
        <v>615</v>
      </c>
      <c r="J18" s="10">
        <v>10</v>
      </c>
      <c r="K18" s="10">
        <v>45</v>
      </c>
      <c r="L18" s="10">
        <v>18</v>
      </c>
      <c r="M18" s="10">
        <v>8</v>
      </c>
      <c r="N18" s="10">
        <v>52</v>
      </c>
      <c r="O18" s="10">
        <v>1</v>
      </c>
      <c r="P18" s="10">
        <v>28</v>
      </c>
      <c r="Q18" s="10">
        <v>4</v>
      </c>
      <c r="R18" s="10">
        <v>44</v>
      </c>
      <c r="S18" s="10">
        <v>57</v>
      </c>
      <c r="T18" s="10">
        <v>2</v>
      </c>
      <c r="U18" s="10">
        <v>1</v>
      </c>
      <c r="V18" s="10">
        <v>0</v>
      </c>
      <c r="W18" s="10">
        <v>23</v>
      </c>
      <c r="X18" s="10">
        <v>0</v>
      </c>
      <c r="Y18" s="10">
        <v>6</v>
      </c>
      <c r="Z18" s="10">
        <v>299</v>
      </c>
    </row>
    <row r="19" spans="1:26" x14ac:dyDescent="0.3">
      <c r="A19" s="10">
        <v>18</v>
      </c>
      <c r="B19" s="10">
        <v>9</v>
      </c>
      <c r="C19" s="10">
        <v>45</v>
      </c>
      <c r="D19" s="10" t="s">
        <v>849</v>
      </c>
      <c r="E19" s="10" t="s">
        <v>893</v>
      </c>
      <c r="F19" s="10">
        <v>365</v>
      </c>
      <c r="G19" s="330" t="s">
        <v>73</v>
      </c>
      <c r="H19" s="330" t="s">
        <v>1569</v>
      </c>
      <c r="I19" s="10">
        <v>615</v>
      </c>
      <c r="J19" s="10">
        <v>25</v>
      </c>
      <c r="K19" s="10">
        <v>37</v>
      </c>
      <c r="L19" s="10">
        <v>13</v>
      </c>
      <c r="M19" s="10">
        <v>11</v>
      </c>
      <c r="N19" s="10">
        <v>54</v>
      </c>
      <c r="O19" s="10">
        <v>1</v>
      </c>
      <c r="P19" s="10">
        <v>12</v>
      </c>
      <c r="Q19" s="10">
        <v>2</v>
      </c>
      <c r="R19" s="10">
        <v>41</v>
      </c>
      <c r="S19" s="10">
        <v>77</v>
      </c>
      <c r="T19" s="10">
        <v>4</v>
      </c>
      <c r="U19" s="10">
        <v>1</v>
      </c>
      <c r="V19" s="10">
        <v>0</v>
      </c>
      <c r="W19" s="10">
        <v>22</v>
      </c>
      <c r="X19" s="10">
        <v>0</v>
      </c>
      <c r="Y19" s="10">
        <v>9</v>
      </c>
      <c r="Z19" s="10">
        <v>309</v>
      </c>
    </row>
    <row r="20" spans="1:26" x14ac:dyDescent="0.3">
      <c r="A20" s="10">
        <v>19</v>
      </c>
      <c r="B20" s="10">
        <v>9</v>
      </c>
      <c r="C20" s="10">
        <v>45</v>
      </c>
      <c r="D20" s="10" t="s">
        <v>849</v>
      </c>
      <c r="E20" s="10" t="s">
        <v>894</v>
      </c>
      <c r="F20" s="10">
        <v>366</v>
      </c>
      <c r="G20" s="330" t="s">
        <v>73</v>
      </c>
      <c r="H20" s="330" t="s">
        <v>42</v>
      </c>
      <c r="I20" s="10">
        <v>674</v>
      </c>
      <c r="J20" s="10">
        <v>19</v>
      </c>
      <c r="K20" s="10">
        <v>43</v>
      </c>
      <c r="L20" s="10">
        <v>17</v>
      </c>
      <c r="M20" s="10">
        <v>13</v>
      </c>
      <c r="N20" s="10">
        <v>31</v>
      </c>
      <c r="O20" s="10">
        <v>5</v>
      </c>
      <c r="P20" s="10">
        <v>15</v>
      </c>
      <c r="Q20" s="10">
        <v>3</v>
      </c>
      <c r="R20" s="10">
        <v>42</v>
      </c>
      <c r="S20" s="10">
        <v>76</v>
      </c>
      <c r="T20" s="10">
        <v>2</v>
      </c>
      <c r="U20" s="10">
        <v>2</v>
      </c>
      <c r="V20" s="10">
        <v>0</v>
      </c>
      <c r="W20" s="10">
        <v>30</v>
      </c>
      <c r="X20" s="10">
        <v>0</v>
      </c>
      <c r="Y20" s="10">
        <v>9</v>
      </c>
      <c r="Z20" s="10">
        <v>307</v>
      </c>
    </row>
    <row r="21" spans="1:26" x14ac:dyDescent="0.3">
      <c r="A21" s="10">
        <v>20</v>
      </c>
      <c r="B21" s="10">
        <v>9</v>
      </c>
      <c r="C21" s="10">
        <v>45</v>
      </c>
      <c r="D21" s="10" t="s">
        <v>849</v>
      </c>
      <c r="E21" s="10" t="s">
        <v>893</v>
      </c>
      <c r="F21" s="10">
        <v>366</v>
      </c>
      <c r="G21" s="330" t="s">
        <v>73</v>
      </c>
      <c r="H21" s="330" t="s">
        <v>1569</v>
      </c>
      <c r="I21" s="10">
        <v>673</v>
      </c>
      <c r="J21" s="10">
        <v>17</v>
      </c>
      <c r="K21" s="10">
        <v>52</v>
      </c>
      <c r="L21" s="10">
        <v>17</v>
      </c>
      <c r="M21" s="10">
        <v>7</v>
      </c>
      <c r="N21" s="10">
        <v>36</v>
      </c>
      <c r="O21" s="10">
        <v>4</v>
      </c>
      <c r="P21" s="10">
        <v>17</v>
      </c>
      <c r="Q21" s="10">
        <v>3</v>
      </c>
      <c r="R21" s="10">
        <v>36</v>
      </c>
      <c r="S21" s="10">
        <v>72</v>
      </c>
      <c r="T21" s="10">
        <v>2</v>
      </c>
      <c r="U21" s="10">
        <v>1</v>
      </c>
      <c r="V21" s="10">
        <v>0</v>
      </c>
      <c r="W21" s="10">
        <v>21</v>
      </c>
      <c r="X21" s="10">
        <v>0</v>
      </c>
      <c r="Y21" s="10">
        <v>5</v>
      </c>
      <c r="Z21" s="10">
        <v>290</v>
      </c>
    </row>
    <row r="22" spans="1:26" x14ac:dyDescent="0.3">
      <c r="A22" s="10">
        <v>21</v>
      </c>
      <c r="B22" s="10">
        <v>9</v>
      </c>
      <c r="C22" s="10">
        <v>45</v>
      </c>
      <c r="D22" s="10" t="s">
        <v>849</v>
      </c>
      <c r="E22" s="10" t="s">
        <v>893</v>
      </c>
      <c r="F22" s="10">
        <v>366</v>
      </c>
      <c r="G22" s="330" t="s">
        <v>73</v>
      </c>
      <c r="H22" s="330" t="s">
        <v>1571</v>
      </c>
      <c r="I22" s="10">
        <v>673</v>
      </c>
      <c r="J22" s="10">
        <v>27</v>
      </c>
      <c r="K22" s="10">
        <v>43</v>
      </c>
      <c r="L22" s="10">
        <v>22</v>
      </c>
      <c r="M22" s="10">
        <v>6</v>
      </c>
      <c r="N22" s="10">
        <v>25</v>
      </c>
      <c r="O22" s="10">
        <v>3</v>
      </c>
      <c r="P22" s="10">
        <v>19</v>
      </c>
      <c r="Q22" s="10">
        <v>4</v>
      </c>
      <c r="R22" s="10">
        <v>34</v>
      </c>
      <c r="S22" s="10">
        <v>99</v>
      </c>
      <c r="T22" s="10">
        <v>9</v>
      </c>
      <c r="U22" s="10">
        <v>5</v>
      </c>
      <c r="V22" s="10">
        <v>2</v>
      </c>
      <c r="W22" s="10">
        <v>19</v>
      </c>
      <c r="X22" s="10">
        <v>0</v>
      </c>
      <c r="Y22" s="10">
        <v>11</v>
      </c>
      <c r="Z22" s="10">
        <v>328</v>
      </c>
    </row>
    <row r="23" spans="1:26" x14ac:dyDescent="0.3">
      <c r="A23" s="10">
        <v>22</v>
      </c>
      <c r="B23" s="10">
        <v>9</v>
      </c>
      <c r="C23" s="10">
        <v>45</v>
      </c>
      <c r="D23" s="10" t="s">
        <v>849</v>
      </c>
      <c r="E23" s="10"/>
      <c r="F23" s="10">
        <v>366</v>
      </c>
      <c r="G23" s="330" t="s">
        <v>73</v>
      </c>
      <c r="H23" s="330" t="s">
        <v>1578</v>
      </c>
      <c r="I23" s="10">
        <v>673</v>
      </c>
      <c r="J23" s="10">
        <v>26</v>
      </c>
      <c r="K23" s="10">
        <v>45</v>
      </c>
      <c r="L23" s="10">
        <v>28</v>
      </c>
      <c r="M23" s="10">
        <v>4</v>
      </c>
      <c r="N23" s="10">
        <v>40</v>
      </c>
      <c r="O23" s="10">
        <v>1</v>
      </c>
      <c r="P23" s="10">
        <v>22</v>
      </c>
      <c r="Q23" s="10">
        <v>2</v>
      </c>
      <c r="R23" s="10">
        <v>32</v>
      </c>
      <c r="S23" s="10">
        <v>91</v>
      </c>
      <c r="T23" s="10">
        <v>6</v>
      </c>
      <c r="U23" s="10">
        <v>2</v>
      </c>
      <c r="V23" s="10">
        <v>3</v>
      </c>
      <c r="W23" s="10">
        <v>22</v>
      </c>
      <c r="X23" s="10">
        <v>0</v>
      </c>
      <c r="Y23" s="10">
        <v>11</v>
      </c>
      <c r="Z23" s="10">
        <v>335</v>
      </c>
    </row>
    <row r="24" spans="1:26" x14ac:dyDescent="0.3">
      <c r="A24" s="10">
        <v>23</v>
      </c>
      <c r="B24" s="10">
        <v>9</v>
      </c>
      <c r="C24" s="10">
        <v>45</v>
      </c>
      <c r="D24" s="10" t="s">
        <v>849</v>
      </c>
      <c r="E24" s="10"/>
      <c r="F24" s="10">
        <v>367</v>
      </c>
      <c r="G24" s="330" t="s">
        <v>73</v>
      </c>
      <c r="H24" s="330" t="s">
        <v>42</v>
      </c>
      <c r="I24" s="10">
        <v>549</v>
      </c>
      <c r="J24" s="10">
        <v>8</v>
      </c>
      <c r="K24" s="10">
        <v>37</v>
      </c>
      <c r="L24" s="10">
        <v>13</v>
      </c>
      <c r="M24" s="10">
        <v>3</v>
      </c>
      <c r="N24" s="10">
        <v>18</v>
      </c>
      <c r="O24" s="10">
        <v>1</v>
      </c>
      <c r="P24" s="10">
        <v>6</v>
      </c>
      <c r="Q24" s="10">
        <v>3</v>
      </c>
      <c r="R24" s="10">
        <v>31</v>
      </c>
      <c r="S24" s="10">
        <v>83</v>
      </c>
      <c r="T24" s="10">
        <v>1</v>
      </c>
      <c r="U24" s="10">
        <v>0</v>
      </c>
      <c r="V24" s="10">
        <v>0</v>
      </c>
      <c r="W24" s="10">
        <v>82</v>
      </c>
      <c r="X24" s="10">
        <v>0</v>
      </c>
      <c r="Y24" s="10">
        <v>5</v>
      </c>
      <c r="Z24" s="10">
        <v>291</v>
      </c>
    </row>
    <row r="25" spans="1:26" x14ac:dyDescent="0.3">
      <c r="A25" s="10">
        <v>24</v>
      </c>
      <c r="B25" s="10">
        <v>9</v>
      </c>
      <c r="C25" s="10">
        <v>45</v>
      </c>
      <c r="D25" s="10" t="s">
        <v>849</v>
      </c>
      <c r="E25" s="10"/>
      <c r="F25" s="10">
        <v>368</v>
      </c>
      <c r="G25" s="330" t="s">
        <v>73</v>
      </c>
      <c r="H25" s="330" t="s">
        <v>42</v>
      </c>
      <c r="I25" s="10">
        <v>543</v>
      </c>
      <c r="J25" s="10">
        <v>10</v>
      </c>
      <c r="K25" s="10">
        <v>38</v>
      </c>
      <c r="L25" s="10">
        <v>8</v>
      </c>
      <c r="M25" s="10">
        <v>4</v>
      </c>
      <c r="N25" s="10">
        <v>45</v>
      </c>
      <c r="O25" s="10">
        <v>0</v>
      </c>
      <c r="P25" s="10">
        <v>4</v>
      </c>
      <c r="Q25" s="10">
        <v>4</v>
      </c>
      <c r="R25" s="10">
        <v>40</v>
      </c>
      <c r="S25" s="10">
        <v>41</v>
      </c>
      <c r="T25" s="10">
        <v>3</v>
      </c>
      <c r="U25" s="10">
        <v>0</v>
      </c>
      <c r="V25" s="10">
        <v>0</v>
      </c>
      <c r="W25" s="10">
        <v>16</v>
      </c>
      <c r="X25" s="10">
        <v>0</v>
      </c>
      <c r="Y25" s="10">
        <v>4</v>
      </c>
      <c r="Z25" s="10">
        <v>217</v>
      </c>
    </row>
    <row r="26" spans="1:26" x14ac:dyDescent="0.3">
      <c r="A26" s="10">
        <v>25</v>
      </c>
      <c r="B26" s="10">
        <v>9</v>
      </c>
      <c r="C26" s="10">
        <v>62</v>
      </c>
      <c r="D26" s="10" t="s">
        <v>895</v>
      </c>
      <c r="E26" s="10" t="s">
        <v>896</v>
      </c>
      <c r="F26" s="10">
        <v>458</v>
      </c>
      <c r="G26" s="330" t="s">
        <v>73</v>
      </c>
      <c r="H26" s="330" t="s">
        <v>42</v>
      </c>
      <c r="I26" s="10">
        <v>400</v>
      </c>
      <c r="J26" s="10">
        <v>18</v>
      </c>
      <c r="K26" s="10">
        <v>15</v>
      </c>
      <c r="L26" s="10">
        <v>18</v>
      </c>
      <c r="M26" s="10">
        <v>6</v>
      </c>
      <c r="N26" s="10">
        <v>20</v>
      </c>
      <c r="O26" s="10">
        <v>17</v>
      </c>
      <c r="P26" s="10">
        <v>3</v>
      </c>
      <c r="Q26" s="10">
        <v>79</v>
      </c>
      <c r="R26" s="10">
        <v>2</v>
      </c>
      <c r="S26" s="10">
        <v>14</v>
      </c>
      <c r="T26" s="10">
        <v>3</v>
      </c>
      <c r="U26" s="10">
        <v>2</v>
      </c>
      <c r="V26" s="10">
        <v>1</v>
      </c>
      <c r="W26" s="10">
        <v>4</v>
      </c>
      <c r="X26" s="10">
        <v>0</v>
      </c>
      <c r="Y26" s="10">
        <v>15</v>
      </c>
      <c r="Z26" s="10">
        <v>217</v>
      </c>
    </row>
    <row r="27" spans="1:26" x14ac:dyDescent="0.3">
      <c r="A27" s="10">
        <v>26</v>
      </c>
      <c r="B27" s="10">
        <v>9</v>
      </c>
      <c r="C27" s="10">
        <v>65</v>
      </c>
      <c r="D27" s="10" t="s">
        <v>850</v>
      </c>
      <c r="E27" s="10"/>
      <c r="F27" s="10">
        <v>469</v>
      </c>
      <c r="G27" s="330" t="s">
        <v>73</v>
      </c>
      <c r="H27" s="330" t="s">
        <v>42</v>
      </c>
      <c r="I27" s="10">
        <v>475</v>
      </c>
      <c r="J27" s="10">
        <v>8</v>
      </c>
      <c r="K27" s="10">
        <v>42</v>
      </c>
      <c r="L27" s="10">
        <v>7</v>
      </c>
      <c r="M27" s="10">
        <v>10</v>
      </c>
      <c r="N27" s="10">
        <v>8</v>
      </c>
      <c r="O27" s="10">
        <v>12</v>
      </c>
      <c r="P27" s="10">
        <v>7</v>
      </c>
      <c r="Q27" s="10">
        <v>5</v>
      </c>
      <c r="R27" s="10">
        <v>1</v>
      </c>
      <c r="S27" s="10">
        <v>39</v>
      </c>
      <c r="T27" s="10">
        <v>0</v>
      </c>
      <c r="U27" s="10">
        <v>0</v>
      </c>
      <c r="V27" s="10">
        <v>0</v>
      </c>
      <c r="W27" s="10">
        <v>8</v>
      </c>
      <c r="X27" s="10">
        <v>0</v>
      </c>
      <c r="Y27" s="10">
        <v>7</v>
      </c>
      <c r="Z27" s="10">
        <v>154</v>
      </c>
    </row>
    <row r="28" spans="1:26" x14ac:dyDescent="0.3">
      <c r="A28" s="10">
        <v>27</v>
      </c>
      <c r="B28" s="10">
        <v>9</v>
      </c>
      <c r="C28" s="10">
        <v>65</v>
      </c>
      <c r="D28" s="10" t="s">
        <v>850</v>
      </c>
      <c r="E28" s="10"/>
      <c r="F28" s="10">
        <v>469</v>
      </c>
      <c r="G28" s="330" t="s">
        <v>73</v>
      </c>
      <c r="H28" s="330" t="s">
        <v>1569</v>
      </c>
      <c r="I28" s="10">
        <v>474</v>
      </c>
      <c r="J28" s="10">
        <v>10</v>
      </c>
      <c r="K28" s="10">
        <v>47</v>
      </c>
      <c r="L28" s="10">
        <v>8</v>
      </c>
      <c r="M28" s="10">
        <v>4</v>
      </c>
      <c r="N28" s="10">
        <v>7</v>
      </c>
      <c r="O28" s="10">
        <v>8</v>
      </c>
      <c r="P28" s="10">
        <v>6</v>
      </c>
      <c r="Q28" s="10">
        <v>11</v>
      </c>
      <c r="R28" s="10">
        <v>3</v>
      </c>
      <c r="S28" s="10">
        <v>37</v>
      </c>
      <c r="T28" s="10">
        <v>0</v>
      </c>
      <c r="U28" s="10">
        <v>0</v>
      </c>
      <c r="V28" s="10">
        <v>1</v>
      </c>
      <c r="W28" s="10">
        <v>2</v>
      </c>
      <c r="X28" s="10">
        <v>0</v>
      </c>
      <c r="Y28" s="10">
        <v>9</v>
      </c>
      <c r="Z28" s="10">
        <v>153</v>
      </c>
    </row>
    <row r="29" spans="1:26" x14ac:dyDescent="0.3">
      <c r="A29" s="10">
        <v>28</v>
      </c>
      <c r="B29" s="10">
        <v>9</v>
      </c>
      <c r="C29" s="10">
        <v>65</v>
      </c>
      <c r="D29" s="10" t="s">
        <v>850</v>
      </c>
      <c r="E29" s="10" t="s">
        <v>897</v>
      </c>
      <c r="F29" s="10">
        <v>469</v>
      </c>
      <c r="G29" s="330" t="s">
        <v>73</v>
      </c>
      <c r="H29" s="330" t="s">
        <v>1573</v>
      </c>
      <c r="I29" s="10">
        <v>204</v>
      </c>
      <c r="J29" s="10">
        <v>4</v>
      </c>
      <c r="K29" s="10">
        <v>12</v>
      </c>
      <c r="L29" s="10">
        <v>6</v>
      </c>
      <c r="M29" s="10">
        <v>2</v>
      </c>
      <c r="N29" s="10">
        <v>6</v>
      </c>
      <c r="O29" s="10">
        <v>0</v>
      </c>
      <c r="P29" s="10">
        <v>13</v>
      </c>
      <c r="Q29" s="10">
        <v>0</v>
      </c>
      <c r="R29" s="10">
        <v>0</v>
      </c>
      <c r="S29" s="10">
        <v>19</v>
      </c>
      <c r="T29" s="10">
        <v>0</v>
      </c>
      <c r="U29" s="10">
        <v>1</v>
      </c>
      <c r="V29" s="10">
        <v>1</v>
      </c>
      <c r="W29" s="10">
        <v>6</v>
      </c>
      <c r="X29" s="10">
        <v>0</v>
      </c>
      <c r="Y29" s="10">
        <v>2</v>
      </c>
      <c r="Z29" s="10">
        <v>72</v>
      </c>
    </row>
    <row r="30" spans="1:26" x14ac:dyDescent="0.3">
      <c r="A30" s="10">
        <v>29</v>
      </c>
      <c r="B30" s="10">
        <v>9</v>
      </c>
      <c r="C30" s="10">
        <v>74</v>
      </c>
      <c r="D30" s="10" t="s">
        <v>851</v>
      </c>
      <c r="E30" s="10"/>
      <c r="F30" s="10">
        <v>666</v>
      </c>
      <c r="G30" s="330" t="s">
        <v>73</v>
      </c>
      <c r="H30" s="330" t="s">
        <v>42</v>
      </c>
      <c r="I30" s="10">
        <v>506</v>
      </c>
      <c r="J30" s="10">
        <v>7</v>
      </c>
      <c r="K30" s="10">
        <v>48</v>
      </c>
      <c r="L30" s="10">
        <v>19</v>
      </c>
      <c r="M30" s="10">
        <v>5</v>
      </c>
      <c r="N30" s="10">
        <v>56</v>
      </c>
      <c r="O30" s="10">
        <v>4</v>
      </c>
      <c r="P30" s="10">
        <v>14</v>
      </c>
      <c r="Q30" s="10">
        <v>4</v>
      </c>
      <c r="R30" s="10">
        <v>4</v>
      </c>
      <c r="S30" s="10">
        <v>55</v>
      </c>
      <c r="T30" s="10">
        <v>5</v>
      </c>
      <c r="U30" s="10">
        <v>3</v>
      </c>
      <c r="V30" s="10">
        <v>1</v>
      </c>
      <c r="W30" s="10">
        <v>7</v>
      </c>
      <c r="X30" s="10">
        <v>0</v>
      </c>
      <c r="Y30" s="10">
        <v>8</v>
      </c>
      <c r="Z30" s="10">
        <v>240</v>
      </c>
    </row>
    <row r="31" spans="1:26" x14ac:dyDescent="0.3">
      <c r="A31" s="10">
        <v>30</v>
      </c>
      <c r="B31" s="10">
        <v>9</v>
      </c>
      <c r="C31" s="10">
        <v>74</v>
      </c>
      <c r="D31" s="10" t="s">
        <v>851</v>
      </c>
      <c r="E31" s="10"/>
      <c r="F31" s="10">
        <v>666</v>
      </c>
      <c r="G31" s="330" t="s">
        <v>73</v>
      </c>
      <c r="H31" s="330" t="s">
        <v>1569</v>
      </c>
      <c r="I31" s="10">
        <v>506</v>
      </c>
      <c r="J31" s="10">
        <v>13</v>
      </c>
      <c r="K31" s="10">
        <v>51</v>
      </c>
      <c r="L31" s="10">
        <v>22</v>
      </c>
      <c r="M31" s="10">
        <v>5</v>
      </c>
      <c r="N31" s="10">
        <v>61</v>
      </c>
      <c r="O31" s="10">
        <v>2</v>
      </c>
      <c r="P31" s="10">
        <v>11</v>
      </c>
      <c r="Q31" s="10">
        <v>0</v>
      </c>
      <c r="R31" s="10">
        <v>11</v>
      </c>
      <c r="S31" s="10">
        <v>40</v>
      </c>
      <c r="T31" s="10">
        <v>0</v>
      </c>
      <c r="U31" s="10">
        <v>1</v>
      </c>
      <c r="V31" s="10">
        <v>0</v>
      </c>
      <c r="W31" s="10">
        <v>3</v>
      </c>
      <c r="X31" s="10">
        <v>1</v>
      </c>
      <c r="Y31" s="10">
        <v>14</v>
      </c>
      <c r="Z31" s="10">
        <v>235</v>
      </c>
    </row>
    <row r="32" spans="1:26" x14ac:dyDescent="0.3">
      <c r="A32" s="10">
        <v>31</v>
      </c>
      <c r="B32" s="10">
        <v>9</v>
      </c>
      <c r="C32" s="10">
        <v>74</v>
      </c>
      <c r="D32" s="10" t="s">
        <v>851</v>
      </c>
      <c r="E32" s="10"/>
      <c r="F32" s="10">
        <v>666</v>
      </c>
      <c r="G32" s="330" t="s">
        <v>73</v>
      </c>
      <c r="H32" s="330" t="s">
        <v>1571</v>
      </c>
      <c r="I32" s="10">
        <v>505</v>
      </c>
      <c r="J32" s="10">
        <v>19</v>
      </c>
      <c r="K32" s="10">
        <v>28</v>
      </c>
      <c r="L32" s="10">
        <v>18</v>
      </c>
      <c r="M32" s="10">
        <v>1</v>
      </c>
      <c r="N32" s="10">
        <v>46</v>
      </c>
      <c r="O32" s="10">
        <v>0</v>
      </c>
      <c r="P32" s="10">
        <v>11</v>
      </c>
      <c r="Q32" s="10">
        <v>6</v>
      </c>
      <c r="R32" s="10">
        <v>5</v>
      </c>
      <c r="S32" s="10">
        <v>76</v>
      </c>
      <c r="T32" s="10">
        <v>1</v>
      </c>
      <c r="U32" s="10">
        <v>3</v>
      </c>
      <c r="V32" s="10">
        <v>1</v>
      </c>
      <c r="W32" s="10">
        <v>4</v>
      </c>
      <c r="X32" s="10">
        <v>1</v>
      </c>
      <c r="Y32" s="10">
        <v>5</v>
      </c>
      <c r="Z32" s="10">
        <v>225</v>
      </c>
    </row>
    <row r="33" spans="1:26" x14ac:dyDescent="0.3">
      <c r="A33" s="10">
        <v>32</v>
      </c>
      <c r="B33" s="10">
        <v>9</v>
      </c>
      <c r="C33" s="10">
        <v>74</v>
      </c>
      <c r="D33" s="10" t="s">
        <v>851</v>
      </c>
      <c r="E33" s="10" t="s">
        <v>898</v>
      </c>
      <c r="F33" s="10">
        <v>667</v>
      </c>
      <c r="G33" s="330" t="s">
        <v>73</v>
      </c>
      <c r="H33" s="330" t="s">
        <v>42</v>
      </c>
      <c r="I33" s="10">
        <v>572</v>
      </c>
      <c r="J33" s="10">
        <v>10</v>
      </c>
      <c r="K33" s="10">
        <v>88</v>
      </c>
      <c r="L33" s="10">
        <v>24</v>
      </c>
      <c r="M33" s="10">
        <v>3</v>
      </c>
      <c r="N33" s="10">
        <v>15</v>
      </c>
      <c r="O33" s="10">
        <v>2</v>
      </c>
      <c r="P33" s="10">
        <v>6</v>
      </c>
      <c r="Q33" s="10">
        <v>5</v>
      </c>
      <c r="R33" s="10">
        <v>37</v>
      </c>
      <c r="S33" s="10">
        <v>73</v>
      </c>
      <c r="T33" s="10">
        <v>0</v>
      </c>
      <c r="U33" s="10">
        <v>0</v>
      </c>
      <c r="V33" s="10">
        <v>3</v>
      </c>
      <c r="W33" s="10">
        <v>4</v>
      </c>
      <c r="X33" s="10">
        <v>0</v>
      </c>
      <c r="Y33" s="10">
        <v>11</v>
      </c>
      <c r="Z33" s="10">
        <v>281</v>
      </c>
    </row>
    <row r="34" spans="1:26" x14ac:dyDescent="0.3">
      <c r="A34" s="10">
        <v>33</v>
      </c>
      <c r="B34" s="10">
        <v>9</v>
      </c>
      <c r="C34" s="10">
        <v>74</v>
      </c>
      <c r="D34" s="10" t="s">
        <v>851</v>
      </c>
      <c r="E34" s="10"/>
      <c r="F34" s="10">
        <v>667</v>
      </c>
      <c r="G34" s="330" t="s">
        <v>73</v>
      </c>
      <c r="H34" s="330" t="s">
        <v>1569</v>
      </c>
      <c r="I34" s="10">
        <v>572</v>
      </c>
      <c r="J34" s="10">
        <v>14</v>
      </c>
      <c r="K34" s="10">
        <v>54</v>
      </c>
      <c r="L34" s="10">
        <v>27</v>
      </c>
      <c r="M34" s="10">
        <v>5</v>
      </c>
      <c r="N34" s="10">
        <v>20</v>
      </c>
      <c r="O34" s="10">
        <v>2</v>
      </c>
      <c r="P34" s="10">
        <v>5</v>
      </c>
      <c r="Q34" s="10">
        <v>4</v>
      </c>
      <c r="R34" s="10">
        <v>34</v>
      </c>
      <c r="S34" s="10">
        <v>62</v>
      </c>
      <c r="T34" s="10">
        <v>0</v>
      </c>
      <c r="U34" s="10">
        <v>4</v>
      </c>
      <c r="V34" s="10">
        <v>3</v>
      </c>
      <c r="W34" s="10">
        <v>0</v>
      </c>
      <c r="X34" s="10">
        <v>0</v>
      </c>
      <c r="Y34" s="10">
        <v>5</v>
      </c>
      <c r="Z34" s="10">
        <v>239</v>
      </c>
    </row>
    <row r="35" spans="1:26" x14ac:dyDescent="0.3">
      <c r="A35" s="10">
        <v>34</v>
      </c>
      <c r="B35" s="10">
        <v>9</v>
      </c>
      <c r="C35" s="10">
        <v>94</v>
      </c>
      <c r="D35" s="10" t="s">
        <v>899</v>
      </c>
      <c r="E35" s="10" t="s">
        <v>900</v>
      </c>
      <c r="F35" s="10">
        <v>757</v>
      </c>
      <c r="G35" s="330" t="s">
        <v>73</v>
      </c>
      <c r="H35" s="330" t="s">
        <v>42</v>
      </c>
      <c r="I35" s="10">
        <v>486</v>
      </c>
      <c r="J35" s="10">
        <v>8</v>
      </c>
      <c r="K35" s="10">
        <v>34</v>
      </c>
      <c r="L35" s="10">
        <v>11</v>
      </c>
      <c r="M35" s="10">
        <v>0</v>
      </c>
      <c r="N35" s="10">
        <v>10</v>
      </c>
      <c r="O35" s="10">
        <v>0</v>
      </c>
      <c r="P35" s="10">
        <v>14</v>
      </c>
      <c r="Q35" s="10">
        <v>4</v>
      </c>
      <c r="R35" s="10">
        <v>1</v>
      </c>
      <c r="S35" s="10">
        <v>86</v>
      </c>
      <c r="T35" s="10">
        <v>1</v>
      </c>
      <c r="U35" s="10">
        <v>0</v>
      </c>
      <c r="V35" s="10">
        <v>0</v>
      </c>
      <c r="W35" s="10">
        <v>0</v>
      </c>
      <c r="X35" s="10">
        <v>0</v>
      </c>
      <c r="Y35" s="10">
        <v>4</v>
      </c>
      <c r="Z35" s="10">
        <v>173</v>
      </c>
    </row>
    <row r="36" spans="1:26" x14ac:dyDescent="0.3">
      <c r="A36" s="10">
        <v>35</v>
      </c>
      <c r="B36" s="10">
        <v>9</v>
      </c>
      <c r="C36" s="10">
        <v>94</v>
      </c>
      <c r="D36" s="10" t="s">
        <v>899</v>
      </c>
      <c r="E36" s="10" t="s">
        <v>901</v>
      </c>
      <c r="F36" s="10">
        <v>757</v>
      </c>
      <c r="G36" s="330" t="s">
        <v>73</v>
      </c>
      <c r="H36" s="330" t="s">
        <v>1573</v>
      </c>
      <c r="I36" s="10">
        <v>154</v>
      </c>
      <c r="J36" s="10">
        <v>2</v>
      </c>
      <c r="K36" s="10">
        <v>19</v>
      </c>
      <c r="L36" s="10">
        <v>8</v>
      </c>
      <c r="M36" s="10">
        <v>2</v>
      </c>
      <c r="N36" s="10">
        <v>37</v>
      </c>
      <c r="O36" s="10">
        <v>5</v>
      </c>
      <c r="P36" s="10">
        <v>1</v>
      </c>
      <c r="Q36" s="10">
        <v>1</v>
      </c>
      <c r="R36" s="10">
        <v>1</v>
      </c>
      <c r="S36" s="10">
        <v>23</v>
      </c>
      <c r="T36" s="10">
        <v>1</v>
      </c>
      <c r="U36" s="10">
        <v>1</v>
      </c>
      <c r="V36" s="10">
        <v>0</v>
      </c>
      <c r="W36" s="10">
        <v>1</v>
      </c>
      <c r="X36" s="10">
        <v>0</v>
      </c>
      <c r="Y36" s="10">
        <v>4</v>
      </c>
      <c r="Z36" s="10">
        <v>106</v>
      </c>
    </row>
    <row r="37" spans="1:26" x14ac:dyDescent="0.3">
      <c r="A37" s="10">
        <v>36</v>
      </c>
      <c r="B37" s="10">
        <v>9</v>
      </c>
      <c r="C37" s="10">
        <v>94</v>
      </c>
      <c r="D37" s="10" t="s">
        <v>899</v>
      </c>
      <c r="E37" s="10" t="s">
        <v>902</v>
      </c>
      <c r="F37" s="10">
        <v>758</v>
      </c>
      <c r="G37" s="330" t="s">
        <v>73</v>
      </c>
      <c r="H37" s="330" t="s">
        <v>42</v>
      </c>
      <c r="I37" s="10">
        <v>541</v>
      </c>
      <c r="J37" s="10">
        <v>14</v>
      </c>
      <c r="K37" s="10">
        <v>73</v>
      </c>
      <c r="L37" s="10">
        <v>18</v>
      </c>
      <c r="M37" s="10">
        <v>2</v>
      </c>
      <c r="N37" s="10">
        <v>74</v>
      </c>
      <c r="O37" s="10">
        <v>1</v>
      </c>
      <c r="P37" s="10">
        <v>0</v>
      </c>
      <c r="Q37" s="10">
        <v>0</v>
      </c>
      <c r="R37" s="10">
        <v>0</v>
      </c>
      <c r="S37" s="10">
        <v>20</v>
      </c>
      <c r="T37" s="10">
        <v>0</v>
      </c>
      <c r="U37" s="10">
        <v>2</v>
      </c>
      <c r="V37" s="10">
        <v>1</v>
      </c>
      <c r="W37" s="10">
        <v>1</v>
      </c>
      <c r="X37" s="10">
        <v>0</v>
      </c>
      <c r="Y37" s="10">
        <v>11</v>
      </c>
      <c r="Z37" s="10">
        <v>217</v>
      </c>
    </row>
    <row r="38" spans="1:26" x14ac:dyDescent="0.3">
      <c r="A38" s="10">
        <v>37</v>
      </c>
      <c r="B38" s="10">
        <v>9</v>
      </c>
      <c r="C38" s="10">
        <v>97</v>
      </c>
      <c r="D38" s="10" t="s">
        <v>903</v>
      </c>
      <c r="E38" s="10" t="s">
        <v>904</v>
      </c>
      <c r="F38" s="10">
        <v>762</v>
      </c>
      <c r="G38" s="330" t="s">
        <v>73</v>
      </c>
      <c r="H38" s="330" t="s">
        <v>42</v>
      </c>
      <c r="I38" s="10">
        <v>388</v>
      </c>
      <c r="J38" s="10">
        <v>4</v>
      </c>
      <c r="K38" s="10">
        <v>41</v>
      </c>
      <c r="L38" s="10">
        <v>6</v>
      </c>
      <c r="M38" s="10">
        <v>2</v>
      </c>
      <c r="N38" s="10">
        <v>41</v>
      </c>
      <c r="O38" s="10">
        <v>3</v>
      </c>
      <c r="P38" s="10">
        <v>0</v>
      </c>
      <c r="Q38" s="10">
        <v>3</v>
      </c>
      <c r="R38" s="10">
        <v>3</v>
      </c>
      <c r="S38" s="10">
        <v>97</v>
      </c>
      <c r="T38" s="10">
        <v>2</v>
      </c>
      <c r="U38" s="10">
        <v>0</v>
      </c>
      <c r="V38" s="10">
        <v>9</v>
      </c>
      <c r="W38" s="10">
        <v>1</v>
      </c>
      <c r="X38" s="10">
        <v>0</v>
      </c>
      <c r="Y38" s="10">
        <v>17</v>
      </c>
      <c r="Z38" s="10">
        <v>229</v>
      </c>
    </row>
    <row r="39" spans="1:26" x14ac:dyDescent="0.3">
      <c r="A39" s="10">
        <v>38</v>
      </c>
      <c r="B39" s="10">
        <v>9</v>
      </c>
      <c r="C39" s="10">
        <v>111</v>
      </c>
      <c r="D39" s="10" t="s">
        <v>852</v>
      </c>
      <c r="E39" s="10" t="s">
        <v>852</v>
      </c>
      <c r="F39" s="10">
        <v>795</v>
      </c>
      <c r="G39" s="330" t="s">
        <v>73</v>
      </c>
      <c r="H39" s="330" t="s">
        <v>42</v>
      </c>
      <c r="I39" s="10">
        <v>229</v>
      </c>
      <c r="J39" s="10">
        <v>3</v>
      </c>
      <c r="K39" s="10">
        <v>40</v>
      </c>
      <c r="L39" s="10">
        <v>12</v>
      </c>
      <c r="M39" s="10">
        <v>5</v>
      </c>
      <c r="N39" s="10">
        <v>11</v>
      </c>
      <c r="O39" s="10">
        <v>2</v>
      </c>
      <c r="P39" s="10">
        <v>2</v>
      </c>
      <c r="Q39" s="10">
        <v>3</v>
      </c>
      <c r="R39" s="10">
        <v>1</v>
      </c>
      <c r="S39" s="10">
        <v>38</v>
      </c>
      <c r="T39" s="10">
        <v>0</v>
      </c>
      <c r="U39" s="10">
        <v>0</v>
      </c>
      <c r="V39" s="10">
        <v>1</v>
      </c>
      <c r="W39" s="10">
        <v>0</v>
      </c>
      <c r="X39" s="10">
        <v>0</v>
      </c>
      <c r="Y39" s="10">
        <v>4</v>
      </c>
      <c r="Z39" s="10">
        <v>122</v>
      </c>
    </row>
    <row r="40" spans="1:26" x14ac:dyDescent="0.3">
      <c r="A40" s="10">
        <v>39</v>
      </c>
      <c r="B40" s="10">
        <v>9</v>
      </c>
      <c r="C40" s="10">
        <v>111</v>
      </c>
      <c r="D40" s="10" t="s">
        <v>852</v>
      </c>
      <c r="E40" s="10" t="s">
        <v>905</v>
      </c>
      <c r="F40" s="10">
        <v>796</v>
      </c>
      <c r="G40" s="330" t="s">
        <v>73</v>
      </c>
      <c r="H40" s="330" t="s">
        <v>42</v>
      </c>
      <c r="I40" s="10">
        <v>143</v>
      </c>
      <c r="J40" s="10">
        <v>13</v>
      </c>
      <c r="K40" s="10">
        <v>31</v>
      </c>
      <c r="L40" s="10">
        <v>4</v>
      </c>
      <c r="M40" s="10">
        <v>3</v>
      </c>
      <c r="N40" s="10">
        <v>4</v>
      </c>
      <c r="O40" s="10">
        <v>0</v>
      </c>
      <c r="P40" s="10">
        <v>1</v>
      </c>
      <c r="Q40" s="10">
        <v>0</v>
      </c>
      <c r="R40" s="10">
        <v>0</v>
      </c>
      <c r="S40" s="10">
        <v>8</v>
      </c>
      <c r="T40" s="10">
        <v>0</v>
      </c>
      <c r="U40" s="10">
        <v>0</v>
      </c>
      <c r="V40" s="10">
        <v>0</v>
      </c>
      <c r="W40" s="10">
        <v>0</v>
      </c>
      <c r="X40" s="10">
        <v>0</v>
      </c>
      <c r="Y40" s="10">
        <v>1</v>
      </c>
      <c r="Z40" s="10">
        <v>65</v>
      </c>
    </row>
    <row r="41" spans="1:26" x14ac:dyDescent="0.3">
      <c r="A41" s="10">
        <v>40</v>
      </c>
      <c r="B41" s="10">
        <v>9</v>
      </c>
      <c r="C41" s="10">
        <v>111</v>
      </c>
      <c r="D41" s="10" t="s">
        <v>852</v>
      </c>
      <c r="E41" s="10"/>
      <c r="F41" s="10">
        <v>797</v>
      </c>
      <c r="G41" s="330" t="s">
        <v>73</v>
      </c>
      <c r="H41" s="330" t="s">
        <v>42</v>
      </c>
      <c r="I41" s="10">
        <v>169</v>
      </c>
      <c r="J41" s="10">
        <v>2</v>
      </c>
      <c r="K41" s="10">
        <v>9</v>
      </c>
      <c r="L41" s="10">
        <v>3</v>
      </c>
      <c r="M41" s="10">
        <v>0</v>
      </c>
      <c r="N41" s="10">
        <v>8</v>
      </c>
      <c r="O41" s="10">
        <v>0</v>
      </c>
      <c r="P41" s="10">
        <v>15</v>
      </c>
      <c r="Q41" s="10">
        <v>3</v>
      </c>
      <c r="R41" s="10">
        <v>0</v>
      </c>
      <c r="S41" s="10">
        <v>49</v>
      </c>
      <c r="T41" s="10">
        <v>1</v>
      </c>
      <c r="U41" s="10">
        <v>3</v>
      </c>
      <c r="V41" s="10">
        <v>0</v>
      </c>
      <c r="W41" s="10">
        <v>0</v>
      </c>
      <c r="X41" s="10">
        <v>0</v>
      </c>
      <c r="Y41" s="10">
        <v>2</v>
      </c>
      <c r="Z41" s="10">
        <v>95</v>
      </c>
    </row>
    <row r="42" spans="1:26" x14ac:dyDescent="0.3">
      <c r="A42" s="10">
        <v>41</v>
      </c>
      <c r="B42" s="10">
        <v>9</v>
      </c>
      <c r="C42" s="10">
        <v>119</v>
      </c>
      <c r="D42" s="10" t="s">
        <v>906</v>
      </c>
      <c r="E42" s="10" t="s">
        <v>907</v>
      </c>
      <c r="F42" s="10">
        <v>811</v>
      </c>
      <c r="G42" s="330" t="s">
        <v>73</v>
      </c>
      <c r="H42" s="330" t="s">
        <v>42</v>
      </c>
      <c r="I42" s="10">
        <v>278</v>
      </c>
      <c r="J42" s="10">
        <v>6</v>
      </c>
      <c r="K42" s="10">
        <v>35</v>
      </c>
      <c r="L42" s="10">
        <v>20</v>
      </c>
      <c r="M42" s="10">
        <v>3</v>
      </c>
      <c r="N42" s="10">
        <v>13</v>
      </c>
      <c r="O42" s="10">
        <v>2</v>
      </c>
      <c r="P42" s="10">
        <v>2</v>
      </c>
      <c r="Q42" s="10">
        <v>2</v>
      </c>
      <c r="R42" s="10">
        <v>0</v>
      </c>
      <c r="S42" s="10">
        <v>31</v>
      </c>
      <c r="T42" s="10">
        <v>1</v>
      </c>
      <c r="U42" s="10">
        <v>0</v>
      </c>
      <c r="V42" s="10">
        <v>2</v>
      </c>
      <c r="W42" s="10">
        <v>0</v>
      </c>
      <c r="X42" s="10">
        <v>0</v>
      </c>
      <c r="Y42" s="10">
        <v>7</v>
      </c>
      <c r="Z42" s="10">
        <v>124</v>
      </c>
    </row>
    <row r="43" spans="1:26" x14ac:dyDescent="0.3">
      <c r="A43" s="10">
        <v>42</v>
      </c>
      <c r="B43" s="10">
        <v>9</v>
      </c>
      <c r="C43" s="10">
        <v>125</v>
      </c>
      <c r="D43" s="10" t="s">
        <v>853</v>
      </c>
      <c r="E43" s="10" t="s">
        <v>908</v>
      </c>
      <c r="F43" s="10">
        <v>836</v>
      </c>
      <c r="G43" s="330" t="s">
        <v>73</v>
      </c>
      <c r="H43" s="330" t="s">
        <v>42</v>
      </c>
      <c r="I43" s="10">
        <v>524</v>
      </c>
      <c r="J43" s="10">
        <v>4</v>
      </c>
      <c r="K43" s="10">
        <v>144</v>
      </c>
      <c r="L43" s="10">
        <v>10</v>
      </c>
      <c r="M43" s="10">
        <v>12</v>
      </c>
      <c r="N43" s="10">
        <v>15</v>
      </c>
      <c r="O43" s="10">
        <v>4</v>
      </c>
      <c r="P43" s="10">
        <v>9</v>
      </c>
      <c r="Q43" s="10">
        <v>10</v>
      </c>
      <c r="R43" s="10">
        <v>6</v>
      </c>
      <c r="S43" s="10">
        <v>83</v>
      </c>
      <c r="T43" s="10">
        <v>2</v>
      </c>
      <c r="U43" s="10">
        <v>0</v>
      </c>
      <c r="V43" s="10">
        <v>0</v>
      </c>
      <c r="W43" s="10">
        <v>3</v>
      </c>
      <c r="X43" s="10">
        <v>0</v>
      </c>
      <c r="Y43" s="10">
        <v>32</v>
      </c>
      <c r="Z43" s="10">
        <v>334</v>
      </c>
    </row>
    <row r="44" spans="1:26" x14ac:dyDescent="0.3">
      <c r="A44" s="10">
        <v>43</v>
      </c>
      <c r="B44" s="10">
        <v>9</v>
      </c>
      <c r="C44" s="10">
        <v>125</v>
      </c>
      <c r="D44" s="10" t="s">
        <v>853</v>
      </c>
      <c r="E44" s="10"/>
      <c r="F44" s="10">
        <v>836</v>
      </c>
      <c r="G44" s="330" t="s">
        <v>73</v>
      </c>
      <c r="H44" s="330" t="s">
        <v>1569</v>
      </c>
      <c r="I44" s="10">
        <v>523</v>
      </c>
      <c r="J44" s="10">
        <v>8</v>
      </c>
      <c r="K44" s="10">
        <v>146</v>
      </c>
      <c r="L44" s="10">
        <v>10</v>
      </c>
      <c r="M44" s="10">
        <v>10</v>
      </c>
      <c r="N44" s="10">
        <v>17</v>
      </c>
      <c r="O44" s="10">
        <v>5</v>
      </c>
      <c r="P44" s="10">
        <v>5</v>
      </c>
      <c r="Q44" s="10">
        <v>13</v>
      </c>
      <c r="R44" s="10">
        <v>3</v>
      </c>
      <c r="S44" s="10">
        <v>103</v>
      </c>
      <c r="T44" s="10">
        <v>0</v>
      </c>
      <c r="U44" s="10">
        <v>1</v>
      </c>
      <c r="V44" s="10">
        <v>4</v>
      </c>
      <c r="W44" s="10">
        <v>2</v>
      </c>
      <c r="X44" s="10">
        <v>0</v>
      </c>
      <c r="Y44" s="10">
        <v>8</v>
      </c>
      <c r="Z44" s="10">
        <v>335</v>
      </c>
    </row>
    <row r="45" spans="1:26" x14ac:dyDescent="0.3">
      <c r="A45" s="10">
        <v>44</v>
      </c>
      <c r="B45" s="10">
        <v>9</v>
      </c>
      <c r="C45" s="10">
        <v>135</v>
      </c>
      <c r="D45" s="10" t="s">
        <v>909</v>
      </c>
      <c r="E45" s="10" t="s">
        <v>909</v>
      </c>
      <c r="F45" s="10">
        <v>874</v>
      </c>
      <c r="G45" s="330" t="s">
        <v>73</v>
      </c>
      <c r="H45" s="330" t="s">
        <v>42</v>
      </c>
      <c r="I45" s="10">
        <v>348</v>
      </c>
      <c r="J45" s="10">
        <v>6</v>
      </c>
      <c r="K45" s="10">
        <v>41</v>
      </c>
      <c r="L45" s="10">
        <v>7</v>
      </c>
      <c r="M45" s="10">
        <v>2</v>
      </c>
      <c r="N45" s="10">
        <v>20</v>
      </c>
      <c r="O45" s="10">
        <v>3</v>
      </c>
      <c r="P45" s="10">
        <v>13</v>
      </c>
      <c r="Q45" s="10">
        <v>3</v>
      </c>
      <c r="R45" s="10">
        <v>0</v>
      </c>
      <c r="S45" s="10">
        <v>35</v>
      </c>
      <c r="T45" s="10">
        <v>0</v>
      </c>
      <c r="U45" s="10">
        <v>0</v>
      </c>
      <c r="V45" s="10">
        <v>1</v>
      </c>
      <c r="W45" s="10">
        <v>2</v>
      </c>
      <c r="X45" s="10">
        <v>0</v>
      </c>
      <c r="Y45" s="10">
        <v>5</v>
      </c>
      <c r="Z45" s="10">
        <v>138</v>
      </c>
    </row>
    <row r="46" spans="1:26" x14ac:dyDescent="0.3">
      <c r="A46" s="10">
        <v>45</v>
      </c>
      <c r="B46" s="10">
        <v>9</v>
      </c>
      <c r="C46" s="10">
        <v>142</v>
      </c>
      <c r="D46" s="10" t="s">
        <v>854</v>
      </c>
      <c r="E46" s="10" t="s">
        <v>910</v>
      </c>
      <c r="F46" s="10">
        <v>893</v>
      </c>
      <c r="G46" s="330" t="s">
        <v>73</v>
      </c>
      <c r="H46" s="330" t="s">
        <v>42</v>
      </c>
      <c r="I46" s="10">
        <v>583</v>
      </c>
      <c r="J46" s="10">
        <v>28</v>
      </c>
      <c r="K46" s="10">
        <v>47</v>
      </c>
      <c r="L46" s="10">
        <v>15</v>
      </c>
      <c r="M46" s="10">
        <v>4</v>
      </c>
      <c r="N46" s="10">
        <v>21</v>
      </c>
      <c r="O46" s="10">
        <v>1</v>
      </c>
      <c r="P46" s="10">
        <v>4</v>
      </c>
      <c r="Q46" s="10">
        <v>14</v>
      </c>
      <c r="R46" s="10">
        <v>3</v>
      </c>
      <c r="S46" s="10">
        <v>59</v>
      </c>
      <c r="T46" s="10">
        <v>5</v>
      </c>
      <c r="U46" s="10">
        <v>0</v>
      </c>
      <c r="V46" s="10">
        <v>4</v>
      </c>
      <c r="W46" s="10">
        <v>7</v>
      </c>
      <c r="X46" s="10">
        <v>0</v>
      </c>
      <c r="Y46" s="10">
        <v>9</v>
      </c>
      <c r="Z46" s="10">
        <v>221</v>
      </c>
    </row>
    <row r="47" spans="1:26" x14ac:dyDescent="0.3">
      <c r="A47" s="10">
        <v>46</v>
      </c>
      <c r="B47" s="10">
        <v>9</v>
      </c>
      <c r="C47" s="10">
        <v>142</v>
      </c>
      <c r="D47" s="10" t="s">
        <v>854</v>
      </c>
      <c r="E47" s="10" t="s">
        <v>910</v>
      </c>
      <c r="F47" s="10">
        <v>893</v>
      </c>
      <c r="G47" s="330" t="s">
        <v>73</v>
      </c>
      <c r="H47" s="330" t="s">
        <v>1569</v>
      </c>
      <c r="I47" s="10">
        <v>583</v>
      </c>
      <c r="J47" s="10">
        <v>24</v>
      </c>
      <c r="K47" s="10">
        <v>30</v>
      </c>
      <c r="L47" s="10">
        <v>21</v>
      </c>
      <c r="M47" s="10">
        <v>0</v>
      </c>
      <c r="N47" s="10">
        <v>29</v>
      </c>
      <c r="O47" s="10">
        <v>8</v>
      </c>
      <c r="P47" s="10">
        <v>9</v>
      </c>
      <c r="Q47" s="10">
        <v>6</v>
      </c>
      <c r="R47" s="10">
        <v>1</v>
      </c>
      <c r="S47" s="10">
        <v>45</v>
      </c>
      <c r="T47" s="10">
        <v>2</v>
      </c>
      <c r="U47" s="10">
        <v>2</v>
      </c>
      <c r="V47" s="10">
        <v>3</v>
      </c>
      <c r="W47" s="10">
        <v>6</v>
      </c>
      <c r="X47" s="10">
        <v>0</v>
      </c>
      <c r="Y47" s="10">
        <v>11</v>
      </c>
      <c r="Z47" s="10">
        <v>197</v>
      </c>
    </row>
    <row r="48" spans="1:26" x14ac:dyDescent="0.3">
      <c r="A48" s="10">
        <v>47</v>
      </c>
      <c r="B48" s="10">
        <v>9</v>
      </c>
      <c r="C48" s="10">
        <v>142</v>
      </c>
      <c r="D48" s="10" t="s">
        <v>854</v>
      </c>
      <c r="E48" s="10"/>
      <c r="F48" s="10">
        <v>893</v>
      </c>
      <c r="G48" s="330" t="s">
        <v>73</v>
      </c>
      <c r="H48" s="330" t="s">
        <v>1571</v>
      </c>
      <c r="I48" s="10">
        <v>583</v>
      </c>
      <c r="J48" s="10">
        <v>28</v>
      </c>
      <c r="K48" s="10">
        <v>53</v>
      </c>
      <c r="L48" s="10">
        <v>16</v>
      </c>
      <c r="M48" s="10">
        <v>5</v>
      </c>
      <c r="N48" s="10">
        <v>24</v>
      </c>
      <c r="O48" s="10">
        <v>0</v>
      </c>
      <c r="P48" s="10">
        <v>10</v>
      </c>
      <c r="Q48" s="10">
        <v>9</v>
      </c>
      <c r="R48" s="10">
        <v>2</v>
      </c>
      <c r="S48" s="10">
        <v>52</v>
      </c>
      <c r="T48" s="10">
        <v>5</v>
      </c>
      <c r="U48" s="10">
        <v>1</v>
      </c>
      <c r="V48" s="10">
        <v>2</v>
      </c>
      <c r="W48" s="10">
        <v>12</v>
      </c>
      <c r="X48" s="10">
        <v>0</v>
      </c>
      <c r="Y48" s="10">
        <v>9</v>
      </c>
      <c r="Z48" s="10">
        <v>228</v>
      </c>
    </row>
    <row r="49" spans="1:26" x14ac:dyDescent="0.3">
      <c r="A49" s="10">
        <v>48</v>
      </c>
      <c r="B49" s="10">
        <v>9</v>
      </c>
      <c r="C49" s="10">
        <v>142</v>
      </c>
      <c r="D49" s="10" t="s">
        <v>854</v>
      </c>
      <c r="E49" s="10"/>
      <c r="F49" s="10">
        <v>893</v>
      </c>
      <c r="G49" s="330" t="s">
        <v>73</v>
      </c>
      <c r="H49" s="330" t="s">
        <v>1578</v>
      </c>
      <c r="I49" s="10">
        <v>583</v>
      </c>
      <c r="J49" s="10">
        <v>23</v>
      </c>
      <c r="K49" s="10">
        <v>35</v>
      </c>
      <c r="L49" s="10">
        <v>9</v>
      </c>
      <c r="M49" s="10">
        <v>6</v>
      </c>
      <c r="N49" s="10">
        <v>23</v>
      </c>
      <c r="O49" s="10">
        <v>4</v>
      </c>
      <c r="P49" s="10">
        <v>11</v>
      </c>
      <c r="Q49" s="10">
        <v>8</v>
      </c>
      <c r="R49" s="10">
        <v>2</v>
      </c>
      <c r="S49" s="10">
        <v>59</v>
      </c>
      <c r="T49" s="10">
        <v>4</v>
      </c>
      <c r="U49" s="10">
        <v>3</v>
      </c>
      <c r="V49" s="10">
        <v>1</v>
      </c>
      <c r="W49" s="10">
        <v>7</v>
      </c>
      <c r="X49" s="10">
        <v>0</v>
      </c>
      <c r="Y49" s="10">
        <v>14</v>
      </c>
      <c r="Z49" s="10">
        <v>209</v>
      </c>
    </row>
    <row r="50" spans="1:26" x14ac:dyDescent="0.3">
      <c r="A50" s="10">
        <v>49</v>
      </c>
      <c r="B50" s="10">
        <v>9</v>
      </c>
      <c r="C50" s="10">
        <v>153</v>
      </c>
      <c r="D50" s="10" t="s">
        <v>855</v>
      </c>
      <c r="E50" s="10" t="s">
        <v>855</v>
      </c>
      <c r="F50" s="10">
        <v>914</v>
      </c>
      <c r="G50" s="330" t="s">
        <v>73</v>
      </c>
      <c r="H50" s="330" t="s">
        <v>42</v>
      </c>
      <c r="I50" s="10">
        <v>577</v>
      </c>
      <c r="J50" s="10">
        <v>10</v>
      </c>
      <c r="K50" s="10">
        <v>73</v>
      </c>
      <c r="L50" s="10">
        <v>19</v>
      </c>
      <c r="M50" s="10">
        <v>1</v>
      </c>
      <c r="N50" s="10">
        <v>28</v>
      </c>
      <c r="O50" s="10">
        <v>15</v>
      </c>
      <c r="P50" s="10">
        <v>32</v>
      </c>
      <c r="Q50" s="10">
        <v>4</v>
      </c>
      <c r="R50" s="10">
        <v>1</v>
      </c>
      <c r="S50" s="10">
        <v>77</v>
      </c>
      <c r="T50" s="10">
        <v>2</v>
      </c>
      <c r="U50" s="10">
        <v>3</v>
      </c>
      <c r="V50" s="10">
        <v>1</v>
      </c>
      <c r="W50" s="10">
        <v>0</v>
      </c>
      <c r="X50" s="10">
        <v>0</v>
      </c>
      <c r="Y50" s="10">
        <v>14</v>
      </c>
      <c r="Z50" s="10">
        <v>280</v>
      </c>
    </row>
    <row r="51" spans="1:26" x14ac:dyDescent="0.3">
      <c r="A51" s="10">
        <v>50</v>
      </c>
      <c r="B51" s="10">
        <v>9</v>
      </c>
      <c r="C51" s="10">
        <v>153</v>
      </c>
      <c r="D51" s="10" t="s">
        <v>855</v>
      </c>
      <c r="E51" s="10" t="s">
        <v>911</v>
      </c>
      <c r="F51" s="10">
        <v>914</v>
      </c>
      <c r="G51" s="330" t="s">
        <v>73</v>
      </c>
      <c r="H51" s="330" t="s">
        <v>1569</v>
      </c>
      <c r="I51" s="10">
        <v>576</v>
      </c>
      <c r="J51" s="10">
        <v>13</v>
      </c>
      <c r="K51" s="10">
        <v>62</v>
      </c>
      <c r="L51" s="10">
        <v>19</v>
      </c>
      <c r="M51" s="10">
        <v>2</v>
      </c>
      <c r="N51" s="10">
        <v>22</v>
      </c>
      <c r="O51" s="10">
        <v>14</v>
      </c>
      <c r="P51" s="10">
        <v>28</v>
      </c>
      <c r="Q51" s="10">
        <v>3</v>
      </c>
      <c r="R51" s="10">
        <v>2</v>
      </c>
      <c r="S51" s="10">
        <v>79</v>
      </c>
      <c r="T51" s="10">
        <v>1</v>
      </c>
      <c r="U51" s="10">
        <v>1</v>
      </c>
      <c r="V51" s="10">
        <v>0</v>
      </c>
      <c r="W51" s="10">
        <v>6</v>
      </c>
      <c r="X51" s="10">
        <v>0</v>
      </c>
      <c r="Y51" s="10">
        <v>20</v>
      </c>
      <c r="Z51" s="10">
        <v>272</v>
      </c>
    </row>
    <row r="52" spans="1:26" x14ac:dyDescent="0.3">
      <c r="A52" s="10">
        <v>51</v>
      </c>
      <c r="B52" s="10">
        <v>9</v>
      </c>
      <c r="C52" s="10">
        <v>153</v>
      </c>
      <c r="D52" s="10" t="s">
        <v>855</v>
      </c>
      <c r="E52" s="10" t="s">
        <v>855</v>
      </c>
      <c r="F52" s="10">
        <v>914</v>
      </c>
      <c r="G52" s="330" t="s">
        <v>73</v>
      </c>
      <c r="H52" s="330" t="s">
        <v>1572</v>
      </c>
      <c r="I52" s="10"/>
      <c r="J52" s="10">
        <v>2</v>
      </c>
      <c r="K52" s="10">
        <v>120</v>
      </c>
      <c r="L52" s="10">
        <v>2</v>
      </c>
      <c r="M52" s="10">
        <v>0</v>
      </c>
      <c r="N52" s="10">
        <v>5</v>
      </c>
      <c r="O52" s="10">
        <v>1</v>
      </c>
      <c r="P52" s="10">
        <v>2</v>
      </c>
      <c r="Q52" s="10">
        <v>0</v>
      </c>
      <c r="R52" s="10">
        <v>0</v>
      </c>
      <c r="S52" s="10">
        <v>19</v>
      </c>
      <c r="T52" s="10">
        <v>0</v>
      </c>
      <c r="U52" s="10">
        <v>0</v>
      </c>
      <c r="V52" s="10">
        <v>0</v>
      </c>
      <c r="W52" s="10">
        <v>2</v>
      </c>
      <c r="X52" s="10">
        <v>0</v>
      </c>
      <c r="Y52" s="10">
        <v>5</v>
      </c>
      <c r="Z52" s="10">
        <v>158</v>
      </c>
    </row>
    <row r="53" spans="1:26" x14ac:dyDescent="0.3">
      <c r="A53" s="10">
        <v>52</v>
      </c>
      <c r="B53" s="10">
        <v>9</v>
      </c>
      <c r="C53" s="10">
        <v>153</v>
      </c>
      <c r="D53" s="10" t="s">
        <v>855</v>
      </c>
      <c r="E53" s="10" t="s">
        <v>911</v>
      </c>
      <c r="F53" s="10">
        <v>914</v>
      </c>
      <c r="G53" s="330" t="s">
        <v>73</v>
      </c>
      <c r="H53" s="330" t="s">
        <v>1573</v>
      </c>
      <c r="I53" s="10">
        <v>263</v>
      </c>
      <c r="J53" s="10">
        <v>1</v>
      </c>
      <c r="K53" s="10">
        <v>71</v>
      </c>
      <c r="L53" s="10">
        <v>5</v>
      </c>
      <c r="M53" s="10">
        <v>1</v>
      </c>
      <c r="N53" s="10">
        <v>7</v>
      </c>
      <c r="O53" s="10">
        <v>0</v>
      </c>
      <c r="P53" s="10">
        <v>52</v>
      </c>
      <c r="Q53" s="10">
        <v>6</v>
      </c>
      <c r="R53" s="10">
        <v>6</v>
      </c>
      <c r="S53" s="10">
        <v>33</v>
      </c>
      <c r="T53" s="10">
        <v>0</v>
      </c>
      <c r="U53" s="10">
        <v>2</v>
      </c>
      <c r="V53" s="10">
        <v>1</v>
      </c>
      <c r="W53" s="10">
        <v>0</v>
      </c>
      <c r="X53" s="10">
        <v>0</v>
      </c>
      <c r="Y53" s="10">
        <v>5</v>
      </c>
      <c r="Z53" s="10">
        <v>190</v>
      </c>
    </row>
    <row r="54" spans="1:26" x14ac:dyDescent="0.3">
      <c r="A54" s="10">
        <v>53</v>
      </c>
      <c r="B54" s="10">
        <v>9</v>
      </c>
      <c r="C54" s="10">
        <v>153</v>
      </c>
      <c r="D54" s="10" t="s">
        <v>855</v>
      </c>
      <c r="E54" s="10" t="s">
        <v>912</v>
      </c>
      <c r="F54" s="10">
        <v>915</v>
      </c>
      <c r="G54" s="330" t="s">
        <v>73</v>
      </c>
      <c r="H54" s="330" t="s">
        <v>42</v>
      </c>
      <c r="I54" s="10">
        <v>415</v>
      </c>
      <c r="J54" s="10">
        <v>4</v>
      </c>
      <c r="K54" s="10">
        <v>43</v>
      </c>
      <c r="L54" s="10">
        <v>7</v>
      </c>
      <c r="M54" s="10">
        <v>0</v>
      </c>
      <c r="N54" s="10">
        <v>35</v>
      </c>
      <c r="O54" s="10">
        <v>0</v>
      </c>
      <c r="P54" s="10">
        <v>8</v>
      </c>
      <c r="Q54" s="10">
        <v>2</v>
      </c>
      <c r="R54" s="10">
        <v>2</v>
      </c>
      <c r="S54" s="10">
        <v>44</v>
      </c>
      <c r="T54" s="10">
        <v>0</v>
      </c>
      <c r="U54" s="10">
        <v>0</v>
      </c>
      <c r="V54" s="10">
        <v>0</v>
      </c>
      <c r="W54" s="10">
        <v>4</v>
      </c>
      <c r="X54" s="10">
        <v>0</v>
      </c>
      <c r="Y54" s="10">
        <v>4</v>
      </c>
      <c r="Z54" s="10">
        <v>153</v>
      </c>
    </row>
    <row r="55" spans="1:26" x14ac:dyDescent="0.3">
      <c r="A55" s="10">
        <v>54</v>
      </c>
      <c r="B55" s="10">
        <v>9</v>
      </c>
      <c r="C55" s="10">
        <v>153</v>
      </c>
      <c r="D55" s="10" t="s">
        <v>855</v>
      </c>
      <c r="E55" s="10" t="s">
        <v>913</v>
      </c>
      <c r="F55" s="10">
        <v>915</v>
      </c>
      <c r="G55" s="330" t="s">
        <v>73</v>
      </c>
      <c r="H55" s="330" t="s">
        <v>1573</v>
      </c>
      <c r="I55" s="10">
        <v>339</v>
      </c>
      <c r="J55" s="10">
        <v>2</v>
      </c>
      <c r="K55" s="10">
        <v>27</v>
      </c>
      <c r="L55" s="10">
        <v>1</v>
      </c>
      <c r="M55" s="10">
        <v>0</v>
      </c>
      <c r="N55" s="10">
        <v>4</v>
      </c>
      <c r="O55" s="10">
        <v>0</v>
      </c>
      <c r="P55" s="10">
        <v>2</v>
      </c>
      <c r="Q55" s="10">
        <v>0</v>
      </c>
      <c r="R55" s="10">
        <v>0</v>
      </c>
      <c r="S55" s="10">
        <v>24</v>
      </c>
      <c r="T55" s="10">
        <v>0</v>
      </c>
      <c r="U55" s="10">
        <v>3</v>
      </c>
      <c r="V55" s="10">
        <v>0</v>
      </c>
      <c r="W55" s="10">
        <v>6</v>
      </c>
      <c r="X55" s="10">
        <v>0</v>
      </c>
      <c r="Y55" s="10">
        <v>1</v>
      </c>
      <c r="Z55" s="10">
        <v>70</v>
      </c>
    </row>
    <row r="56" spans="1:26" x14ac:dyDescent="0.3">
      <c r="A56" s="10">
        <v>55</v>
      </c>
      <c r="B56" s="10">
        <v>9</v>
      </c>
      <c r="C56" s="10">
        <v>153</v>
      </c>
      <c r="D56" s="10" t="s">
        <v>855</v>
      </c>
      <c r="E56" s="10"/>
      <c r="F56" s="10">
        <v>916</v>
      </c>
      <c r="G56" s="330" t="s">
        <v>73</v>
      </c>
      <c r="H56" s="330" t="s">
        <v>42</v>
      </c>
      <c r="I56" s="10">
        <v>403</v>
      </c>
      <c r="J56" s="10">
        <v>12</v>
      </c>
      <c r="K56" s="10">
        <v>89</v>
      </c>
      <c r="L56" s="10">
        <v>27</v>
      </c>
      <c r="M56" s="10">
        <v>3</v>
      </c>
      <c r="N56" s="10">
        <v>4</v>
      </c>
      <c r="O56" s="10">
        <v>2</v>
      </c>
      <c r="P56" s="10">
        <v>2</v>
      </c>
      <c r="Q56" s="10">
        <v>17</v>
      </c>
      <c r="R56" s="10">
        <v>7</v>
      </c>
      <c r="S56" s="10">
        <v>69</v>
      </c>
      <c r="T56" s="10">
        <v>0</v>
      </c>
      <c r="U56" s="10">
        <v>0</v>
      </c>
      <c r="V56" s="10">
        <v>1</v>
      </c>
      <c r="W56" s="10">
        <v>3</v>
      </c>
      <c r="X56" s="10">
        <v>0</v>
      </c>
      <c r="Y56" s="10">
        <v>14</v>
      </c>
      <c r="Z56" s="10">
        <v>250</v>
      </c>
    </row>
    <row r="57" spans="1:26" x14ac:dyDescent="0.3">
      <c r="A57" s="10">
        <v>56</v>
      </c>
      <c r="B57" s="10">
        <v>9</v>
      </c>
      <c r="C57" s="10">
        <v>172</v>
      </c>
      <c r="D57" s="10" t="s">
        <v>856</v>
      </c>
      <c r="E57" s="10"/>
      <c r="F57" s="10">
        <v>979</v>
      </c>
      <c r="G57" s="330" t="s">
        <v>73</v>
      </c>
      <c r="H57" s="330" t="s">
        <v>42</v>
      </c>
      <c r="I57" s="10">
        <v>580</v>
      </c>
      <c r="J57" s="10">
        <v>38</v>
      </c>
      <c r="K57" s="10">
        <v>48</v>
      </c>
      <c r="L57" s="10">
        <v>12</v>
      </c>
      <c r="M57" s="10">
        <v>6</v>
      </c>
      <c r="N57" s="10">
        <v>34</v>
      </c>
      <c r="O57" s="10">
        <v>6</v>
      </c>
      <c r="P57" s="10">
        <v>56</v>
      </c>
      <c r="Q57" s="10">
        <v>6</v>
      </c>
      <c r="R57" s="10">
        <v>51</v>
      </c>
      <c r="S57" s="10">
        <v>30</v>
      </c>
      <c r="T57" s="10">
        <v>35</v>
      </c>
      <c r="U57" s="10">
        <v>0</v>
      </c>
      <c r="V57" s="10">
        <v>3</v>
      </c>
      <c r="W57" s="10">
        <v>6</v>
      </c>
      <c r="X57" s="10">
        <v>0</v>
      </c>
      <c r="Y57" s="10">
        <v>13</v>
      </c>
      <c r="Z57" s="10">
        <v>344</v>
      </c>
    </row>
    <row r="58" spans="1:26" x14ac:dyDescent="0.3">
      <c r="A58" s="10">
        <v>57</v>
      </c>
      <c r="B58" s="10">
        <v>9</v>
      </c>
      <c r="C58" s="10">
        <v>172</v>
      </c>
      <c r="D58" s="10" t="s">
        <v>856</v>
      </c>
      <c r="E58" s="10" t="s">
        <v>856</v>
      </c>
      <c r="F58" s="10">
        <v>980</v>
      </c>
      <c r="G58" s="330" t="s">
        <v>73</v>
      </c>
      <c r="H58" s="330" t="s">
        <v>42</v>
      </c>
      <c r="I58" s="10">
        <v>543</v>
      </c>
      <c r="J58" s="10">
        <v>13</v>
      </c>
      <c r="K58" s="10">
        <v>37</v>
      </c>
      <c r="L58" s="10">
        <v>13</v>
      </c>
      <c r="M58" s="10">
        <v>3</v>
      </c>
      <c r="N58" s="10">
        <v>20</v>
      </c>
      <c r="O58" s="10">
        <v>10</v>
      </c>
      <c r="P58" s="10">
        <v>36</v>
      </c>
      <c r="Q58" s="10">
        <v>4</v>
      </c>
      <c r="R58" s="10">
        <v>91</v>
      </c>
      <c r="S58" s="10">
        <v>26</v>
      </c>
      <c r="T58" s="10">
        <v>18</v>
      </c>
      <c r="U58" s="10">
        <v>2</v>
      </c>
      <c r="V58" s="10">
        <v>1</v>
      </c>
      <c r="W58" s="10">
        <v>3</v>
      </c>
      <c r="X58" s="10">
        <v>0</v>
      </c>
      <c r="Y58" s="10">
        <v>12</v>
      </c>
      <c r="Z58" s="10">
        <v>289</v>
      </c>
    </row>
    <row r="59" spans="1:26" x14ac:dyDescent="0.3">
      <c r="A59" s="10">
        <v>58</v>
      </c>
      <c r="B59" s="10">
        <v>9</v>
      </c>
      <c r="C59" s="10">
        <v>173</v>
      </c>
      <c r="D59" s="10" t="s">
        <v>857</v>
      </c>
      <c r="E59" s="10" t="s">
        <v>857</v>
      </c>
      <c r="F59" s="10">
        <v>981</v>
      </c>
      <c r="G59" s="330" t="s">
        <v>73</v>
      </c>
      <c r="H59" s="330" t="s">
        <v>42</v>
      </c>
      <c r="I59" s="10">
        <v>639</v>
      </c>
      <c r="J59" s="10">
        <v>6</v>
      </c>
      <c r="K59" s="10">
        <v>106</v>
      </c>
      <c r="L59" s="10">
        <v>26</v>
      </c>
      <c r="M59" s="10">
        <v>5</v>
      </c>
      <c r="N59" s="10">
        <v>121</v>
      </c>
      <c r="O59" s="10">
        <v>1</v>
      </c>
      <c r="P59" s="10">
        <v>4</v>
      </c>
      <c r="Q59" s="10">
        <v>2</v>
      </c>
      <c r="R59" s="10">
        <v>0</v>
      </c>
      <c r="S59" s="10">
        <v>55</v>
      </c>
      <c r="T59" s="10">
        <v>2</v>
      </c>
      <c r="U59" s="10">
        <v>1</v>
      </c>
      <c r="V59" s="10">
        <v>1</v>
      </c>
      <c r="W59" s="10">
        <v>3</v>
      </c>
      <c r="X59" s="10">
        <v>0</v>
      </c>
      <c r="Y59" s="10">
        <v>15</v>
      </c>
      <c r="Z59" s="10">
        <v>348</v>
      </c>
    </row>
    <row r="60" spans="1:26" x14ac:dyDescent="0.3">
      <c r="A60" s="10">
        <v>59</v>
      </c>
      <c r="B60" s="10">
        <v>9</v>
      </c>
      <c r="C60" s="10">
        <v>173</v>
      </c>
      <c r="D60" s="10" t="s">
        <v>857</v>
      </c>
      <c r="E60" s="10"/>
      <c r="F60" s="10">
        <v>981</v>
      </c>
      <c r="G60" s="330" t="s">
        <v>73</v>
      </c>
      <c r="H60" s="330" t="s">
        <v>1569</v>
      </c>
      <c r="I60" s="10">
        <v>639</v>
      </c>
      <c r="J60" s="10">
        <v>9</v>
      </c>
      <c r="K60" s="10">
        <v>94</v>
      </c>
      <c r="L60" s="10">
        <v>41</v>
      </c>
      <c r="M60" s="10">
        <v>5</v>
      </c>
      <c r="N60" s="10">
        <v>99</v>
      </c>
      <c r="O60" s="10">
        <v>0</v>
      </c>
      <c r="P60" s="10">
        <v>5</v>
      </c>
      <c r="Q60" s="10">
        <v>6</v>
      </c>
      <c r="R60" s="10">
        <v>2</v>
      </c>
      <c r="S60" s="10">
        <v>90</v>
      </c>
      <c r="T60" s="10">
        <v>0</v>
      </c>
      <c r="U60" s="10">
        <v>1</v>
      </c>
      <c r="V60" s="10">
        <v>0</v>
      </c>
      <c r="W60" s="10">
        <v>3</v>
      </c>
      <c r="X60" s="10">
        <v>0</v>
      </c>
      <c r="Y60" s="10">
        <v>15</v>
      </c>
      <c r="Z60" s="10">
        <v>370</v>
      </c>
    </row>
    <row r="61" spans="1:26" x14ac:dyDescent="0.3">
      <c r="A61" s="10">
        <v>60</v>
      </c>
      <c r="B61" s="10">
        <v>9</v>
      </c>
      <c r="C61" s="10">
        <v>176</v>
      </c>
      <c r="D61" s="10" t="s">
        <v>858</v>
      </c>
      <c r="E61" s="10" t="s">
        <v>858</v>
      </c>
      <c r="F61" s="10">
        <v>999</v>
      </c>
      <c r="G61" s="330" t="s">
        <v>73</v>
      </c>
      <c r="H61" s="330" t="s">
        <v>42</v>
      </c>
      <c r="I61" s="10">
        <v>391</v>
      </c>
      <c r="J61" s="10">
        <v>6</v>
      </c>
      <c r="K61" s="10">
        <v>115</v>
      </c>
      <c r="L61" s="10">
        <v>19</v>
      </c>
      <c r="M61" s="10">
        <v>3</v>
      </c>
      <c r="N61" s="10">
        <v>11</v>
      </c>
      <c r="O61" s="10">
        <v>0</v>
      </c>
      <c r="P61" s="10">
        <v>3</v>
      </c>
      <c r="Q61" s="10">
        <v>2</v>
      </c>
      <c r="R61" s="10">
        <v>18</v>
      </c>
      <c r="S61" s="10">
        <v>40</v>
      </c>
      <c r="T61" s="10">
        <v>2</v>
      </c>
      <c r="U61" s="10">
        <v>1</v>
      </c>
      <c r="V61" s="10">
        <v>3</v>
      </c>
      <c r="W61" s="10">
        <v>1</v>
      </c>
      <c r="X61" s="10">
        <v>0</v>
      </c>
      <c r="Y61" s="10">
        <v>1</v>
      </c>
      <c r="Z61" s="10">
        <v>225</v>
      </c>
    </row>
    <row r="62" spans="1:26" x14ac:dyDescent="0.3">
      <c r="A62" s="10">
        <v>61</v>
      </c>
      <c r="B62" s="10">
        <v>9</v>
      </c>
      <c r="C62" s="10">
        <v>176</v>
      </c>
      <c r="D62" s="10" t="s">
        <v>858</v>
      </c>
      <c r="E62" s="10" t="s">
        <v>914</v>
      </c>
      <c r="F62" s="10">
        <v>999</v>
      </c>
      <c r="G62" s="330" t="s">
        <v>73</v>
      </c>
      <c r="H62" s="330" t="s">
        <v>1569</v>
      </c>
      <c r="I62" s="10">
        <v>390</v>
      </c>
      <c r="J62" s="10">
        <v>12</v>
      </c>
      <c r="K62" s="10">
        <v>94</v>
      </c>
      <c r="L62" s="10">
        <v>16</v>
      </c>
      <c r="M62" s="10">
        <v>7</v>
      </c>
      <c r="N62" s="10">
        <v>12</v>
      </c>
      <c r="O62" s="10">
        <v>0</v>
      </c>
      <c r="P62" s="10">
        <v>4</v>
      </c>
      <c r="Q62" s="10">
        <v>2</v>
      </c>
      <c r="R62" s="10">
        <v>6</v>
      </c>
      <c r="S62" s="10">
        <v>48</v>
      </c>
      <c r="T62" s="10">
        <v>5</v>
      </c>
      <c r="U62" s="10">
        <v>0</v>
      </c>
      <c r="V62" s="10">
        <v>2</v>
      </c>
      <c r="W62" s="10">
        <v>3</v>
      </c>
      <c r="X62" s="10">
        <v>0</v>
      </c>
      <c r="Y62" s="10">
        <v>6</v>
      </c>
      <c r="Z62" s="10">
        <v>217</v>
      </c>
    </row>
    <row r="63" spans="1:26" x14ac:dyDescent="0.3">
      <c r="A63" s="10">
        <v>62</v>
      </c>
      <c r="B63" s="10">
        <v>9</v>
      </c>
      <c r="C63" s="10">
        <v>176</v>
      </c>
      <c r="D63" s="10" t="s">
        <v>858</v>
      </c>
      <c r="E63" s="10" t="s">
        <v>915</v>
      </c>
      <c r="F63" s="10">
        <v>1000</v>
      </c>
      <c r="G63" s="330" t="s">
        <v>73</v>
      </c>
      <c r="H63" s="330" t="s">
        <v>42</v>
      </c>
      <c r="I63" s="10">
        <v>403</v>
      </c>
      <c r="J63" s="10">
        <v>17</v>
      </c>
      <c r="K63" s="10">
        <v>25</v>
      </c>
      <c r="L63" s="10">
        <v>41</v>
      </c>
      <c r="M63" s="10">
        <v>2</v>
      </c>
      <c r="N63" s="10">
        <v>15</v>
      </c>
      <c r="O63" s="10">
        <v>10</v>
      </c>
      <c r="P63" s="10">
        <v>1</v>
      </c>
      <c r="Q63" s="10">
        <v>16</v>
      </c>
      <c r="R63" s="10">
        <v>4</v>
      </c>
      <c r="S63" s="10">
        <v>51</v>
      </c>
      <c r="T63" s="10">
        <v>1</v>
      </c>
      <c r="U63" s="10">
        <v>4</v>
      </c>
      <c r="V63" s="10">
        <v>1</v>
      </c>
      <c r="W63" s="10">
        <v>8</v>
      </c>
      <c r="X63" s="10">
        <v>0</v>
      </c>
      <c r="Y63" s="10">
        <v>5</v>
      </c>
      <c r="Z63" s="10">
        <v>201</v>
      </c>
    </row>
    <row r="64" spans="1:26" x14ac:dyDescent="0.3">
      <c r="A64" s="10">
        <v>63</v>
      </c>
      <c r="B64" s="10">
        <v>9</v>
      </c>
      <c r="C64" s="10">
        <v>176</v>
      </c>
      <c r="D64" s="10" t="s">
        <v>858</v>
      </c>
      <c r="E64" s="10"/>
      <c r="F64" s="10">
        <v>1000</v>
      </c>
      <c r="G64" s="330" t="s">
        <v>73</v>
      </c>
      <c r="H64" s="330" t="s">
        <v>1569</v>
      </c>
      <c r="I64" s="10">
        <v>403</v>
      </c>
      <c r="J64" s="10">
        <v>18</v>
      </c>
      <c r="K64" s="10">
        <v>18</v>
      </c>
      <c r="L64" s="10">
        <v>42</v>
      </c>
      <c r="M64" s="10">
        <v>1</v>
      </c>
      <c r="N64" s="10">
        <v>15</v>
      </c>
      <c r="O64" s="10">
        <v>9</v>
      </c>
      <c r="P64" s="10">
        <v>2</v>
      </c>
      <c r="Q64" s="10">
        <v>5</v>
      </c>
      <c r="R64" s="10">
        <v>5</v>
      </c>
      <c r="S64" s="10">
        <v>81</v>
      </c>
      <c r="T64" s="10">
        <v>1</v>
      </c>
      <c r="U64" s="10">
        <v>1</v>
      </c>
      <c r="V64" s="10">
        <v>3</v>
      </c>
      <c r="W64" s="10">
        <v>2</v>
      </c>
      <c r="X64" s="10">
        <v>1</v>
      </c>
      <c r="Y64" s="10">
        <v>11</v>
      </c>
      <c r="Z64" s="10">
        <v>215</v>
      </c>
    </row>
    <row r="65" spans="1:26" x14ac:dyDescent="0.3">
      <c r="A65" s="10">
        <v>64</v>
      </c>
      <c r="B65" s="10">
        <v>9</v>
      </c>
      <c r="C65" s="10">
        <v>176</v>
      </c>
      <c r="D65" s="10" t="s">
        <v>858</v>
      </c>
      <c r="E65" s="10"/>
      <c r="F65" s="10">
        <v>1001</v>
      </c>
      <c r="G65" s="330" t="s">
        <v>73</v>
      </c>
      <c r="H65" s="330" t="s">
        <v>42</v>
      </c>
      <c r="I65" s="10">
        <v>631</v>
      </c>
      <c r="J65" s="10">
        <v>28</v>
      </c>
      <c r="K65" s="10">
        <v>61</v>
      </c>
      <c r="L65" s="10">
        <v>16</v>
      </c>
      <c r="M65" s="10">
        <v>11</v>
      </c>
      <c r="N65" s="10">
        <v>22</v>
      </c>
      <c r="O65" s="10">
        <v>2</v>
      </c>
      <c r="P65" s="10">
        <v>5</v>
      </c>
      <c r="Q65" s="10">
        <v>6</v>
      </c>
      <c r="R65" s="10">
        <v>6</v>
      </c>
      <c r="S65" s="10">
        <v>76</v>
      </c>
      <c r="T65" s="10">
        <v>4</v>
      </c>
      <c r="U65" s="10">
        <v>1</v>
      </c>
      <c r="V65" s="10">
        <v>5</v>
      </c>
      <c r="W65" s="10">
        <v>5</v>
      </c>
      <c r="X65" s="10">
        <v>0</v>
      </c>
      <c r="Y65" s="10">
        <v>12</v>
      </c>
      <c r="Z65" s="10">
        <v>260</v>
      </c>
    </row>
    <row r="66" spans="1:26" x14ac:dyDescent="0.3">
      <c r="A66" s="10">
        <v>65</v>
      </c>
      <c r="B66" s="10">
        <v>9</v>
      </c>
      <c r="C66" s="10">
        <v>176</v>
      </c>
      <c r="D66" s="10" t="s">
        <v>858</v>
      </c>
      <c r="E66" s="10"/>
      <c r="F66" s="10">
        <v>1001</v>
      </c>
      <c r="G66" s="330" t="s">
        <v>73</v>
      </c>
      <c r="H66" s="330" t="s">
        <v>1569</v>
      </c>
      <c r="I66" s="10">
        <v>630</v>
      </c>
      <c r="J66" s="10">
        <v>21</v>
      </c>
      <c r="K66" s="10">
        <v>71</v>
      </c>
      <c r="L66" s="10">
        <v>21</v>
      </c>
      <c r="M66" s="10">
        <v>5</v>
      </c>
      <c r="N66" s="10">
        <v>24</v>
      </c>
      <c r="O66" s="10">
        <v>5</v>
      </c>
      <c r="P66" s="10">
        <v>9</v>
      </c>
      <c r="Q66" s="10">
        <v>8</v>
      </c>
      <c r="R66" s="10">
        <v>6</v>
      </c>
      <c r="S66" s="10">
        <v>77</v>
      </c>
      <c r="T66" s="10">
        <v>10</v>
      </c>
      <c r="U66" s="10">
        <v>3</v>
      </c>
      <c r="V66" s="10">
        <v>5</v>
      </c>
      <c r="W66" s="10">
        <v>11</v>
      </c>
      <c r="X66" s="10">
        <v>1</v>
      </c>
      <c r="Y66" s="10">
        <v>15</v>
      </c>
      <c r="Z66" s="10">
        <v>292</v>
      </c>
    </row>
    <row r="67" spans="1:26" x14ac:dyDescent="0.3">
      <c r="A67" s="10">
        <v>66</v>
      </c>
      <c r="B67" s="10">
        <v>9</v>
      </c>
      <c r="C67" s="10">
        <v>176</v>
      </c>
      <c r="D67" s="10" t="s">
        <v>858</v>
      </c>
      <c r="E67" s="10" t="s">
        <v>916</v>
      </c>
      <c r="F67" s="10">
        <v>1001</v>
      </c>
      <c r="G67" s="330" t="s">
        <v>73</v>
      </c>
      <c r="H67" s="330" t="s">
        <v>1571</v>
      </c>
      <c r="I67" s="10">
        <v>630</v>
      </c>
      <c r="J67" s="10">
        <v>22</v>
      </c>
      <c r="K67" s="10">
        <v>57</v>
      </c>
      <c r="L67" s="10">
        <v>32</v>
      </c>
      <c r="M67" s="10">
        <v>5</v>
      </c>
      <c r="N67" s="10">
        <v>21</v>
      </c>
      <c r="O67" s="10">
        <v>4</v>
      </c>
      <c r="P67" s="10">
        <v>12</v>
      </c>
      <c r="Q67" s="10">
        <v>6</v>
      </c>
      <c r="R67" s="10">
        <v>8</v>
      </c>
      <c r="S67" s="10">
        <v>113</v>
      </c>
      <c r="T67" s="10">
        <v>8</v>
      </c>
      <c r="U67" s="10">
        <v>1</v>
      </c>
      <c r="V67" s="10">
        <v>3</v>
      </c>
      <c r="W67" s="10">
        <v>9</v>
      </c>
      <c r="X67" s="10">
        <v>0</v>
      </c>
      <c r="Y67" s="10">
        <v>12</v>
      </c>
      <c r="Z67" s="10">
        <v>313</v>
      </c>
    </row>
    <row r="68" spans="1:26" x14ac:dyDescent="0.3">
      <c r="A68" s="10">
        <v>67</v>
      </c>
      <c r="B68" s="10">
        <v>9</v>
      </c>
      <c r="C68" s="10">
        <v>176</v>
      </c>
      <c r="D68" s="10" t="s">
        <v>858</v>
      </c>
      <c r="E68" s="10"/>
      <c r="F68" s="10">
        <v>1001</v>
      </c>
      <c r="G68" s="330" t="s">
        <v>73</v>
      </c>
      <c r="H68" s="330" t="s">
        <v>1578</v>
      </c>
      <c r="I68" s="10">
        <v>630</v>
      </c>
      <c r="J68" s="10">
        <v>26</v>
      </c>
      <c r="K68" s="10">
        <v>58</v>
      </c>
      <c r="L68" s="10">
        <v>24</v>
      </c>
      <c r="M68" s="10">
        <v>3</v>
      </c>
      <c r="N68" s="10">
        <v>29</v>
      </c>
      <c r="O68" s="10">
        <v>5</v>
      </c>
      <c r="P68" s="10">
        <v>15</v>
      </c>
      <c r="Q68" s="10">
        <v>2</v>
      </c>
      <c r="R68" s="10">
        <v>8</v>
      </c>
      <c r="S68" s="10">
        <v>89</v>
      </c>
      <c r="T68" s="10">
        <v>7</v>
      </c>
      <c r="U68" s="10">
        <v>1</v>
      </c>
      <c r="V68" s="10">
        <v>0</v>
      </c>
      <c r="W68" s="10">
        <v>11</v>
      </c>
      <c r="X68" s="10">
        <v>0</v>
      </c>
      <c r="Y68" s="10">
        <v>13</v>
      </c>
      <c r="Z68" s="10">
        <v>291</v>
      </c>
    </row>
    <row r="69" spans="1:26" x14ac:dyDescent="0.3">
      <c r="A69" s="10">
        <v>68</v>
      </c>
      <c r="B69" s="10">
        <v>9</v>
      </c>
      <c r="C69" s="10">
        <v>183</v>
      </c>
      <c r="D69" s="10" t="s">
        <v>859</v>
      </c>
      <c r="E69" s="10" t="s">
        <v>859</v>
      </c>
      <c r="F69" s="10">
        <v>1084</v>
      </c>
      <c r="G69" s="330" t="s">
        <v>73</v>
      </c>
      <c r="H69" s="330" t="s">
        <v>42</v>
      </c>
      <c r="I69" s="10">
        <v>531</v>
      </c>
      <c r="J69" s="10">
        <v>31</v>
      </c>
      <c r="K69" s="10">
        <v>57</v>
      </c>
      <c r="L69" s="10">
        <v>6</v>
      </c>
      <c r="M69" s="10">
        <v>3</v>
      </c>
      <c r="N69" s="10">
        <v>23</v>
      </c>
      <c r="O69" s="10">
        <v>7</v>
      </c>
      <c r="P69" s="10">
        <v>56</v>
      </c>
      <c r="Q69" s="10">
        <v>8</v>
      </c>
      <c r="R69" s="10">
        <v>39</v>
      </c>
      <c r="S69" s="10">
        <v>75</v>
      </c>
      <c r="T69" s="10">
        <v>9</v>
      </c>
      <c r="U69" s="10">
        <v>3</v>
      </c>
      <c r="V69" s="10">
        <v>2</v>
      </c>
      <c r="W69" s="10">
        <v>23</v>
      </c>
      <c r="X69" s="10">
        <v>0</v>
      </c>
      <c r="Y69" s="10">
        <v>14</v>
      </c>
      <c r="Z69" s="10">
        <v>356</v>
      </c>
    </row>
    <row r="70" spans="1:26" x14ac:dyDescent="0.3">
      <c r="A70" s="10">
        <v>69</v>
      </c>
      <c r="B70" s="10">
        <v>9</v>
      </c>
      <c r="C70" s="10">
        <v>183</v>
      </c>
      <c r="D70" s="10" t="s">
        <v>859</v>
      </c>
      <c r="E70" s="10"/>
      <c r="F70" s="10">
        <v>1084</v>
      </c>
      <c r="G70" s="330" t="s">
        <v>73</v>
      </c>
      <c r="H70" s="330" t="s">
        <v>1569</v>
      </c>
      <c r="I70" s="10">
        <v>531</v>
      </c>
      <c r="J70" s="10">
        <v>31</v>
      </c>
      <c r="K70" s="10">
        <v>66</v>
      </c>
      <c r="L70" s="10">
        <v>7</v>
      </c>
      <c r="M70" s="10">
        <v>6</v>
      </c>
      <c r="N70" s="10">
        <v>20</v>
      </c>
      <c r="O70" s="10">
        <v>5</v>
      </c>
      <c r="P70" s="10">
        <v>50</v>
      </c>
      <c r="Q70" s="10">
        <v>5</v>
      </c>
      <c r="R70" s="10">
        <v>49</v>
      </c>
      <c r="S70" s="10">
        <v>94</v>
      </c>
      <c r="T70" s="10">
        <v>5</v>
      </c>
      <c r="U70" s="10">
        <v>2</v>
      </c>
      <c r="V70" s="10">
        <v>2</v>
      </c>
      <c r="W70" s="10">
        <v>16</v>
      </c>
      <c r="X70" s="10">
        <v>0</v>
      </c>
      <c r="Y70" s="10">
        <v>16</v>
      </c>
      <c r="Z70" s="10">
        <v>374</v>
      </c>
    </row>
    <row r="71" spans="1:26" x14ac:dyDescent="0.3">
      <c r="A71" s="10">
        <v>70</v>
      </c>
      <c r="B71" s="10">
        <v>9</v>
      </c>
      <c r="C71" s="10">
        <v>183</v>
      </c>
      <c r="D71" s="10" t="s">
        <v>859</v>
      </c>
      <c r="E71" s="10"/>
      <c r="F71" s="10">
        <v>1084</v>
      </c>
      <c r="G71" s="330" t="s">
        <v>73</v>
      </c>
      <c r="H71" s="330" t="s">
        <v>1571</v>
      </c>
      <c r="I71" s="10">
        <v>531</v>
      </c>
      <c r="J71" s="10">
        <v>30</v>
      </c>
      <c r="K71" s="10">
        <v>53</v>
      </c>
      <c r="L71" s="10">
        <v>9</v>
      </c>
      <c r="M71" s="10">
        <v>4</v>
      </c>
      <c r="N71" s="10">
        <v>26</v>
      </c>
      <c r="O71" s="10">
        <v>8</v>
      </c>
      <c r="P71" s="10">
        <v>53</v>
      </c>
      <c r="Q71" s="10">
        <v>7</v>
      </c>
      <c r="R71" s="10">
        <v>62</v>
      </c>
      <c r="S71" s="10">
        <v>80</v>
      </c>
      <c r="T71" s="10">
        <v>3</v>
      </c>
      <c r="U71" s="10">
        <v>4</v>
      </c>
      <c r="V71" s="10">
        <v>2</v>
      </c>
      <c r="W71" s="10">
        <v>21</v>
      </c>
      <c r="X71" s="10">
        <v>0</v>
      </c>
      <c r="Y71" s="10">
        <v>11</v>
      </c>
      <c r="Z71" s="10">
        <v>373</v>
      </c>
    </row>
    <row r="72" spans="1:26" x14ac:dyDescent="0.3">
      <c r="A72" s="10">
        <v>71</v>
      </c>
      <c r="B72" s="10">
        <v>9</v>
      </c>
      <c r="C72" s="10">
        <v>183</v>
      </c>
      <c r="D72" s="10" t="s">
        <v>859</v>
      </c>
      <c r="E72" s="10" t="s">
        <v>859</v>
      </c>
      <c r="F72" s="10">
        <v>1085</v>
      </c>
      <c r="G72" s="330" t="s">
        <v>73</v>
      </c>
      <c r="H72" s="330" t="s">
        <v>42</v>
      </c>
      <c r="I72" s="10">
        <v>679</v>
      </c>
      <c r="J72" s="10">
        <v>49</v>
      </c>
      <c r="K72" s="10">
        <v>40</v>
      </c>
      <c r="L72" s="10">
        <v>13</v>
      </c>
      <c r="M72" s="10">
        <v>5</v>
      </c>
      <c r="N72" s="10">
        <v>59</v>
      </c>
      <c r="O72" s="10">
        <v>12</v>
      </c>
      <c r="P72" s="10">
        <v>52</v>
      </c>
      <c r="Q72" s="10">
        <v>18</v>
      </c>
      <c r="R72" s="10">
        <v>38</v>
      </c>
      <c r="S72" s="10">
        <v>127</v>
      </c>
      <c r="T72" s="10">
        <v>9</v>
      </c>
      <c r="U72" s="10">
        <v>5</v>
      </c>
      <c r="V72" s="10">
        <v>3</v>
      </c>
      <c r="W72" s="10">
        <v>18</v>
      </c>
      <c r="X72" s="10">
        <v>1</v>
      </c>
      <c r="Y72" s="10">
        <v>23</v>
      </c>
      <c r="Z72" s="10">
        <v>472</v>
      </c>
    </row>
    <row r="73" spans="1:26" x14ac:dyDescent="0.3">
      <c r="A73" s="10">
        <v>72</v>
      </c>
      <c r="B73" s="10">
        <v>9</v>
      </c>
      <c r="C73" s="10">
        <v>183</v>
      </c>
      <c r="D73" s="10" t="s">
        <v>859</v>
      </c>
      <c r="E73" s="10" t="s">
        <v>917</v>
      </c>
      <c r="F73" s="10">
        <v>1085</v>
      </c>
      <c r="G73" s="330" t="s">
        <v>73</v>
      </c>
      <c r="H73" s="330" t="s">
        <v>1569</v>
      </c>
      <c r="I73" s="10">
        <v>679</v>
      </c>
      <c r="J73" s="10">
        <v>38</v>
      </c>
      <c r="K73" s="10">
        <v>53</v>
      </c>
      <c r="L73" s="10">
        <v>8</v>
      </c>
      <c r="M73" s="10">
        <v>9</v>
      </c>
      <c r="N73" s="10">
        <v>48</v>
      </c>
      <c r="O73" s="10">
        <v>13</v>
      </c>
      <c r="P73" s="10">
        <v>47</v>
      </c>
      <c r="Q73" s="10">
        <v>15</v>
      </c>
      <c r="R73" s="10">
        <v>45</v>
      </c>
      <c r="S73" s="10">
        <v>151</v>
      </c>
      <c r="T73" s="10">
        <v>2</v>
      </c>
      <c r="U73" s="10">
        <v>9</v>
      </c>
      <c r="V73" s="10">
        <v>5</v>
      </c>
      <c r="W73" s="10">
        <v>35</v>
      </c>
      <c r="X73" s="10">
        <v>0</v>
      </c>
      <c r="Y73" s="10">
        <v>13</v>
      </c>
      <c r="Z73" s="10">
        <v>491</v>
      </c>
    </row>
    <row r="74" spans="1:26" x14ac:dyDescent="0.3">
      <c r="A74" s="10">
        <v>73</v>
      </c>
      <c r="B74" s="10">
        <v>9</v>
      </c>
      <c r="C74" s="10">
        <v>183</v>
      </c>
      <c r="D74" s="10" t="s">
        <v>859</v>
      </c>
      <c r="E74" s="10" t="s">
        <v>859</v>
      </c>
      <c r="F74" s="10">
        <v>1086</v>
      </c>
      <c r="G74" s="330" t="s">
        <v>73</v>
      </c>
      <c r="H74" s="330" t="s">
        <v>42</v>
      </c>
      <c r="I74" s="10">
        <v>677</v>
      </c>
      <c r="J74" s="10">
        <v>27</v>
      </c>
      <c r="K74" s="10">
        <v>68</v>
      </c>
      <c r="L74" s="10">
        <v>6</v>
      </c>
      <c r="M74" s="10">
        <v>9</v>
      </c>
      <c r="N74" s="10">
        <v>18</v>
      </c>
      <c r="O74" s="10">
        <v>5</v>
      </c>
      <c r="P74" s="10">
        <v>69</v>
      </c>
      <c r="Q74" s="10">
        <v>15</v>
      </c>
      <c r="R74" s="10">
        <v>49</v>
      </c>
      <c r="S74" s="10">
        <v>103</v>
      </c>
      <c r="T74" s="10">
        <v>25</v>
      </c>
      <c r="U74" s="10">
        <v>1</v>
      </c>
      <c r="V74" s="10">
        <v>6</v>
      </c>
      <c r="W74" s="10">
        <v>31</v>
      </c>
      <c r="X74" s="10">
        <v>0</v>
      </c>
      <c r="Y74" s="10">
        <v>29</v>
      </c>
      <c r="Z74" s="10">
        <v>461</v>
      </c>
    </row>
    <row r="75" spans="1:26" x14ac:dyDescent="0.3">
      <c r="A75" s="10">
        <v>74</v>
      </c>
      <c r="B75" s="10">
        <v>9</v>
      </c>
      <c r="C75" s="10">
        <v>183</v>
      </c>
      <c r="D75" s="10" t="s">
        <v>859</v>
      </c>
      <c r="E75" s="10" t="s">
        <v>859</v>
      </c>
      <c r="F75" s="10">
        <v>1086</v>
      </c>
      <c r="G75" s="330" t="s">
        <v>73</v>
      </c>
      <c r="H75" s="330" t="s">
        <v>1569</v>
      </c>
      <c r="I75" s="10">
        <v>677</v>
      </c>
      <c r="J75" s="10">
        <v>29</v>
      </c>
      <c r="K75" s="10">
        <v>89</v>
      </c>
      <c r="L75" s="10">
        <v>8</v>
      </c>
      <c r="M75" s="10">
        <v>4</v>
      </c>
      <c r="N75" s="10">
        <v>17</v>
      </c>
      <c r="O75" s="10">
        <v>7</v>
      </c>
      <c r="P75" s="10">
        <v>68</v>
      </c>
      <c r="Q75" s="10">
        <v>8</v>
      </c>
      <c r="R75" s="10">
        <v>32</v>
      </c>
      <c r="S75" s="10">
        <v>112</v>
      </c>
      <c r="T75" s="10">
        <v>14</v>
      </c>
      <c r="U75" s="10">
        <v>3</v>
      </c>
      <c r="V75" s="10">
        <v>3</v>
      </c>
      <c r="W75" s="10">
        <v>34</v>
      </c>
      <c r="X75" s="10">
        <v>0</v>
      </c>
      <c r="Y75" s="10">
        <v>34</v>
      </c>
      <c r="Z75" s="10">
        <v>462</v>
      </c>
    </row>
    <row r="76" spans="1:26" x14ac:dyDescent="0.3">
      <c r="A76" s="10">
        <v>75</v>
      </c>
      <c r="B76" s="10">
        <v>9</v>
      </c>
      <c r="C76" s="10">
        <v>183</v>
      </c>
      <c r="D76" s="10" t="s">
        <v>859</v>
      </c>
      <c r="E76" s="10"/>
      <c r="F76" s="10">
        <v>1087</v>
      </c>
      <c r="G76" s="330" t="s">
        <v>73</v>
      </c>
      <c r="H76" s="330" t="s">
        <v>42</v>
      </c>
      <c r="I76" s="10">
        <v>548</v>
      </c>
      <c r="J76" s="10">
        <v>33</v>
      </c>
      <c r="K76" s="10">
        <v>69</v>
      </c>
      <c r="L76" s="10">
        <v>12</v>
      </c>
      <c r="M76" s="10">
        <v>10</v>
      </c>
      <c r="N76" s="10">
        <v>16</v>
      </c>
      <c r="O76" s="10">
        <v>13</v>
      </c>
      <c r="P76" s="10">
        <v>35</v>
      </c>
      <c r="Q76" s="10">
        <v>10</v>
      </c>
      <c r="R76" s="10">
        <v>31</v>
      </c>
      <c r="S76" s="10">
        <v>69</v>
      </c>
      <c r="T76" s="10">
        <v>11</v>
      </c>
      <c r="U76" s="10">
        <v>4</v>
      </c>
      <c r="V76" s="10">
        <v>1</v>
      </c>
      <c r="W76" s="10">
        <v>31</v>
      </c>
      <c r="X76" s="10">
        <v>0</v>
      </c>
      <c r="Y76" s="10">
        <v>28</v>
      </c>
      <c r="Z76" s="10">
        <v>373</v>
      </c>
    </row>
    <row r="77" spans="1:26" x14ac:dyDescent="0.3">
      <c r="A77" s="10">
        <v>76</v>
      </c>
      <c r="B77" s="10">
        <v>9</v>
      </c>
      <c r="C77" s="10">
        <v>183</v>
      </c>
      <c r="D77" s="10" t="s">
        <v>859</v>
      </c>
      <c r="E77" s="10"/>
      <c r="F77" s="10">
        <v>1087</v>
      </c>
      <c r="G77" s="330" t="s">
        <v>73</v>
      </c>
      <c r="H77" s="330" t="s">
        <v>1569</v>
      </c>
      <c r="I77" s="10">
        <v>548</v>
      </c>
      <c r="J77" s="10">
        <v>33</v>
      </c>
      <c r="K77" s="10">
        <v>96</v>
      </c>
      <c r="L77" s="10">
        <v>6</v>
      </c>
      <c r="M77" s="10">
        <v>5</v>
      </c>
      <c r="N77" s="10">
        <v>25</v>
      </c>
      <c r="O77" s="10">
        <v>8</v>
      </c>
      <c r="P77" s="10">
        <v>26</v>
      </c>
      <c r="Q77" s="10">
        <v>5</v>
      </c>
      <c r="R77" s="10">
        <v>31</v>
      </c>
      <c r="S77" s="10">
        <v>86</v>
      </c>
      <c r="T77" s="10">
        <v>8</v>
      </c>
      <c r="U77" s="10">
        <v>3</v>
      </c>
      <c r="V77" s="10">
        <v>1</v>
      </c>
      <c r="W77" s="10">
        <v>39</v>
      </c>
      <c r="X77" s="10">
        <v>0</v>
      </c>
      <c r="Y77" s="10">
        <v>21</v>
      </c>
      <c r="Z77" s="10">
        <v>393</v>
      </c>
    </row>
    <row r="78" spans="1:26" x14ac:dyDescent="0.3">
      <c r="A78" s="10">
        <v>77</v>
      </c>
      <c r="B78" s="10">
        <v>9</v>
      </c>
      <c r="C78" s="10">
        <v>183</v>
      </c>
      <c r="D78" s="10" t="s">
        <v>859</v>
      </c>
      <c r="E78" s="10"/>
      <c r="F78" s="10">
        <v>1087</v>
      </c>
      <c r="G78" s="330" t="s">
        <v>73</v>
      </c>
      <c r="H78" s="330" t="s">
        <v>1571</v>
      </c>
      <c r="I78" s="10">
        <v>548</v>
      </c>
      <c r="J78" s="10">
        <v>28</v>
      </c>
      <c r="K78" s="10">
        <v>96</v>
      </c>
      <c r="L78" s="10">
        <v>16</v>
      </c>
      <c r="M78" s="10">
        <v>4</v>
      </c>
      <c r="N78" s="10">
        <v>17</v>
      </c>
      <c r="O78" s="10">
        <v>15</v>
      </c>
      <c r="P78" s="10">
        <v>38</v>
      </c>
      <c r="Q78" s="10">
        <v>7</v>
      </c>
      <c r="R78" s="10">
        <v>37</v>
      </c>
      <c r="S78" s="10">
        <v>52</v>
      </c>
      <c r="T78" s="10">
        <v>5</v>
      </c>
      <c r="U78" s="10">
        <v>3</v>
      </c>
      <c r="V78" s="10">
        <v>4</v>
      </c>
      <c r="W78" s="10">
        <v>37</v>
      </c>
      <c r="X78" s="10">
        <v>0</v>
      </c>
      <c r="Y78" s="10">
        <v>21</v>
      </c>
      <c r="Z78" s="10">
        <v>380</v>
      </c>
    </row>
    <row r="79" spans="1:26" x14ac:dyDescent="0.3">
      <c r="A79" s="10">
        <v>78</v>
      </c>
      <c r="B79" s="10">
        <v>9</v>
      </c>
      <c r="C79" s="10">
        <v>183</v>
      </c>
      <c r="D79" s="10" t="s">
        <v>859</v>
      </c>
      <c r="E79" s="10"/>
      <c r="F79" s="10">
        <v>1088</v>
      </c>
      <c r="G79" s="330" t="s">
        <v>73</v>
      </c>
      <c r="H79" s="330" t="s">
        <v>42</v>
      </c>
      <c r="I79" s="10">
        <v>577</v>
      </c>
      <c r="J79" s="10">
        <v>11</v>
      </c>
      <c r="K79" s="10">
        <v>41</v>
      </c>
      <c r="L79" s="10">
        <v>10</v>
      </c>
      <c r="M79" s="10">
        <v>5</v>
      </c>
      <c r="N79" s="10">
        <v>35</v>
      </c>
      <c r="O79" s="10">
        <v>13</v>
      </c>
      <c r="P79" s="10">
        <v>26</v>
      </c>
      <c r="Q79" s="10">
        <v>11</v>
      </c>
      <c r="R79" s="10">
        <v>30</v>
      </c>
      <c r="S79" s="10">
        <v>156</v>
      </c>
      <c r="T79" s="10">
        <v>15</v>
      </c>
      <c r="U79" s="10">
        <v>0</v>
      </c>
      <c r="V79" s="10">
        <v>0</v>
      </c>
      <c r="W79" s="10">
        <v>19</v>
      </c>
      <c r="X79" s="10">
        <v>0</v>
      </c>
      <c r="Y79" s="10">
        <v>9</v>
      </c>
      <c r="Z79" s="10">
        <v>381</v>
      </c>
    </row>
    <row r="80" spans="1:26" x14ac:dyDescent="0.3">
      <c r="A80" s="10">
        <v>79</v>
      </c>
      <c r="B80" s="10">
        <v>9</v>
      </c>
      <c r="C80" s="10">
        <v>183</v>
      </c>
      <c r="D80" s="10" t="s">
        <v>859</v>
      </c>
      <c r="E80" s="10"/>
      <c r="F80" s="10">
        <v>1088</v>
      </c>
      <c r="G80" s="330" t="s">
        <v>73</v>
      </c>
      <c r="H80" s="330" t="s">
        <v>1569</v>
      </c>
      <c r="I80" s="10">
        <v>576</v>
      </c>
      <c r="J80" s="10">
        <v>20</v>
      </c>
      <c r="K80" s="10">
        <v>32</v>
      </c>
      <c r="L80" s="10">
        <v>7</v>
      </c>
      <c r="M80" s="10">
        <v>5</v>
      </c>
      <c r="N80" s="10">
        <v>33</v>
      </c>
      <c r="O80" s="10">
        <v>10</v>
      </c>
      <c r="P80" s="10">
        <v>51</v>
      </c>
      <c r="Q80" s="10">
        <v>12</v>
      </c>
      <c r="R80" s="10">
        <v>22</v>
      </c>
      <c r="S80" s="10">
        <v>153</v>
      </c>
      <c r="T80" s="10">
        <v>28</v>
      </c>
      <c r="U80" s="10">
        <v>0</v>
      </c>
      <c r="V80" s="10">
        <v>1</v>
      </c>
      <c r="W80" s="10">
        <v>14</v>
      </c>
      <c r="X80" s="10">
        <v>0</v>
      </c>
      <c r="Y80" s="10">
        <v>7</v>
      </c>
      <c r="Z80" s="10">
        <v>395</v>
      </c>
    </row>
    <row r="81" spans="1:26" x14ac:dyDescent="0.3">
      <c r="A81" s="10">
        <v>80</v>
      </c>
      <c r="B81" s="10">
        <v>9</v>
      </c>
      <c r="C81" s="10">
        <v>183</v>
      </c>
      <c r="D81" s="10" t="s">
        <v>859</v>
      </c>
      <c r="E81" s="10"/>
      <c r="F81" s="10">
        <v>1088</v>
      </c>
      <c r="G81" s="330" t="s">
        <v>73</v>
      </c>
      <c r="H81" s="330" t="s">
        <v>1573</v>
      </c>
      <c r="I81" s="10">
        <v>172</v>
      </c>
      <c r="J81" s="10">
        <v>8</v>
      </c>
      <c r="K81" s="10">
        <v>4</v>
      </c>
      <c r="L81" s="10">
        <v>3</v>
      </c>
      <c r="M81" s="10">
        <v>3</v>
      </c>
      <c r="N81" s="10">
        <v>6</v>
      </c>
      <c r="O81" s="10">
        <v>6</v>
      </c>
      <c r="P81" s="10">
        <v>13</v>
      </c>
      <c r="Q81" s="10">
        <v>4</v>
      </c>
      <c r="R81" s="10">
        <v>6</v>
      </c>
      <c r="S81" s="10">
        <v>24</v>
      </c>
      <c r="T81" s="10">
        <v>20</v>
      </c>
      <c r="U81" s="10">
        <v>0</v>
      </c>
      <c r="V81" s="10">
        <v>0</v>
      </c>
      <c r="W81" s="10">
        <v>23</v>
      </c>
      <c r="X81" s="10">
        <v>0</v>
      </c>
      <c r="Y81" s="10">
        <v>7</v>
      </c>
      <c r="Z81" s="10">
        <v>127</v>
      </c>
    </row>
    <row r="82" spans="1:26" x14ac:dyDescent="0.3">
      <c r="A82" s="10">
        <v>81</v>
      </c>
      <c r="B82" s="10">
        <v>9</v>
      </c>
      <c r="C82" s="10">
        <v>183</v>
      </c>
      <c r="D82" s="10" t="s">
        <v>859</v>
      </c>
      <c r="E82" s="10"/>
      <c r="F82" s="10">
        <v>1089</v>
      </c>
      <c r="G82" s="330" t="s">
        <v>73</v>
      </c>
      <c r="H82" s="330" t="s">
        <v>42</v>
      </c>
      <c r="I82" s="10">
        <v>662</v>
      </c>
      <c r="J82" s="10">
        <v>29</v>
      </c>
      <c r="K82" s="10">
        <v>91</v>
      </c>
      <c r="L82" s="10">
        <v>24</v>
      </c>
      <c r="M82" s="10">
        <v>5</v>
      </c>
      <c r="N82" s="10">
        <v>26</v>
      </c>
      <c r="O82" s="10">
        <v>7</v>
      </c>
      <c r="P82" s="10">
        <v>81</v>
      </c>
      <c r="Q82" s="10">
        <v>9</v>
      </c>
      <c r="R82" s="10">
        <v>36</v>
      </c>
      <c r="S82" s="10">
        <v>57</v>
      </c>
      <c r="T82" s="10">
        <v>10</v>
      </c>
      <c r="U82" s="10">
        <v>6</v>
      </c>
      <c r="V82" s="10">
        <v>2</v>
      </c>
      <c r="W82" s="10">
        <v>3</v>
      </c>
      <c r="X82" s="10">
        <v>1</v>
      </c>
      <c r="Y82" s="10">
        <v>23</v>
      </c>
      <c r="Z82" s="10">
        <v>410</v>
      </c>
    </row>
    <row r="83" spans="1:26" x14ac:dyDescent="0.3">
      <c r="A83" s="10">
        <v>82</v>
      </c>
      <c r="B83" s="10">
        <v>9</v>
      </c>
      <c r="C83" s="10">
        <v>183</v>
      </c>
      <c r="D83" s="10" t="s">
        <v>859</v>
      </c>
      <c r="E83" s="10"/>
      <c r="F83" s="10">
        <v>1089</v>
      </c>
      <c r="G83" s="330" t="s">
        <v>73</v>
      </c>
      <c r="H83" s="330" t="s">
        <v>1569</v>
      </c>
      <c r="I83" s="10">
        <v>662</v>
      </c>
      <c r="J83" s="10">
        <v>61</v>
      </c>
      <c r="K83" s="10">
        <v>85</v>
      </c>
      <c r="L83" s="10">
        <v>13</v>
      </c>
      <c r="M83" s="10">
        <v>4</v>
      </c>
      <c r="N83" s="10">
        <v>33</v>
      </c>
      <c r="O83" s="10">
        <v>4</v>
      </c>
      <c r="P83" s="10">
        <v>80</v>
      </c>
      <c r="Q83" s="10">
        <v>14</v>
      </c>
      <c r="R83" s="10">
        <v>49</v>
      </c>
      <c r="S83" s="10">
        <v>58</v>
      </c>
      <c r="T83" s="10">
        <v>12</v>
      </c>
      <c r="U83" s="10">
        <v>2</v>
      </c>
      <c r="V83" s="10">
        <v>2</v>
      </c>
      <c r="W83" s="10">
        <v>22</v>
      </c>
      <c r="X83" s="10">
        <v>0</v>
      </c>
      <c r="Y83" s="10">
        <v>20</v>
      </c>
      <c r="Z83" s="10">
        <v>459</v>
      </c>
    </row>
    <row r="84" spans="1:26" x14ac:dyDescent="0.3">
      <c r="A84" s="10">
        <v>83</v>
      </c>
      <c r="B84" s="10">
        <v>9</v>
      </c>
      <c r="C84" s="10">
        <v>183</v>
      </c>
      <c r="D84" s="10" t="s">
        <v>859</v>
      </c>
      <c r="E84" s="10"/>
      <c r="F84" s="10">
        <v>1090</v>
      </c>
      <c r="G84" s="330" t="s">
        <v>73</v>
      </c>
      <c r="H84" s="330" t="s">
        <v>42</v>
      </c>
      <c r="I84" s="10">
        <v>401</v>
      </c>
      <c r="J84" s="10">
        <v>16</v>
      </c>
      <c r="K84" s="10">
        <v>60</v>
      </c>
      <c r="L84" s="10">
        <v>12</v>
      </c>
      <c r="M84" s="10">
        <v>8</v>
      </c>
      <c r="N84" s="10">
        <v>23</v>
      </c>
      <c r="O84" s="10">
        <v>14</v>
      </c>
      <c r="P84" s="10">
        <v>28</v>
      </c>
      <c r="Q84" s="10">
        <v>6</v>
      </c>
      <c r="R84" s="10">
        <v>35</v>
      </c>
      <c r="S84" s="10">
        <v>47</v>
      </c>
      <c r="T84" s="10">
        <v>1</v>
      </c>
      <c r="U84" s="10">
        <v>1</v>
      </c>
      <c r="V84" s="10">
        <v>2</v>
      </c>
      <c r="W84" s="10">
        <v>12</v>
      </c>
      <c r="X84" s="10">
        <v>0</v>
      </c>
      <c r="Y84" s="10">
        <v>11</v>
      </c>
      <c r="Z84" s="10">
        <v>276</v>
      </c>
    </row>
    <row r="85" spans="1:26" x14ac:dyDescent="0.3">
      <c r="A85" s="10">
        <v>84</v>
      </c>
      <c r="B85" s="10">
        <v>9</v>
      </c>
      <c r="C85" s="10">
        <v>183</v>
      </c>
      <c r="D85" s="10" t="s">
        <v>859</v>
      </c>
      <c r="E85" s="10"/>
      <c r="F85" s="10">
        <v>1090</v>
      </c>
      <c r="G85" s="330" t="s">
        <v>73</v>
      </c>
      <c r="H85" s="330" t="s">
        <v>1569</v>
      </c>
      <c r="I85" s="10">
        <v>401</v>
      </c>
      <c r="J85" s="10">
        <v>26</v>
      </c>
      <c r="K85" s="10">
        <v>66</v>
      </c>
      <c r="L85" s="10">
        <v>11</v>
      </c>
      <c r="M85" s="10">
        <v>1</v>
      </c>
      <c r="N85" s="10">
        <v>27</v>
      </c>
      <c r="O85" s="10">
        <v>10</v>
      </c>
      <c r="P85" s="10">
        <v>32</v>
      </c>
      <c r="Q85" s="10">
        <v>7</v>
      </c>
      <c r="R85" s="10">
        <v>30</v>
      </c>
      <c r="S85" s="10">
        <v>43</v>
      </c>
      <c r="T85" s="10">
        <v>0</v>
      </c>
      <c r="U85" s="10">
        <v>0</v>
      </c>
      <c r="V85" s="10">
        <v>1</v>
      </c>
      <c r="W85" s="10">
        <v>14</v>
      </c>
      <c r="X85" s="10">
        <v>0</v>
      </c>
      <c r="Y85" s="10">
        <v>14</v>
      </c>
      <c r="Z85" s="10">
        <v>282</v>
      </c>
    </row>
    <row r="86" spans="1:26" x14ac:dyDescent="0.3">
      <c r="A86" s="10">
        <v>85</v>
      </c>
      <c r="B86" s="10">
        <v>9</v>
      </c>
      <c r="C86" s="10">
        <v>183</v>
      </c>
      <c r="D86" s="10" t="s">
        <v>859</v>
      </c>
      <c r="E86" s="10"/>
      <c r="F86" s="10">
        <v>1090</v>
      </c>
      <c r="G86" s="330" t="s">
        <v>73</v>
      </c>
      <c r="H86" s="330" t="s">
        <v>1573</v>
      </c>
      <c r="I86" s="10">
        <v>551</v>
      </c>
      <c r="J86" s="10">
        <v>26</v>
      </c>
      <c r="K86" s="10">
        <v>93</v>
      </c>
      <c r="L86" s="10">
        <v>13</v>
      </c>
      <c r="M86" s="10">
        <v>17</v>
      </c>
      <c r="N86" s="10">
        <v>15</v>
      </c>
      <c r="O86" s="10">
        <v>4</v>
      </c>
      <c r="P86" s="10">
        <v>9</v>
      </c>
      <c r="Q86" s="10">
        <v>10</v>
      </c>
      <c r="R86" s="10">
        <v>100</v>
      </c>
      <c r="S86" s="10">
        <v>56</v>
      </c>
      <c r="T86" s="10">
        <v>3</v>
      </c>
      <c r="U86" s="10">
        <v>6</v>
      </c>
      <c r="V86" s="10">
        <v>2</v>
      </c>
      <c r="W86" s="10">
        <v>6</v>
      </c>
      <c r="X86" s="10">
        <v>0</v>
      </c>
      <c r="Y86" s="10">
        <v>19</v>
      </c>
      <c r="Z86" s="10">
        <v>379</v>
      </c>
    </row>
    <row r="87" spans="1:26" x14ac:dyDescent="0.3">
      <c r="A87" s="10">
        <v>86</v>
      </c>
      <c r="B87" s="10">
        <v>9</v>
      </c>
      <c r="C87" s="10">
        <v>183</v>
      </c>
      <c r="D87" s="10" t="s">
        <v>859</v>
      </c>
      <c r="E87" s="10" t="s">
        <v>918</v>
      </c>
      <c r="F87" s="10">
        <v>1091</v>
      </c>
      <c r="G87" s="330" t="s">
        <v>73</v>
      </c>
      <c r="H87" s="330" t="s">
        <v>42</v>
      </c>
      <c r="I87" s="10">
        <v>688</v>
      </c>
      <c r="J87" s="10">
        <v>42</v>
      </c>
      <c r="K87" s="10">
        <v>45</v>
      </c>
      <c r="L87" s="10">
        <v>18</v>
      </c>
      <c r="M87" s="10">
        <v>2</v>
      </c>
      <c r="N87" s="10">
        <v>42</v>
      </c>
      <c r="O87" s="10">
        <v>7</v>
      </c>
      <c r="P87" s="10">
        <v>38</v>
      </c>
      <c r="Q87" s="10">
        <v>13</v>
      </c>
      <c r="R87" s="10">
        <v>85</v>
      </c>
      <c r="S87" s="10">
        <v>130</v>
      </c>
      <c r="T87" s="10">
        <v>4</v>
      </c>
      <c r="U87" s="10">
        <v>1</v>
      </c>
      <c r="V87" s="10">
        <v>3</v>
      </c>
      <c r="W87" s="10">
        <v>11</v>
      </c>
      <c r="X87" s="10">
        <v>0</v>
      </c>
      <c r="Y87" s="10">
        <v>26</v>
      </c>
      <c r="Z87" s="10">
        <v>467</v>
      </c>
    </row>
    <row r="88" spans="1:26" x14ac:dyDescent="0.3">
      <c r="A88" s="10">
        <v>87</v>
      </c>
      <c r="B88" s="10">
        <v>9</v>
      </c>
      <c r="C88" s="10">
        <v>183</v>
      </c>
      <c r="D88" s="10" t="s">
        <v>859</v>
      </c>
      <c r="E88" s="10" t="s">
        <v>918</v>
      </c>
      <c r="F88" s="10">
        <v>1091</v>
      </c>
      <c r="G88" s="330" t="s">
        <v>73</v>
      </c>
      <c r="H88" s="330" t="s">
        <v>1569</v>
      </c>
      <c r="I88" s="10">
        <v>688</v>
      </c>
      <c r="J88" s="10">
        <v>44</v>
      </c>
      <c r="K88" s="10">
        <v>67</v>
      </c>
      <c r="L88" s="10">
        <v>13</v>
      </c>
      <c r="M88" s="10">
        <v>2</v>
      </c>
      <c r="N88" s="10">
        <v>40</v>
      </c>
      <c r="O88" s="10">
        <v>5</v>
      </c>
      <c r="P88" s="10">
        <v>39</v>
      </c>
      <c r="Q88" s="10">
        <v>5</v>
      </c>
      <c r="R88" s="10">
        <v>84</v>
      </c>
      <c r="S88" s="10">
        <v>130</v>
      </c>
      <c r="T88" s="10">
        <v>11</v>
      </c>
      <c r="U88" s="10">
        <v>4</v>
      </c>
      <c r="V88" s="10">
        <v>3</v>
      </c>
      <c r="W88" s="10">
        <v>10</v>
      </c>
      <c r="X88" s="10">
        <v>0</v>
      </c>
      <c r="Y88" s="10">
        <v>16</v>
      </c>
      <c r="Z88" s="10">
        <v>473</v>
      </c>
    </row>
    <row r="89" spans="1:26" x14ac:dyDescent="0.3">
      <c r="A89" s="10">
        <v>88</v>
      </c>
      <c r="B89" s="10">
        <v>9</v>
      </c>
      <c r="C89" s="10">
        <v>183</v>
      </c>
      <c r="D89" s="10" t="s">
        <v>859</v>
      </c>
      <c r="E89" s="10"/>
      <c r="F89" s="10">
        <v>1092</v>
      </c>
      <c r="G89" s="330" t="s">
        <v>73</v>
      </c>
      <c r="H89" s="330" t="s">
        <v>42</v>
      </c>
      <c r="I89" s="10">
        <v>474</v>
      </c>
      <c r="J89" s="10">
        <v>43</v>
      </c>
      <c r="K89" s="10">
        <v>29</v>
      </c>
      <c r="L89" s="10">
        <v>21</v>
      </c>
      <c r="M89" s="10">
        <v>0</v>
      </c>
      <c r="N89" s="10">
        <v>26</v>
      </c>
      <c r="O89" s="10">
        <v>3</v>
      </c>
      <c r="P89" s="10">
        <v>57</v>
      </c>
      <c r="Q89" s="10">
        <v>4</v>
      </c>
      <c r="R89" s="10">
        <v>32</v>
      </c>
      <c r="S89" s="10">
        <v>20</v>
      </c>
      <c r="T89" s="10">
        <v>6</v>
      </c>
      <c r="U89" s="10">
        <v>6</v>
      </c>
      <c r="V89" s="10">
        <v>2</v>
      </c>
      <c r="W89" s="10">
        <v>20</v>
      </c>
      <c r="X89" s="10">
        <v>0</v>
      </c>
      <c r="Y89" s="10">
        <v>29</v>
      </c>
      <c r="Z89" s="10">
        <v>298</v>
      </c>
    </row>
    <row r="90" spans="1:26" x14ac:dyDescent="0.3">
      <c r="A90" s="10">
        <v>89</v>
      </c>
      <c r="B90" s="10">
        <v>9</v>
      </c>
      <c r="C90" s="10">
        <v>183</v>
      </c>
      <c r="D90" s="10" t="s">
        <v>859</v>
      </c>
      <c r="E90" s="10" t="s">
        <v>919</v>
      </c>
      <c r="F90" s="10">
        <v>1092</v>
      </c>
      <c r="G90" s="330" t="s">
        <v>73</v>
      </c>
      <c r="H90" s="330" t="s">
        <v>1573</v>
      </c>
      <c r="I90" s="10">
        <v>355</v>
      </c>
      <c r="J90" s="10">
        <v>9</v>
      </c>
      <c r="K90" s="10">
        <v>23</v>
      </c>
      <c r="L90" s="10">
        <v>16</v>
      </c>
      <c r="M90" s="10">
        <v>4</v>
      </c>
      <c r="N90" s="10">
        <v>23</v>
      </c>
      <c r="O90" s="10">
        <v>2</v>
      </c>
      <c r="P90" s="10">
        <v>52</v>
      </c>
      <c r="Q90" s="10">
        <v>2</v>
      </c>
      <c r="R90" s="10">
        <v>18</v>
      </c>
      <c r="S90" s="10">
        <v>93</v>
      </c>
      <c r="T90" s="10">
        <v>0</v>
      </c>
      <c r="U90" s="10">
        <v>1</v>
      </c>
      <c r="V90" s="10">
        <v>1</v>
      </c>
      <c r="W90" s="10">
        <v>11</v>
      </c>
      <c r="X90" s="10">
        <v>0</v>
      </c>
      <c r="Y90" s="10">
        <v>7</v>
      </c>
      <c r="Z90" s="10">
        <v>262</v>
      </c>
    </row>
    <row r="91" spans="1:26" x14ac:dyDescent="0.3">
      <c r="A91" s="10">
        <v>90</v>
      </c>
      <c r="B91" s="10">
        <v>9</v>
      </c>
      <c r="C91" s="10">
        <v>183</v>
      </c>
      <c r="D91" s="10" t="s">
        <v>859</v>
      </c>
      <c r="E91" s="10"/>
      <c r="F91" s="10">
        <v>1093</v>
      </c>
      <c r="G91" s="330" t="s">
        <v>73</v>
      </c>
      <c r="H91" s="330" t="s">
        <v>42</v>
      </c>
      <c r="I91" s="10">
        <v>739</v>
      </c>
      <c r="J91" s="10">
        <v>61</v>
      </c>
      <c r="K91" s="10">
        <v>25</v>
      </c>
      <c r="L91" s="10">
        <v>31</v>
      </c>
      <c r="M91" s="10">
        <v>3</v>
      </c>
      <c r="N91" s="10">
        <v>15</v>
      </c>
      <c r="O91" s="10">
        <v>6</v>
      </c>
      <c r="P91" s="10">
        <v>73</v>
      </c>
      <c r="Q91" s="10">
        <v>8</v>
      </c>
      <c r="R91" s="10">
        <v>48</v>
      </c>
      <c r="S91" s="10">
        <v>68</v>
      </c>
      <c r="T91" s="10">
        <v>4</v>
      </c>
      <c r="U91" s="10">
        <v>3</v>
      </c>
      <c r="V91" s="10">
        <v>1</v>
      </c>
      <c r="W91" s="10">
        <v>8</v>
      </c>
      <c r="X91" s="10">
        <v>0</v>
      </c>
      <c r="Y91" s="10">
        <v>40</v>
      </c>
      <c r="Z91" s="10">
        <v>394</v>
      </c>
    </row>
    <row r="92" spans="1:26" x14ac:dyDescent="0.3">
      <c r="A92" s="10">
        <v>91</v>
      </c>
      <c r="B92" s="10">
        <v>9</v>
      </c>
      <c r="C92" s="10">
        <v>183</v>
      </c>
      <c r="D92" s="10" t="s">
        <v>859</v>
      </c>
      <c r="E92" s="10"/>
      <c r="F92" s="10">
        <v>1094</v>
      </c>
      <c r="G92" s="330" t="s">
        <v>73</v>
      </c>
      <c r="H92" s="330" t="s">
        <v>42</v>
      </c>
      <c r="I92" s="10">
        <v>508</v>
      </c>
      <c r="J92" s="10">
        <v>12</v>
      </c>
      <c r="K92" s="10">
        <v>55</v>
      </c>
      <c r="L92" s="10">
        <v>19</v>
      </c>
      <c r="M92" s="10">
        <v>5</v>
      </c>
      <c r="N92" s="10">
        <v>7</v>
      </c>
      <c r="O92" s="10">
        <v>11</v>
      </c>
      <c r="P92" s="10">
        <v>63</v>
      </c>
      <c r="Q92" s="10">
        <v>1</v>
      </c>
      <c r="R92" s="10">
        <v>49</v>
      </c>
      <c r="S92" s="10">
        <v>133</v>
      </c>
      <c r="T92" s="10">
        <v>2</v>
      </c>
      <c r="U92" s="10">
        <v>2</v>
      </c>
      <c r="V92" s="10">
        <v>0</v>
      </c>
      <c r="W92" s="10">
        <v>17</v>
      </c>
      <c r="X92" s="10">
        <v>0</v>
      </c>
      <c r="Y92" s="10">
        <v>12</v>
      </c>
      <c r="Z92" s="10">
        <v>388</v>
      </c>
    </row>
    <row r="93" spans="1:26" x14ac:dyDescent="0.3">
      <c r="A93" s="10">
        <v>92</v>
      </c>
      <c r="B93" s="10">
        <v>9</v>
      </c>
      <c r="C93" s="10">
        <v>183</v>
      </c>
      <c r="D93" s="10" t="s">
        <v>859</v>
      </c>
      <c r="E93" s="10"/>
      <c r="F93" s="10">
        <v>1094</v>
      </c>
      <c r="G93" s="330" t="s">
        <v>73</v>
      </c>
      <c r="H93" s="330" t="s">
        <v>1569</v>
      </c>
      <c r="I93" s="10">
        <v>508</v>
      </c>
      <c r="J93" s="10">
        <v>14</v>
      </c>
      <c r="K93" s="10">
        <v>49</v>
      </c>
      <c r="L93" s="10">
        <v>12</v>
      </c>
      <c r="M93" s="10">
        <v>3</v>
      </c>
      <c r="N93" s="10">
        <v>13</v>
      </c>
      <c r="O93" s="10">
        <v>12</v>
      </c>
      <c r="P93" s="10">
        <v>58</v>
      </c>
      <c r="Q93" s="10">
        <v>2</v>
      </c>
      <c r="R93" s="10">
        <v>39</v>
      </c>
      <c r="S93" s="10">
        <v>108</v>
      </c>
      <c r="T93" s="10">
        <v>6</v>
      </c>
      <c r="U93" s="10">
        <v>2</v>
      </c>
      <c r="V93" s="10">
        <v>2</v>
      </c>
      <c r="W93" s="10">
        <v>14</v>
      </c>
      <c r="X93" s="10">
        <v>1</v>
      </c>
      <c r="Y93" s="10">
        <v>13</v>
      </c>
      <c r="Z93" s="10">
        <v>348</v>
      </c>
    </row>
    <row r="94" spans="1:26" x14ac:dyDescent="0.3">
      <c r="A94" s="10">
        <v>93</v>
      </c>
      <c r="B94" s="10">
        <v>9</v>
      </c>
      <c r="C94" s="10">
        <v>183</v>
      </c>
      <c r="D94" s="10" t="s">
        <v>859</v>
      </c>
      <c r="E94" s="10" t="s">
        <v>920</v>
      </c>
      <c r="F94" s="10">
        <v>1095</v>
      </c>
      <c r="G94" s="330" t="s">
        <v>73</v>
      </c>
      <c r="H94" s="330" t="s">
        <v>42</v>
      </c>
      <c r="I94" s="10">
        <v>609</v>
      </c>
      <c r="J94" s="10">
        <v>42</v>
      </c>
      <c r="K94" s="10">
        <v>34</v>
      </c>
      <c r="L94" s="10">
        <v>14</v>
      </c>
      <c r="M94" s="10">
        <v>6</v>
      </c>
      <c r="N94" s="10">
        <v>24</v>
      </c>
      <c r="O94" s="10">
        <v>4</v>
      </c>
      <c r="P94" s="10">
        <v>42</v>
      </c>
      <c r="Q94" s="10">
        <v>4</v>
      </c>
      <c r="R94" s="10">
        <v>56</v>
      </c>
      <c r="S94" s="10">
        <v>110</v>
      </c>
      <c r="T94" s="10">
        <v>14</v>
      </c>
      <c r="U94" s="10">
        <v>4</v>
      </c>
      <c r="V94" s="10">
        <v>2</v>
      </c>
      <c r="W94" s="10">
        <v>14</v>
      </c>
      <c r="X94" s="10">
        <v>0</v>
      </c>
      <c r="Y94" s="10">
        <v>13</v>
      </c>
      <c r="Z94" s="10">
        <v>383</v>
      </c>
    </row>
    <row r="95" spans="1:26" x14ac:dyDescent="0.3">
      <c r="A95" s="10">
        <v>94</v>
      </c>
      <c r="B95" s="10">
        <v>9</v>
      </c>
      <c r="C95" s="10">
        <v>183</v>
      </c>
      <c r="D95" s="10" t="s">
        <v>859</v>
      </c>
      <c r="E95" s="10" t="s">
        <v>920</v>
      </c>
      <c r="F95" s="10">
        <v>1095</v>
      </c>
      <c r="G95" s="330" t="s">
        <v>73</v>
      </c>
      <c r="H95" s="330" t="s">
        <v>1569</v>
      </c>
      <c r="I95" s="10">
        <v>608</v>
      </c>
      <c r="J95" s="10">
        <v>45</v>
      </c>
      <c r="K95" s="10">
        <v>27</v>
      </c>
      <c r="L95" s="10">
        <v>12</v>
      </c>
      <c r="M95" s="10">
        <v>1</v>
      </c>
      <c r="N95" s="10">
        <v>25</v>
      </c>
      <c r="O95" s="10">
        <v>3</v>
      </c>
      <c r="P95" s="10">
        <v>39</v>
      </c>
      <c r="Q95" s="10">
        <v>4</v>
      </c>
      <c r="R95" s="10">
        <v>44</v>
      </c>
      <c r="S95" s="10">
        <v>126</v>
      </c>
      <c r="T95" s="10">
        <v>7</v>
      </c>
      <c r="U95" s="10">
        <v>2</v>
      </c>
      <c r="V95" s="10">
        <v>3</v>
      </c>
      <c r="W95" s="10">
        <v>5</v>
      </c>
      <c r="X95" s="10">
        <v>1</v>
      </c>
      <c r="Y95" s="10">
        <v>15</v>
      </c>
      <c r="Z95" s="10">
        <v>359</v>
      </c>
    </row>
    <row r="96" spans="1:26" x14ac:dyDescent="0.3">
      <c r="A96" s="10">
        <v>95</v>
      </c>
      <c r="B96" s="10">
        <v>9</v>
      </c>
      <c r="C96" s="10">
        <v>183</v>
      </c>
      <c r="D96" s="10" t="s">
        <v>859</v>
      </c>
      <c r="E96" s="10" t="s">
        <v>921</v>
      </c>
      <c r="F96" s="10">
        <v>1096</v>
      </c>
      <c r="G96" s="330" t="s">
        <v>73</v>
      </c>
      <c r="H96" s="330" t="s">
        <v>42</v>
      </c>
      <c r="I96" s="10">
        <v>625</v>
      </c>
      <c r="J96" s="10">
        <v>6</v>
      </c>
      <c r="K96" s="10">
        <v>72</v>
      </c>
      <c r="L96" s="10">
        <v>14</v>
      </c>
      <c r="M96" s="10">
        <v>6</v>
      </c>
      <c r="N96" s="10">
        <v>14</v>
      </c>
      <c r="O96" s="10">
        <v>117</v>
      </c>
      <c r="P96" s="10">
        <v>87</v>
      </c>
      <c r="Q96" s="10">
        <v>10</v>
      </c>
      <c r="R96" s="10">
        <v>51</v>
      </c>
      <c r="S96" s="10">
        <v>51</v>
      </c>
      <c r="T96" s="10">
        <v>2</v>
      </c>
      <c r="U96" s="10">
        <v>0</v>
      </c>
      <c r="V96" s="10">
        <v>1</v>
      </c>
      <c r="W96" s="10">
        <v>12</v>
      </c>
      <c r="X96" s="10">
        <v>0</v>
      </c>
      <c r="Y96" s="10">
        <v>23</v>
      </c>
      <c r="Z96" s="10">
        <v>466</v>
      </c>
    </row>
    <row r="97" spans="1:26" x14ac:dyDescent="0.3">
      <c r="A97" s="10">
        <v>96</v>
      </c>
      <c r="B97" s="10">
        <v>9</v>
      </c>
      <c r="C97" s="10">
        <v>183</v>
      </c>
      <c r="D97" s="10" t="s">
        <v>859</v>
      </c>
      <c r="E97" s="10"/>
      <c r="F97" s="10">
        <v>1097</v>
      </c>
      <c r="G97" s="330" t="s">
        <v>73</v>
      </c>
      <c r="H97" s="330" t="s">
        <v>42</v>
      </c>
      <c r="I97" s="10">
        <v>573</v>
      </c>
      <c r="J97" s="10">
        <v>18</v>
      </c>
      <c r="K97" s="10">
        <v>31</v>
      </c>
      <c r="L97" s="10">
        <v>8</v>
      </c>
      <c r="M97" s="10">
        <v>4</v>
      </c>
      <c r="N97" s="10">
        <v>30</v>
      </c>
      <c r="O97" s="10">
        <v>25</v>
      </c>
      <c r="P97" s="10">
        <v>100</v>
      </c>
      <c r="Q97" s="10">
        <v>5</v>
      </c>
      <c r="R97" s="10">
        <v>22</v>
      </c>
      <c r="S97" s="10">
        <v>119</v>
      </c>
      <c r="T97" s="10">
        <v>0</v>
      </c>
      <c r="U97" s="10">
        <v>1</v>
      </c>
      <c r="V97" s="10">
        <v>0</v>
      </c>
      <c r="W97" s="10">
        <v>32</v>
      </c>
      <c r="X97" s="10">
        <v>0</v>
      </c>
      <c r="Y97" s="10">
        <v>27</v>
      </c>
      <c r="Z97" s="10">
        <v>422</v>
      </c>
    </row>
    <row r="98" spans="1:26" x14ac:dyDescent="0.3">
      <c r="A98" s="10">
        <v>97</v>
      </c>
      <c r="B98" s="10">
        <v>9</v>
      </c>
      <c r="C98" s="10">
        <v>183</v>
      </c>
      <c r="D98" s="10" t="s">
        <v>859</v>
      </c>
      <c r="E98" s="10"/>
      <c r="F98" s="10">
        <v>1098</v>
      </c>
      <c r="G98" s="330" t="s">
        <v>73</v>
      </c>
      <c r="H98" s="330" t="s">
        <v>42</v>
      </c>
      <c r="I98" s="10">
        <v>628</v>
      </c>
      <c r="J98" s="10">
        <v>4</v>
      </c>
      <c r="K98" s="10">
        <v>53</v>
      </c>
      <c r="L98" s="10">
        <v>5</v>
      </c>
      <c r="M98" s="10">
        <v>2</v>
      </c>
      <c r="N98" s="10">
        <v>8</v>
      </c>
      <c r="O98" s="10">
        <v>19</v>
      </c>
      <c r="P98" s="10">
        <v>83</v>
      </c>
      <c r="Q98" s="10">
        <v>4</v>
      </c>
      <c r="R98" s="10">
        <v>116</v>
      </c>
      <c r="S98" s="10">
        <v>128</v>
      </c>
      <c r="T98" s="10">
        <v>3</v>
      </c>
      <c r="U98" s="10">
        <v>1</v>
      </c>
      <c r="V98" s="10">
        <v>3</v>
      </c>
      <c r="W98" s="10">
        <v>19</v>
      </c>
      <c r="X98" s="10">
        <v>0</v>
      </c>
      <c r="Y98" s="10">
        <v>18</v>
      </c>
      <c r="Z98" s="10">
        <v>466</v>
      </c>
    </row>
    <row r="99" spans="1:26" x14ac:dyDescent="0.3">
      <c r="A99" s="10">
        <v>98</v>
      </c>
      <c r="B99" s="10">
        <v>9</v>
      </c>
      <c r="C99" s="10">
        <v>185</v>
      </c>
      <c r="D99" s="10" t="s">
        <v>860</v>
      </c>
      <c r="E99" s="10"/>
      <c r="F99" s="10">
        <v>1106</v>
      </c>
      <c r="G99" s="330" t="s">
        <v>73</v>
      </c>
      <c r="H99" s="330" t="s">
        <v>42</v>
      </c>
      <c r="I99" s="10">
        <v>248</v>
      </c>
      <c r="J99" s="10">
        <v>21</v>
      </c>
      <c r="K99" s="10">
        <v>83</v>
      </c>
      <c r="L99" s="10">
        <v>9</v>
      </c>
      <c r="M99" s="10">
        <v>7</v>
      </c>
      <c r="N99" s="10">
        <v>21</v>
      </c>
      <c r="O99" s="10">
        <v>5</v>
      </c>
      <c r="P99" s="10">
        <v>8</v>
      </c>
      <c r="Q99" s="10">
        <v>1</v>
      </c>
      <c r="R99" s="10">
        <v>1</v>
      </c>
      <c r="S99" s="10">
        <v>7</v>
      </c>
      <c r="T99" s="10">
        <v>2</v>
      </c>
      <c r="U99" s="10">
        <v>5</v>
      </c>
      <c r="V99" s="10">
        <v>0</v>
      </c>
      <c r="W99" s="10">
        <v>5</v>
      </c>
      <c r="X99" s="10">
        <v>0</v>
      </c>
      <c r="Y99" s="10">
        <v>3</v>
      </c>
      <c r="Z99" s="10">
        <v>178</v>
      </c>
    </row>
    <row r="100" spans="1:26" x14ac:dyDescent="0.3">
      <c r="A100" s="10">
        <v>99</v>
      </c>
      <c r="B100" s="10">
        <v>9</v>
      </c>
      <c r="C100" s="10">
        <v>194</v>
      </c>
      <c r="D100" s="10" t="s">
        <v>861</v>
      </c>
      <c r="E100" s="10"/>
      <c r="F100" s="10">
        <v>1131</v>
      </c>
      <c r="G100" s="330" t="s">
        <v>73</v>
      </c>
      <c r="H100" s="330" t="s">
        <v>42</v>
      </c>
      <c r="I100" s="10">
        <v>447</v>
      </c>
      <c r="J100" s="10">
        <v>41</v>
      </c>
      <c r="K100" s="10">
        <v>60</v>
      </c>
      <c r="L100" s="10">
        <v>40</v>
      </c>
      <c r="M100" s="10">
        <v>8</v>
      </c>
      <c r="N100" s="10">
        <v>23</v>
      </c>
      <c r="O100" s="10">
        <v>0</v>
      </c>
      <c r="P100" s="10">
        <v>12</v>
      </c>
      <c r="Q100" s="10">
        <v>3</v>
      </c>
      <c r="R100" s="10">
        <v>39</v>
      </c>
      <c r="S100" s="10">
        <v>33</v>
      </c>
      <c r="T100" s="10">
        <v>0</v>
      </c>
      <c r="U100" s="10">
        <v>3</v>
      </c>
      <c r="V100" s="10">
        <v>1</v>
      </c>
      <c r="W100" s="10">
        <v>3</v>
      </c>
      <c r="X100" s="10">
        <v>0</v>
      </c>
      <c r="Y100" s="10">
        <v>13</v>
      </c>
      <c r="Z100" s="10">
        <v>279</v>
      </c>
    </row>
    <row r="101" spans="1:26" x14ac:dyDescent="0.3">
      <c r="A101" s="10">
        <v>100</v>
      </c>
      <c r="B101" s="10">
        <v>9</v>
      </c>
      <c r="C101" s="10">
        <v>194</v>
      </c>
      <c r="D101" s="10" t="s">
        <v>861</v>
      </c>
      <c r="E101" s="10"/>
      <c r="F101" s="10">
        <v>1131</v>
      </c>
      <c r="G101" s="330" t="s">
        <v>73</v>
      </c>
      <c r="H101" s="330" t="s">
        <v>1569</v>
      </c>
      <c r="I101" s="10">
        <v>447</v>
      </c>
      <c r="J101" s="10">
        <v>36</v>
      </c>
      <c r="K101" s="10">
        <v>54</v>
      </c>
      <c r="L101" s="10">
        <v>46</v>
      </c>
      <c r="M101" s="10">
        <v>5</v>
      </c>
      <c r="N101" s="10">
        <v>21</v>
      </c>
      <c r="O101" s="10">
        <v>3</v>
      </c>
      <c r="P101" s="10">
        <v>17</v>
      </c>
      <c r="Q101" s="10">
        <v>4</v>
      </c>
      <c r="R101" s="10">
        <v>21</v>
      </c>
      <c r="S101" s="10">
        <v>28</v>
      </c>
      <c r="T101" s="10">
        <v>2</v>
      </c>
      <c r="U101" s="10">
        <v>5</v>
      </c>
      <c r="V101" s="10">
        <v>1</v>
      </c>
      <c r="W101" s="10">
        <v>10</v>
      </c>
      <c r="X101" s="10">
        <v>0</v>
      </c>
      <c r="Y101" s="10">
        <v>9</v>
      </c>
      <c r="Z101" s="10">
        <v>262</v>
      </c>
    </row>
    <row r="102" spans="1:26" x14ac:dyDescent="0.3">
      <c r="A102" s="10">
        <v>101</v>
      </c>
      <c r="B102" s="10">
        <v>9</v>
      </c>
      <c r="C102" s="10">
        <v>194</v>
      </c>
      <c r="D102" s="10" t="s">
        <v>861</v>
      </c>
      <c r="E102" s="10"/>
      <c r="F102" s="10">
        <v>1132</v>
      </c>
      <c r="G102" s="330" t="s">
        <v>73</v>
      </c>
      <c r="H102" s="330" t="s">
        <v>42</v>
      </c>
      <c r="I102" s="10">
        <v>502</v>
      </c>
      <c r="J102" s="10">
        <v>54</v>
      </c>
      <c r="K102" s="10">
        <v>50</v>
      </c>
      <c r="L102" s="10">
        <v>35</v>
      </c>
      <c r="M102" s="10">
        <v>1</v>
      </c>
      <c r="N102" s="10">
        <v>22</v>
      </c>
      <c r="O102" s="10">
        <v>0</v>
      </c>
      <c r="P102" s="10">
        <v>3</v>
      </c>
      <c r="Q102" s="10">
        <v>1</v>
      </c>
      <c r="R102" s="10">
        <v>27</v>
      </c>
      <c r="S102" s="10">
        <v>51</v>
      </c>
      <c r="T102" s="10">
        <v>2</v>
      </c>
      <c r="U102" s="10">
        <v>2</v>
      </c>
      <c r="V102" s="10">
        <v>2</v>
      </c>
      <c r="W102" s="10">
        <v>5</v>
      </c>
      <c r="X102" s="10">
        <v>0</v>
      </c>
      <c r="Y102" s="10">
        <v>8</v>
      </c>
      <c r="Z102" s="10">
        <v>263</v>
      </c>
    </row>
    <row r="103" spans="1:26" x14ac:dyDescent="0.3">
      <c r="A103" s="10">
        <v>102</v>
      </c>
      <c r="B103" s="10">
        <v>9</v>
      </c>
      <c r="C103" s="10">
        <v>194</v>
      </c>
      <c r="D103" s="10" t="s">
        <v>861</v>
      </c>
      <c r="E103" s="10"/>
      <c r="F103" s="10">
        <v>1132</v>
      </c>
      <c r="G103" s="330" t="s">
        <v>73</v>
      </c>
      <c r="H103" s="330" t="s">
        <v>1569</v>
      </c>
      <c r="I103" s="10">
        <v>501</v>
      </c>
      <c r="J103" s="10">
        <v>26</v>
      </c>
      <c r="K103" s="10">
        <v>48</v>
      </c>
      <c r="L103" s="10">
        <v>30</v>
      </c>
      <c r="M103" s="10">
        <v>4</v>
      </c>
      <c r="N103" s="10">
        <v>18</v>
      </c>
      <c r="O103" s="10">
        <v>1</v>
      </c>
      <c r="P103" s="10">
        <v>10</v>
      </c>
      <c r="Q103" s="10">
        <v>3</v>
      </c>
      <c r="R103" s="10">
        <v>33</v>
      </c>
      <c r="S103" s="10">
        <v>52</v>
      </c>
      <c r="T103" s="10">
        <v>0</v>
      </c>
      <c r="U103" s="10">
        <v>4</v>
      </c>
      <c r="V103" s="10">
        <v>5</v>
      </c>
      <c r="W103" s="10">
        <v>11</v>
      </c>
      <c r="X103" s="10">
        <v>0</v>
      </c>
      <c r="Y103" s="10">
        <v>17</v>
      </c>
      <c r="Z103" s="10">
        <v>262</v>
      </c>
    </row>
    <row r="104" spans="1:26" x14ac:dyDescent="0.3">
      <c r="A104" s="10">
        <v>103</v>
      </c>
      <c r="B104" s="10">
        <v>9</v>
      </c>
      <c r="C104" s="10">
        <v>197</v>
      </c>
      <c r="D104" s="10" t="s">
        <v>862</v>
      </c>
      <c r="E104" s="10"/>
      <c r="F104" s="10">
        <v>1136</v>
      </c>
      <c r="G104" s="330" t="s">
        <v>73</v>
      </c>
      <c r="H104" s="330" t="s">
        <v>42</v>
      </c>
      <c r="I104" s="10">
        <v>329</v>
      </c>
      <c r="J104" s="10">
        <v>14</v>
      </c>
      <c r="K104" s="10">
        <v>21</v>
      </c>
      <c r="L104" s="10">
        <v>6</v>
      </c>
      <c r="M104" s="10">
        <v>5</v>
      </c>
      <c r="N104" s="10">
        <v>9</v>
      </c>
      <c r="O104" s="10">
        <v>0</v>
      </c>
      <c r="P104" s="10">
        <v>1</v>
      </c>
      <c r="Q104" s="10">
        <v>39</v>
      </c>
      <c r="R104" s="10">
        <v>45</v>
      </c>
      <c r="S104" s="10">
        <v>54</v>
      </c>
      <c r="T104" s="10">
        <v>1</v>
      </c>
      <c r="U104" s="10">
        <v>0</v>
      </c>
      <c r="V104" s="10">
        <v>0</v>
      </c>
      <c r="W104" s="10">
        <v>5</v>
      </c>
      <c r="X104" s="10">
        <v>0</v>
      </c>
      <c r="Y104" s="10">
        <v>12</v>
      </c>
      <c r="Z104" s="10">
        <v>212</v>
      </c>
    </row>
    <row r="105" spans="1:26" x14ac:dyDescent="0.3">
      <c r="A105" s="10">
        <v>104</v>
      </c>
      <c r="B105" s="10">
        <v>9</v>
      </c>
      <c r="C105" s="10">
        <v>202</v>
      </c>
      <c r="D105" s="10" t="s">
        <v>863</v>
      </c>
      <c r="E105" s="10" t="s">
        <v>863</v>
      </c>
      <c r="F105" s="10">
        <v>1168</v>
      </c>
      <c r="G105" s="330" t="s">
        <v>73</v>
      </c>
      <c r="H105" s="330" t="s">
        <v>42</v>
      </c>
      <c r="I105" s="10">
        <v>545</v>
      </c>
      <c r="J105" s="10">
        <v>6</v>
      </c>
      <c r="K105" s="10">
        <v>52</v>
      </c>
      <c r="L105" s="10">
        <v>6</v>
      </c>
      <c r="M105" s="10">
        <v>1</v>
      </c>
      <c r="N105" s="10">
        <v>44</v>
      </c>
      <c r="O105" s="10">
        <v>31</v>
      </c>
      <c r="P105" s="10">
        <v>26</v>
      </c>
      <c r="Q105" s="10">
        <v>4</v>
      </c>
      <c r="R105" s="10">
        <v>5</v>
      </c>
      <c r="S105" s="10">
        <v>79</v>
      </c>
      <c r="T105" s="10">
        <v>2</v>
      </c>
      <c r="U105" s="10">
        <v>0</v>
      </c>
      <c r="V105" s="10">
        <v>0</v>
      </c>
      <c r="W105" s="10">
        <v>3</v>
      </c>
      <c r="X105" s="10">
        <v>0</v>
      </c>
      <c r="Y105" s="10">
        <v>11</v>
      </c>
      <c r="Z105" s="10">
        <v>270</v>
      </c>
    </row>
    <row r="106" spans="1:26" x14ac:dyDescent="0.3">
      <c r="A106" s="10">
        <v>105</v>
      </c>
      <c r="B106" s="10">
        <v>9</v>
      </c>
      <c r="C106" s="10">
        <v>202</v>
      </c>
      <c r="D106" s="10" t="s">
        <v>863</v>
      </c>
      <c r="E106" s="10"/>
      <c r="F106" s="10">
        <v>1169</v>
      </c>
      <c r="G106" s="330" t="s">
        <v>73</v>
      </c>
      <c r="H106" s="330" t="s">
        <v>42</v>
      </c>
      <c r="I106" s="10">
        <v>382</v>
      </c>
      <c r="J106" s="10">
        <v>6</v>
      </c>
      <c r="K106" s="10">
        <v>58</v>
      </c>
      <c r="L106" s="10">
        <v>7</v>
      </c>
      <c r="M106" s="10">
        <v>4</v>
      </c>
      <c r="N106" s="10">
        <v>30</v>
      </c>
      <c r="O106" s="10">
        <v>8</v>
      </c>
      <c r="P106" s="10">
        <v>9</v>
      </c>
      <c r="Q106" s="10">
        <v>4</v>
      </c>
      <c r="R106" s="10">
        <v>5</v>
      </c>
      <c r="S106" s="10">
        <v>38</v>
      </c>
      <c r="T106" s="10">
        <v>1</v>
      </c>
      <c r="U106" s="10">
        <v>0</v>
      </c>
      <c r="V106" s="10">
        <v>0</v>
      </c>
      <c r="W106" s="10">
        <v>7</v>
      </c>
      <c r="X106" s="10">
        <v>0</v>
      </c>
      <c r="Y106" s="10">
        <v>17</v>
      </c>
      <c r="Z106" s="10">
        <v>194</v>
      </c>
    </row>
    <row r="107" spans="1:26" x14ac:dyDescent="0.3">
      <c r="A107" s="10">
        <v>106</v>
      </c>
      <c r="B107" s="10">
        <v>9</v>
      </c>
      <c r="C107" s="10">
        <v>202</v>
      </c>
      <c r="D107" s="10" t="s">
        <v>863</v>
      </c>
      <c r="E107" s="10"/>
      <c r="F107" s="10">
        <v>1169</v>
      </c>
      <c r="G107" s="330" t="s">
        <v>73</v>
      </c>
      <c r="H107" s="330" t="s">
        <v>1569</v>
      </c>
      <c r="I107" s="10">
        <v>382</v>
      </c>
      <c r="J107" s="10">
        <v>7</v>
      </c>
      <c r="K107" s="10">
        <v>55</v>
      </c>
      <c r="L107" s="10">
        <v>18</v>
      </c>
      <c r="M107" s="10">
        <v>7</v>
      </c>
      <c r="N107" s="10">
        <v>41</v>
      </c>
      <c r="O107" s="10">
        <v>10</v>
      </c>
      <c r="P107" s="10">
        <v>6</v>
      </c>
      <c r="Q107" s="10">
        <v>4</v>
      </c>
      <c r="R107" s="10">
        <v>7</v>
      </c>
      <c r="S107" s="10">
        <v>45</v>
      </c>
      <c r="T107" s="10">
        <v>1</v>
      </c>
      <c r="U107" s="10">
        <v>1</v>
      </c>
      <c r="V107" s="10">
        <v>1</v>
      </c>
      <c r="W107" s="10">
        <v>9</v>
      </c>
      <c r="X107" s="10">
        <v>0</v>
      </c>
      <c r="Y107" s="10">
        <v>17</v>
      </c>
      <c r="Z107" s="10">
        <v>229</v>
      </c>
    </row>
    <row r="108" spans="1:26" x14ac:dyDescent="0.3">
      <c r="A108" s="10">
        <v>107</v>
      </c>
      <c r="B108" s="10">
        <v>9</v>
      </c>
      <c r="C108" s="10">
        <v>212</v>
      </c>
      <c r="D108" s="10" t="s">
        <v>864</v>
      </c>
      <c r="E108" s="10"/>
      <c r="F108" s="10">
        <v>1213</v>
      </c>
      <c r="G108" s="330" t="s">
        <v>73</v>
      </c>
      <c r="H108" s="330" t="s">
        <v>42</v>
      </c>
      <c r="I108" s="10">
        <v>437</v>
      </c>
      <c r="J108" s="10">
        <v>2</v>
      </c>
      <c r="K108" s="10">
        <v>28</v>
      </c>
      <c r="L108" s="10">
        <v>15</v>
      </c>
      <c r="M108" s="10">
        <v>2</v>
      </c>
      <c r="N108" s="10">
        <v>40</v>
      </c>
      <c r="O108" s="10">
        <v>0</v>
      </c>
      <c r="P108" s="10">
        <v>0</v>
      </c>
      <c r="Q108" s="10">
        <v>0</v>
      </c>
      <c r="R108" s="10">
        <v>3</v>
      </c>
      <c r="S108" s="10">
        <v>130</v>
      </c>
      <c r="T108" s="10">
        <v>3</v>
      </c>
      <c r="U108" s="10">
        <v>1</v>
      </c>
      <c r="V108" s="10">
        <v>2</v>
      </c>
      <c r="W108" s="10">
        <v>3</v>
      </c>
      <c r="X108" s="10">
        <v>0</v>
      </c>
      <c r="Y108" s="10">
        <v>20</v>
      </c>
      <c r="Z108" s="10">
        <v>249</v>
      </c>
    </row>
    <row r="109" spans="1:26" x14ac:dyDescent="0.3">
      <c r="A109" s="10">
        <v>108</v>
      </c>
      <c r="B109" s="10">
        <v>9</v>
      </c>
      <c r="C109" s="10">
        <v>212</v>
      </c>
      <c r="D109" s="10" t="s">
        <v>864</v>
      </c>
      <c r="E109" s="10" t="s">
        <v>864</v>
      </c>
      <c r="F109" s="10">
        <v>1213</v>
      </c>
      <c r="G109" s="330" t="s">
        <v>73</v>
      </c>
      <c r="H109" s="330" t="s">
        <v>1569</v>
      </c>
      <c r="I109" s="10">
        <v>437</v>
      </c>
      <c r="J109" s="10">
        <v>2</v>
      </c>
      <c r="K109" s="10">
        <v>37</v>
      </c>
      <c r="L109" s="10">
        <v>9</v>
      </c>
      <c r="M109" s="10">
        <v>4</v>
      </c>
      <c r="N109" s="10">
        <v>42</v>
      </c>
      <c r="O109" s="10">
        <v>3</v>
      </c>
      <c r="P109" s="10">
        <v>0</v>
      </c>
      <c r="Q109" s="10">
        <v>4</v>
      </c>
      <c r="R109" s="10">
        <v>2</v>
      </c>
      <c r="S109" s="10">
        <v>147</v>
      </c>
      <c r="T109" s="10">
        <v>1</v>
      </c>
      <c r="U109" s="10">
        <v>0</v>
      </c>
      <c r="V109" s="10">
        <v>0</v>
      </c>
      <c r="W109" s="10">
        <v>1</v>
      </c>
      <c r="X109" s="10">
        <v>0</v>
      </c>
      <c r="Y109" s="10">
        <v>43</v>
      </c>
      <c r="Z109" s="10">
        <v>295</v>
      </c>
    </row>
    <row r="110" spans="1:26" x14ac:dyDescent="0.3">
      <c r="A110" s="10">
        <v>109</v>
      </c>
      <c r="B110" s="10">
        <v>9</v>
      </c>
      <c r="C110" s="10">
        <v>212</v>
      </c>
      <c r="D110" s="10" t="s">
        <v>864</v>
      </c>
      <c r="E110" s="10" t="s">
        <v>922</v>
      </c>
      <c r="F110" s="10">
        <v>1214</v>
      </c>
      <c r="G110" s="330" t="s">
        <v>73</v>
      </c>
      <c r="H110" s="330" t="s">
        <v>42</v>
      </c>
      <c r="I110" s="10">
        <v>395</v>
      </c>
      <c r="J110" s="10">
        <v>47</v>
      </c>
      <c r="K110" s="10">
        <v>39</v>
      </c>
      <c r="L110" s="10">
        <v>12</v>
      </c>
      <c r="M110" s="10">
        <v>2</v>
      </c>
      <c r="N110" s="10">
        <v>9</v>
      </c>
      <c r="O110" s="10">
        <v>3</v>
      </c>
      <c r="P110" s="10">
        <v>1</v>
      </c>
      <c r="Q110" s="10">
        <v>2</v>
      </c>
      <c r="R110" s="10">
        <v>7</v>
      </c>
      <c r="S110" s="10">
        <v>89</v>
      </c>
      <c r="T110" s="10">
        <v>4</v>
      </c>
      <c r="U110" s="10">
        <v>0</v>
      </c>
      <c r="V110" s="10">
        <v>1</v>
      </c>
      <c r="W110" s="10">
        <v>0</v>
      </c>
      <c r="X110" s="10">
        <v>0</v>
      </c>
      <c r="Y110" s="10">
        <v>17</v>
      </c>
      <c r="Z110" s="10">
        <v>233</v>
      </c>
    </row>
    <row r="111" spans="1:26" x14ac:dyDescent="0.3">
      <c r="A111" s="10">
        <v>110</v>
      </c>
      <c r="B111" s="10">
        <v>9</v>
      </c>
      <c r="C111" s="10">
        <v>212</v>
      </c>
      <c r="D111" s="10" t="s">
        <v>864</v>
      </c>
      <c r="E111" s="10" t="s">
        <v>923</v>
      </c>
      <c r="F111" s="10">
        <v>1214</v>
      </c>
      <c r="G111" s="330" t="s">
        <v>73</v>
      </c>
      <c r="H111" s="330" t="s">
        <v>1573</v>
      </c>
      <c r="I111" s="10">
        <v>467</v>
      </c>
      <c r="J111" s="10">
        <v>8</v>
      </c>
      <c r="K111" s="10">
        <v>47</v>
      </c>
      <c r="L111" s="10">
        <v>30</v>
      </c>
      <c r="M111" s="10">
        <v>5</v>
      </c>
      <c r="N111" s="10">
        <v>6</v>
      </c>
      <c r="O111" s="10">
        <v>3</v>
      </c>
      <c r="P111" s="10">
        <v>28</v>
      </c>
      <c r="Q111" s="10">
        <v>4</v>
      </c>
      <c r="R111" s="10">
        <v>10</v>
      </c>
      <c r="S111" s="10">
        <v>119</v>
      </c>
      <c r="T111" s="10">
        <v>1</v>
      </c>
      <c r="U111" s="10">
        <v>5</v>
      </c>
      <c r="V111" s="10">
        <v>1</v>
      </c>
      <c r="W111" s="10">
        <v>3</v>
      </c>
      <c r="X111" s="10">
        <v>0</v>
      </c>
      <c r="Y111" s="10">
        <v>55</v>
      </c>
      <c r="Z111" s="10">
        <v>325</v>
      </c>
    </row>
    <row r="112" spans="1:26" x14ac:dyDescent="0.3">
      <c r="A112" s="10">
        <v>111</v>
      </c>
      <c r="B112" s="10">
        <v>9</v>
      </c>
      <c r="C112" s="10">
        <v>214</v>
      </c>
      <c r="D112" s="10" t="s">
        <v>865</v>
      </c>
      <c r="E112" s="10"/>
      <c r="F112" s="10">
        <v>1217</v>
      </c>
      <c r="G112" s="330" t="s">
        <v>73</v>
      </c>
      <c r="H112" s="330" t="s">
        <v>42</v>
      </c>
      <c r="I112" s="10">
        <v>567</v>
      </c>
      <c r="J112" s="10">
        <v>2</v>
      </c>
      <c r="K112" s="10">
        <v>235</v>
      </c>
      <c r="L112" s="10">
        <v>3</v>
      </c>
      <c r="M112" s="10">
        <v>1</v>
      </c>
      <c r="N112" s="10">
        <v>64</v>
      </c>
      <c r="O112" s="10">
        <v>0</v>
      </c>
      <c r="P112" s="10">
        <v>7</v>
      </c>
      <c r="Q112" s="10">
        <v>3</v>
      </c>
      <c r="R112" s="10">
        <v>8</v>
      </c>
      <c r="S112" s="10">
        <v>4</v>
      </c>
      <c r="T112" s="10">
        <v>1</v>
      </c>
      <c r="U112" s="10">
        <v>0</v>
      </c>
      <c r="V112" s="10">
        <v>1</v>
      </c>
      <c r="W112" s="10">
        <v>2</v>
      </c>
      <c r="X112" s="10">
        <v>0</v>
      </c>
      <c r="Y112" s="10">
        <v>8</v>
      </c>
      <c r="Z112" s="10">
        <v>339</v>
      </c>
    </row>
    <row r="113" spans="1:26" x14ac:dyDescent="0.3">
      <c r="A113" s="10">
        <v>112</v>
      </c>
      <c r="B113" s="10">
        <v>9</v>
      </c>
      <c r="C113" s="10">
        <v>214</v>
      </c>
      <c r="D113" s="10" t="s">
        <v>865</v>
      </c>
      <c r="E113" s="10" t="s">
        <v>865</v>
      </c>
      <c r="F113" s="10">
        <v>1217</v>
      </c>
      <c r="G113" s="330" t="s">
        <v>73</v>
      </c>
      <c r="H113" s="330" t="s">
        <v>1569</v>
      </c>
      <c r="I113" s="10">
        <v>566</v>
      </c>
      <c r="J113" s="10">
        <v>5</v>
      </c>
      <c r="K113" s="10">
        <v>220</v>
      </c>
      <c r="L113" s="10">
        <v>8</v>
      </c>
      <c r="M113" s="10">
        <v>4</v>
      </c>
      <c r="N113" s="10">
        <v>78</v>
      </c>
      <c r="O113" s="10">
        <v>0</v>
      </c>
      <c r="P113" s="10">
        <v>8</v>
      </c>
      <c r="Q113" s="10">
        <v>0</v>
      </c>
      <c r="R113" s="10">
        <v>1</v>
      </c>
      <c r="S113" s="10">
        <v>10</v>
      </c>
      <c r="T113" s="10">
        <v>2</v>
      </c>
      <c r="U113" s="10">
        <v>0</v>
      </c>
      <c r="V113" s="10">
        <v>2</v>
      </c>
      <c r="W113" s="10">
        <v>2</v>
      </c>
      <c r="X113" s="10">
        <v>0</v>
      </c>
      <c r="Y113" s="10">
        <v>10</v>
      </c>
      <c r="Z113" s="10">
        <v>350</v>
      </c>
    </row>
    <row r="114" spans="1:26" x14ac:dyDescent="0.3">
      <c r="A114" s="10">
        <v>113</v>
      </c>
      <c r="B114" s="10">
        <v>9</v>
      </c>
      <c r="C114" s="10">
        <v>214</v>
      </c>
      <c r="D114" s="10" t="s">
        <v>865</v>
      </c>
      <c r="E114" s="10" t="s">
        <v>924</v>
      </c>
      <c r="F114" s="10">
        <v>1217</v>
      </c>
      <c r="G114" s="330" t="s">
        <v>73</v>
      </c>
      <c r="H114" s="330" t="s">
        <v>1573</v>
      </c>
      <c r="I114" s="10">
        <v>206</v>
      </c>
      <c r="J114" s="10">
        <v>1</v>
      </c>
      <c r="K114" s="10">
        <v>1</v>
      </c>
      <c r="L114" s="10">
        <v>8</v>
      </c>
      <c r="M114" s="10">
        <v>0</v>
      </c>
      <c r="N114" s="10">
        <v>2</v>
      </c>
      <c r="O114" s="10">
        <v>39</v>
      </c>
      <c r="P114" s="10">
        <v>0</v>
      </c>
      <c r="Q114" s="10">
        <v>1</v>
      </c>
      <c r="R114" s="10">
        <v>1</v>
      </c>
      <c r="S114" s="10">
        <v>146</v>
      </c>
      <c r="T114" s="10">
        <v>0</v>
      </c>
      <c r="U114" s="10">
        <v>0</v>
      </c>
      <c r="V114" s="10">
        <v>0</v>
      </c>
      <c r="W114" s="10">
        <v>0</v>
      </c>
      <c r="X114" s="10">
        <v>0</v>
      </c>
      <c r="Y114" s="10">
        <v>2</v>
      </c>
      <c r="Z114" s="10">
        <v>201</v>
      </c>
    </row>
    <row r="115" spans="1:26" x14ac:dyDescent="0.3">
      <c r="A115" s="10">
        <v>114</v>
      </c>
      <c r="B115" s="10">
        <v>9</v>
      </c>
      <c r="C115" s="10">
        <v>214</v>
      </c>
      <c r="D115" s="10" t="s">
        <v>865</v>
      </c>
      <c r="E115" s="10"/>
      <c r="F115" s="10">
        <v>1218</v>
      </c>
      <c r="G115" s="330" t="s">
        <v>73</v>
      </c>
      <c r="H115" s="330" t="s">
        <v>42</v>
      </c>
      <c r="I115" s="10">
        <v>377</v>
      </c>
      <c r="J115" s="10">
        <v>1</v>
      </c>
      <c r="K115" s="10">
        <v>125</v>
      </c>
      <c r="L115" s="10">
        <v>4</v>
      </c>
      <c r="M115" s="10">
        <v>1</v>
      </c>
      <c r="N115" s="10">
        <v>23</v>
      </c>
      <c r="O115" s="10">
        <v>1</v>
      </c>
      <c r="P115" s="10">
        <v>1</v>
      </c>
      <c r="Q115" s="10">
        <v>7</v>
      </c>
      <c r="R115" s="10">
        <v>13</v>
      </c>
      <c r="S115" s="10">
        <v>26</v>
      </c>
      <c r="T115" s="10">
        <v>2</v>
      </c>
      <c r="U115" s="10">
        <v>0</v>
      </c>
      <c r="V115" s="10">
        <v>1</v>
      </c>
      <c r="W115" s="10">
        <v>1</v>
      </c>
      <c r="X115" s="10">
        <v>0</v>
      </c>
      <c r="Y115" s="10">
        <v>11</v>
      </c>
      <c r="Z115" s="10">
        <v>217</v>
      </c>
    </row>
    <row r="116" spans="1:26" x14ac:dyDescent="0.3">
      <c r="A116" s="10">
        <v>115</v>
      </c>
      <c r="B116" s="10">
        <v>9</v>
      </c>
      <c r="C116" s="10">
        <v>216</v>
      </c>
      <c r="D116" s="10" t="s">
        <v>866</v>
      </c>
      <c r="E116" s="10"/>
      <c r="F116" s="10">
        <v>1220</v>
      </c>
      <c r="G116" s="330" t="s">
        <v>73</v>
      </c>
      <c r="H116" s="330" t="s">
        <v>42</v>
      </c>
      <c r="I116" s="10">
        <v>406</v>
      </c>
      <c r="J116" s="10">
        <v>1</v>
      </c>
      <c r="K116" s="10">
        <v>54</v>
      </c>
      <c r="L116" s="10">
        <v>8</v>
      </c>
      <c r="M116" s="10">
        <v>3</v>
      </c>
      <c r="N116" s="10">
        <v>41</v>
      </c>
      <c r="O116" s="10">
        <v>1</v>
      </c>
      <c r="P116" s="10">
        <v>2</v>
      </c>
      <c r="Q116" s="10">
        <v>4</v>
      </c>
      <c r="R116" s="10">
        <v>2</v>
      </c>
      <c r="S116" s="10">
        <v>13</v>
      </c>
      <c r="T116" s="10">
        <v>0</v>
      </c>
      <c r="U116" s="10">
        <v>0</v>
      </c>
      <c r="V116" s="10">
        <v>1</v>
      </c>
      <c r="W116" s="10">
        <v>0</v>
      </c>
      <c r="X116" s="10">
        <v>0</v>
      </c>
      <c r="Y116" s="10">
        <v>11</v>
      </c>
      <c r="Z116" s="10">
        <v>141</v>
      </c>
    </row>
    <row r="117" spans="1:26" x14ac:dyDescent="0.3">
      <c r="A117" s="10">
        <v>116</v>
      </c>
      <c r="B117" s="10">
        <v>9</v>
      </c>
      <c r="C117" s="10">
        <v>216</v>
      </c>
      <c r="D117" s="10" t="s">
        <v>866</v>
      </c>
      <c r="E117" s="10" t="s">
        <v>925</v>
      </c>
      <c r="F117" s="10">
        <v>1220</v>
      </c>
      <c r="G117" s="330" t="s">
        <v>73</v>
      </c>
      <c r="H117" s="330" t="s">
        <v>1569</v>
      </c>
      <c r="I117" s="10">
        <v>405</v>
      </c>
      <c r="J117" s="10">
        <v>3</v>
      </c>
      <c r="K117" s="10">
        <v>55</v>
      </c>
      <c r="L117" s="10">
        <v>22</v>
      </c>
      <c r="M117" s="10">
        <v>2</v>
      </c>
      <c r="N117" s="10">
        <v>30</v>
      </c>
      <c r="O117" s="10">
        <v>0</v>
      </c>
      <c r="P117" s="10">
        <v>4</v>
      </c>
      <c r="Q117" s="10">
        <v>5</v>
      </c>
      <c r="R117" s="10">
        <v>2</v>
      </c>
      <c r="S117" s="10">
        <v>8</v>
      </c>
      <c r="T117" s="10">
        <v>0</v>
      </c>
      <c r="U117" s="10">
        <v>0</v>
      </c>
      <c r="V117" s="10">
        <v>0</v>
      </c>
      <c r="W117" s="10">
        <v>1</v>
      </c>
      <c r="X117" s="10">
        <v>0</v>
      </c>
      <c r="Y117" s="10">
        <v>4</v>
      </c>
      <c r="Z117" s="10">
        <v>136</v>
      </c>
    </row>
    <row r="118" spans="1:26" x14ac:dyDescent="0.3">
      <c r="A118" s="10">
        <v>117</v>
      </c>
      <c r="B118" s="10">
        <v>9</v>
      </c>
      <c r="C118" s="10">
        <v>222</v>
      </c>
      <c r="D118" s="10" t="s">
        <v>867</v>
      </c>
      <c r="E118" s="10" t="s">
        <v>926</v>
      </c>
      <c r="F118" s="10">
        <v>1234</v>
      </c>
      <c r="G118" s="330" t="s">
        <v>73</v>
      </c>
      <c r="H118" s="330" t="s">
        <v>42</v>
      </c>
      <c r="I118" s="10">
        <v>728</v>
      </c>
      <c r="J118" s="10">
        <v>25</v>
      </c>
      <c r="K118" s="10">
        <v>212</v>
      </c>
      <c r="L118" s="10">
        <v>20</v>
      </c>
      <c r="M118" s="10">
        <v>3</v>
      </c>
      <c r="N118" s="10">
        <v>34</v>
      </c>
      <c r="O118" s="10">
        <v>2</v>
      </c>
      <c r="P118" s="10">
        <v>24</v>
      </c>
      <c r="Q118" s="10">
        <v>2</v>
      </c>
      <c r="R118" s="10">
        <v>5</v>
      </c>
      <c r="S118" s="10">
        <v>91</v>
      </c>
      <c r="T118" s="10">
        <v>1</v>
      </c>
      <c r="U118" s="10">
        <v>1</v>
      </c>
      <c r="V118" s="10">
        <v>0</v>
      </c>
      <c r="W118" s="10">
        <v>1</v>
      </c>
      <c r="X118" s="10">
        <v>0</v>
      </c>
      <c r="Y118" s="10">
        <v>13</v>
      </c>
      <c r="Z118" s="10">
        <v>434</v>
      </c>
    </row>
    <row r="119" spans="1:26" x14ac:dyDescent="0.3">
      <c r="A119" s="10">
        <v>118</v>
      </c>
      <c r="B119" s="10">
        <v>9</v>
      </c>
      <c r="C119" s="10">
        <v>222</v>
      </c>
      <c r="D119" s="10" t="s">
        <v>867</v>
      </c>
      <c r="E119" s="10" t="s">
        <v>927</v>
      </c>
      <c r="F119" s="10">
        <v>1235</v>
      </c>
      <c r="G119" s="330" t="s">
        <v>73</v>
      </c>
      <c r="H119" s="330" t="s">
        <v>42</v>
      </c>
      <c r="I119" s="10">
        <v>241</v>
      </c>
      <c r="J119" s="10">
        <v>5</v>
      </c>
      <c r="K119" s="10">
        <v>40</v>
      </c>
      <c r="L119" s="10">
        <v>9</v>
      </c>
      <c r="M119" s="10">
        <v>1</v>
      </c>
      <c r="N119" s="10">
        <v>7</v>
      </c>
      <c r="O119" s="10">
        <v>9</v>
      </c>
      <c r="P119" s="10">
        <v>14</v>
      </c>
      <c r="Q119" s="10">
        <v>6</v>
      </c>
      <c r="R119" s="10">
        <v>0</v>
      </c>
      <c r="S119" s="10">
        <v>21</v>
      </c>
      <c r="T119" s="10">
        <v>0</v>
      </c>
      <c r="U119" s="10">
        <v>0</v>
      </c>
      <c r="V119" s="10">
        <v>0</v>
      </c>
      <c r="W119" s="10">
        <v>3</v>
      </c>
      <c r="X119" s="10">
        <v>0</v>
      </c>
      <c r="Y119" s="10">
        <v>6</v>
      </c>
      <c r="Z119" s="10">
        <v>121</v>
      </c>
    </row>
    <row r="120" spans="1:26" x14ac:dyDescent="0.3">
      <c r="A120" s="10">
        <v>119</v>
      </c>
      <c r="B120" s="10">
        <v>9</v>
      </c>
      <c r="C120" s="10">
        <v>223</v>
      </c>
      <c r="D120" s="10" t="s">
        <v>928</v>
      </c>
      <c r="E120" s="10" t="s">
        <v>928</v>
      </c>
      <c r="F120" s="10">
        <v>1236</v>
      </c>
      <c r="G120" s="330" t="s">
        <v>73</v>
      </c>
      <c r="H120" s="330" t="s">
        <v>42</v>
      </c>
      <c r="I120" s="10">
        <v>326</v>
      </c>
      <c r="J120" s="10">
        <v>1</v>
      </c>
      <c r="K120" s="10">
        <v>72</v>
      </c>
      <c r="L120" s="10">
        <v>1</v>
      </c>
      <c r="M120" s="10">
        <v>1</v>
      </c>
      <c r="N120" s="10">
        <v>4</v>
      </c>
      <c r="O120" s="10">
        <v>4</v>
      </c>
      <c r="P120" s="10">
        <v>128</v>
      </c>
      <c r="Q120" s="10">
        <v>4</v>
      </c>
      <c r="R120" s="10">
        <v>1</v>
      </c>
      <c r="S120" s="10">
        <v>14</v>
      </c>
      <c r="T120" s="10">
        <v>0</v>
      </c>
      <c r="U120" s="10">
        <v>1</v>
      </c>
      <c r="V120" s="10">
        <v>2</v>
      </c>
      <c r="W120" s="10">
        <v>0</v>
      </c>
      <c r="X120" s="10">
        <v>0</v>
      </c>
      <c r="Y120" s="10">
        <v>11</v>
      </c>
      <c r="Z120" s="10">
        <v>244</v>
      </c>
    </row>
    <row r="121" spans="1:26" x14ac:dyDescent="0.3">
      <c r="A121" s="10">
        <v>120</v>
      </c>
      <c r="B121" s="10">
        <v>9</v>
      </c>
      <c r="C121" s="10">
        <v>246</v>
      </c>
      <c r="D121" s="10" t="s">
        <v>868</v>
      </c>
      <c r="E121" s="10"/>
      <c r="F121" s="10">
        <v>1296</v>
      </c>
      <c r="G121" s="330" t="s">
        <v>73</v>
      </c>
      <c r="H121" s="330" t="s">
        <v>42</v>
      </c>
      <c r="I121" s="10">
        <v>471</v>
      </c>
      <c r="J121" s="10">
        <v>11</v>
      </c>
      <c r="K121" s="10">
        <v>89</v>
      </c>
      <c r="L121" s="10">
        <v>8</v>
      </c>
      <c r="M121" s="10">
        <v>3</v>
      </c>
      <c r="N121" s="10">
        <v>29</v>
      </c>
      <c r="O121" s="10">
        <v>1</v>
      </c>
      <c r="P121" s="10">
        <v>4</v>
      </c>
      <c r="Q121" s="10">
        <v>4</v>
      </c>
      <c r="R121" s="10">
        <v>0</v>
      </c>
      <c r="S121" s="10">
        <v>46</v>
      </c>
      <c r="T121" s="10">
        <v>0</v>
      </c>
      <c r="U121" s="10">
        <v>0</v>
      </c>
      <c r="V121" s="10">
        <v>1</v>
      </c>
      <c r="W121" s="10">
        <v>25</v>
      </c>
      <c r="X121" s="10">
        <v>0</v>
      </c>
      <c r="Y121" s="10">
        <v>17</v>
      </c>
      <c r="Z121" s="10">
        <v>238</v>
      </c>
    </row>
    <row r="122" spans="1:26" x14ac:dyDescent="0.3">
      <c r="A122" s="10">
        <v>121</v>
      </c>
      <c r="B122" s="10">
        <v>9</v>
      </c>
      <c r="C122" s="10">
        <v>256</v>
      </c>
      <c r="D122" s="10" t="s">
        <v>929</v>
      </c>
      <c r="E122" s="10" t="s">
        <v>929</v>
      </c>
      <c r="F122" s="10">
        <v>1318</v>
      </c>
      <c r="G122" s="330" t="s">
        <v>73</v>
      </c>
      <c r="H122" s="330" t="s">
        <v>42</v>
      </c>
      <c r="I122" s="10">
        <v>591</v>
      </c>
      <c r="J122" s="10">
        <v>2</v>
      </c>
      <c r="K122" s="10">
        <v>89</v>
      </c>
      <c r="L122" s="10">
        <v>11</v>
      </c>
      <c r="M122" s="10">
        <v>1</v>
      </c>
      <c r="N122" s="10">
        <v>11</v>
      </c>
      <c r="O122" s="10">
        <v>1</v>
      </c>
      <c r="P122" s="10">
        <v>6</v>
      </c>
      <c r="Q122" s="10">
        <v>7</v>
      </c>
      <c r="R122" s="10">
        <v>3</v>
      </c>
      <c r="S122" s="10">
        <v>105</v>
      </c>
      <c r="T122" s="10">
        <v>1</v>
      </c>
      <c r="U122" s="10">
        <v>1</v>
      </c>
      <c r="V122" s="10">
        <v>0</v>
      </c>
      <c r="W122" s="10">
        <v>3</v>
      </c>
      <c r="X122" s="10">
        <v>0</v>
      </c>
      <c r="Y122" s="10">
        <v>13</v>
      </c>
      <c r="Z122" s="10">
        <v>254</v>
      </c>
    </row>
    <row r="123" spans="1:26" x14ac:dyDescent="0.3">
      <c r="A123" s="10">
        <v>122</v>
      </c>
      <c r="B123" s="10">
        <v>9</v>
      </c>
      <c r="C123" s="10">
        <v>256</v>
      </c>
      <c r="D123" s="10" t="s">
        <v>929</v>
      </c>
      <c r="E123" s="10" t="s">
        <v>930</v>
      </c>
      <c r="F123" s="10">
        <v>1318</v>
      </c>
      <c r="G123" s="330" t="s">
        <v>73</v>
      </c>
      <c r="H123" s="330" t="s">
        <v>1573</v>
      </c>
      <c r="I123" s="10">
        <v>215</v>
      </c>
      <c r="J123" s="10">
        <v>0</v>
      </c>
      <c r="K123" s="10">
        <v>54</v>
      </c>
      <c r="L123" s="10">
        <v>3</v>
      </c>
      <c r="M123" s="10">
        <v>3</v>
      </c>
      <c r="N123" s="10">
        <v>7</v>
      </c>
      <c r="O123" s="10">
        <v>15</v>
      </c>
      <c r="P123" s="10">
        <v>25</v>
      </c>
      <c r="Q123" s="10">
        <v>5</v>
      </c>
      <c r="R123" s="10">
        <v>2</v>
      </c>
      <c r="S123" s="10">
        <v>40</v>
      </c>
      <c r="T123" s="10">
        <v>0</v>
      </c>
      <c r="U123" s="10">
        <v>0</v>
      </c>
      <c r="V123" s="10">
        <v>0</v>
      </c>
      <c r="W123" s="10">
        <v>10</v>
      </c>
      <c r="X123" s="10">
        <v>0</v>
      </c>
      <c r="Y123" s="10">
        <v>8</v>
      </c>
      <c r="Z123" s="10">
        <v>172</v>
      </c>
    </row>
    <row r="124" spans="1:26" x14ac:dyDescent="0.3">
      <c r="A124" s="10">
        <v>123</v>
      </c>
      <c r="B124" s="10">
        <v>9</v>
      </c>
      <c r="C124" s="10">
        <v>259</v>
      </c>
      <c r="D124" s="10" t="s">
        <v>869</v>
      </c>
      <c r="E124" s="10" t="s">
        <v>869</v>
      </c>
      <c r="F124" s="10">
        <v>1322</v>
      </c>
      <c r="G124" s="330" t="s">
        <v>73</v>
      </c>
      <c r="H124" s="330" t="s">
        <v>42</v>
      </c>
      <c r="I124" s="10">
        <v>667</v>
      </c>
      <c r="J124" s="10">
        <v>79</v>
      </c>
      <c r="K124" s="10">
        <v>105</v>
      </c>
      <c r="L124" s="10">
        <v>43</v>
      </c>
      <c r="M124" s="10">
        <v>10</v>
      </c>
      <c r="N124" s="10">
        <v>19</v>
      </c>
      <c r="O124" s="10">
        <v>2</v>
      </c>
      <c r="P124" s="10">
        <v>8</v>
      </c>
      <c r="Q124" s="10">
        <v>3</v>
      </c>
      <c r="R124" s="10">
        <v>38</v>
      </c>
      <c r="S124" s="10">
        <v>11</v>
      </c>
      <c r="T124" s="10">
        <v>0</v>
      </c>
      <c r="U124" s="10">
        <v>4</v>
      </c>
      <c r="V124" s="10">
        <v>3</v>
      </c>
      <c r="W124" s="10">
        <v>12</v>
      </c>
      <c r="X124" s="10">
        <v>0</v>
      </c>
      <c r="Y124" s="10">
        <v>12</v>
      </c>
      <c r="Z124" s="10">
        <v>349</v>
      </c>
    </row>
    <row r="125" spans="1:26" x14ac:dyDescent="0.3">
      <c r="A125" s="10">
        <v>124</v>
      </c>
      <c r="B125" s="10">
        <v>9</v>
      </c>
      <c r="C125" s="10">
        <v>259</v>
      </c>
      <c r="D125" s="10" t="s">
        <v>869</v>
      </c>
      <c r="E125" s="10"/>
      <c r="F125" s="10">
        <v>1322</v>
      </c>
      <c r="G125" s="330" t="s">
        <v>73</v>
      </c>
      <c r="H125" s="330" t="s">
        <v>1569</v>
      </c>
      <c r="I125" s="10">
        <v>667</v>
      </c>
      <c r="J125" s="10">
        <v>69</v>
      </c>
      <c r="K125" s="10">
        <v>119</v>
      </c>
      <c r="L125" s="10">
        <v>27</v>
      </c>
      <c r="M125" s="10">
        <v>9</v>
      </c>
      <c r="N125" s="10">
        <v>13</v>
      </c>
      <c r="O125" s="10">
        <v>3</v>
      </c>
      <c r="P125" s="10">
        <v>18</v>
      </c>
      <c r="Q125" s="10">
        <v>7</v>
      </c>
      <c r="R125" s="10">
        <v>28</v>
      </c>
      <c r="S125" s="10">
        <v>15</v>
      </c>
      <c r="T125" s="10">
        <v>2</v>
      </c>
      <c r="U125" s="10">
        <v>1</v>
      </c>
      <c r="V125" s="10">
        <v>5</v>
      </c>
      <c r="W125" s="10">
        <v>23</v>
      </c>
      <c r="X125" s="10">
        <v>0</v>
      </c>
      <c r="Y125" s="10">
        <v>26</v>
      </c>
      <c r="Z125" s="10">
        <v>365</v>
      </c>
    </row>
    <row r="126" spans="1:26" x14ac:dyDescent="0.3">
      <c r="A126" s="10">
        <v>125</v>
      </c>
      <c r="B126" s="10">
        <v>9</v>
      </c>
      <c r="C126" s="10">
        <v>259</v>
      </c>
      <c r="D126" s="10" t="s">
        <v>869</v>
      </c>
      <c r="E126" s="10" t="s">
        <v>931</v>
      </c>
      <c r="F126" s="10">
        <v>1323</v>
      </c>
      <c r="G126" s="330" t="s">
        <v>73</v>
      </c>
      <c r="H126" s="330" t="s">
        <v>42</v>
      </c>
      <c r="I126" s="10">
        <v>463</v>
      </c>
      <c r="J126" s="10">
        <v>46</v>
      </c>
      <c r="K126" s="10">
        <v>45</v>
      </c>
      <c r="L126" s="10">
        <v>15</v>
      </c>
      <c r="M126" s="10">
        <v>15</v>
      </c>
      <c r="N126" s="10">
        <v>16</v>
      </c>
      <c r="O126" s="10">
        <v>0</v>
      </c>
      <c r="P126" s="10">
        <v>2</v>
      </c>
      <c r="Q126" s="10">
        <v>1</v>
      </c>
      <c r="R126" s="10">
        <v>76</v>
      </c>
      <c r="S126" s="10">
        <v>29</v>
      </c>
      <c r="T126" s="10">
        <v>0</v>
      </c>
      <c r="U126" s="10">
        <v>1</v>
      </c>
      <c r="V126" s="10">
        <v>1</v>
      </c>
      <c r="W126" s="10">
        <v>12</v>
      </c>
      <c r="X126" s="10">
        <v>0</v>
      </c>
      <c r="Y126" s="10">
        <v>11</v>
      </c>
      <c r="Z126" s="10">
        <v>270</v>
      </c>
    </row>
    <row r="127" spans="1:26" x14ac:dyDescent="0.3">
      <c r="A127" s="10">
        <v>126</v>
      </c>
      <c r="B127" s="10">
        <v>9</v>
      </c>
      <c r="C127" s="10">
        <v>261</v>
      </c>
      <c r="D127" s="10" t="s">
        <v>870</v>
      </c>
      <c r="E127" s="10"/>
      <c r="F127" s="10">
        <v>1333</v>
      </c>
      <c r="G127" s="330" t="s">
        <v>73</v>
      </c>
      <c r="H127" s="330" t="s">
        <v>42</v>
      </c>
      <c r="I127" s="10">
        <v>206</v>
      </c>
      <c r="J127" s="10">
        <v>15</v>
      </c>
      <c r="K127" s="10">
        <v>40</v>
      </c>
      <c r="L127" s="10">
        <v>9</v>
      </c>
      <c r="M127" s="10">
        <v>3</v>
      </c>
      <c r="N127" s="10">
        <v>8</v>
      </c>
      <c r="O127" s="10">
        <v>3</v>
      </c>
      <c r="P127" s="10">
        <v>3</v>
      </c>
      <c r="Q127" s="10">
        <v>2</v>
      </c>
      <c r="R127" s="10">
        <v>0</v>
      </c>
      <c r="S127" s="10">
        <v>9</v>
      </c>
      <c r="T127" s="10">
        <v>0</v>
      </c>
      <c r="U127" s="10">
        <v>1</v>
      </c>
      <c r="V127" s="10">
        <v>1</v>
      </c>
      <c r="W127" s="10">
        <v>6</v>
      </c>
      <c r="X127" s="10">
        <v>0</v>
      </c>
      <c r="Y127" s="10">
        <v>3</v>
      </c>
      <c r="Z127" s="10">
        <v>103</v>
      </c>
    </row>
    <row r="128" spans="1:26" x14ac:dyDescent="0.3">
      <c r="A128" s="10">
        <v>127</v>
      </c>
      <c r="B128" s="10">
        <v>9</v>
      </c>
      <c r="C128" s="10">
        <v>261</v>
      </c>
      <c r="D128" s="10" t="s">
        <v>870</v>
      </c>
      <c r="E128" s="10"/>
      <c r="F128" s="10">
        <v>1335</v>
      </c>
      <c r="G128" s="330" t="s">
        <v>73</v>
      </c>
      <c r="H128" s="330" t="s">
        <v>42</v>
      </c>
      <c r="I128" s="10">
        <v>556</v>
      </c>
      <c r="J128" s="10">
        <v>10</v>
      </c>
      <c r="K128" s="10">
        <v>108</v>
      </c>
      <c r="L128" s="10">
        <v>10</v>
      </c>
      <c r="M128" s="10">
        <v>12</v>
      </c>
      <c r="N128" s="10">
        <v>10</v>
      </c>
      <c r="O128" s="10">
        <v>0</v>
      </c>
      <c r="P128" s="10">
        <v>2</v>
      </c>
      <c r="Q128" s="10">
        <v>58</v>
      </c>
      <c r="R128" s="10">
        <v>1</v>
      </c>
      <c r="S128" s="10">
        <v>49</v>
      </c>
      <c r="T128" s="10">
        <v>0</v>
      </c>
      <c r="U128" s="10">
        <v>1</v>
      </c>
      <c r="V128" s="10">
        <v>2</v>
      </c>
      <c r="W128" s="10">
        <v>4</v>
      </c>
      <c r="X128" s="10">
        <v>0</v>
      </c>
      <c r="Y128" s="10">
        <v>16</v>
      </c>
      <c r="Z128" s="10">
        <v>283</v>
      </c>
    </row>
    <row r="129" spans="1:26" x14ac:dyDescent="0.3">
      <c r="A129" s="10">
        <v>128</v>
      </c>
      <c r="B129" s="10">
        <v>9</v>
      </c>
      <c r="C129" s="10">
        <v>266</v>
      </c>
      <c r="D129" s="10" t="s">
        <v>932</v>
      </c>
      <c r="E129" s="10" t="s">
        <v>933</v>
      </c>
      <c r="F129" s="10">
        <v>1352</v>
      </c>
      <c r="G129" s="330" t="s">
        <v>73</v>
      </c>
      <c r="H129" s="330" t="s">
        <v>42</v>
      </c>
      <c r="I129" s="10">
        <v>222</v>
      </c>
      <c r="J129" s="10">
        <v>9</v>
      </c>
      <c r="K129" s="10">
        <v>27</v>
      </c>
      <c r="L129" s="10">
        <v>46</v>
      </c>
      <c r="M129" s="10">
        <v>1</v>
      </c>
      <c r="N129" s="10">
        <v>6</v>
      </c>
      <c r="O129" s="10">
        <v>5</v>
      </c>
      <c r="P129" s="10">
        <v>7</v>
      </c>
      <c r="Q129" s="10">
        <v>0</v>
      </c>
      <c r="R129" s="10">
        <v>1</v>
      </c>
      <c r="S129" s="10">
        <v>10</v>
      </c>
      <c r="T129" s="10">
        <v>0</v>
      </c>
      <c r="U129" s="10">
        <v>2</v>
      </c>
      <c r="V129" s="10">
        <v>0</v>
      </c>
      <c r="W129" s="10">
        <v>3</v>
      </c>
      <c r="X129" s="10">
        <v>0</v>
      </c>
      <c r="Y129" s="10">
        <v>2</v>
      </c>
      <c r="Z129" s="10">
        <v>119</v>
      </c>
    </row>
    <row r="130" spans="1:26" x14ac:dyDescent="0.3">
      <c r="A130" s="10">
        <v>129</v>
      </c>
      <c r="B130" s="10">
        <v>9</v>
      </c>
      <c r="C130" s="10">
        <v>278</v>
      </c>
      <c r="D130" s="10" t="s">
        <v>871</v>
      </c>
      <c r="E130" s="10"/>
      <c r="F130" s="10">
        <v>1398</v>
      </c>
      <c r="G130" s="330" t="s">
        <v>73</v>
      </c>
      <c r="H130" s="330" t="s">
        <v>42</v>
      </c>
      <c r="I130" s="10">
        <v>643</v>
      </c>
      <c r="J130" s="10">
        <v>41</v>
      </c>
      <c r="K130" s="10">
        <v>81</v>
      </c>
      <c r="L130" s="10">
        <v>21</v>
      </c>
      <c r="M130" s="10">
        <v>14</v>
      </c>
      <c r="N130" s="10">
        <v>92</v>
      </c>
      <c r="O130" s="10">
        <v>0</v>
      </c>
      <c r="P130" s="10">
        <v>16</v>
      </c>
      <c r="Q130" s="10">
        <v>5</v>
      </c>
      <c r="R130" s="10">
        <v>2</v>
      </c>
      <c r="S130" s="10">
        <v>15</v>
      </c>
      <c r="T130" s="10">
        <v>1</v>
      </c>
      <c r="U130" s="10">
        <v>14</v>
      </c>
      <c r="V130" s="10">
        <v>3</v>
      </c>
      <c r="W130" s="10">
        <v>3</v>
      </c>
      <c r="X130" s="10">
        <v>0</v>
      </c>
      <c r="Y130" s="10">
        <v>8</v>
      </c>
      <c r="Z130" s="10">
        <v>316</v>
      </c>
    </row>
    <row r="131" spans="1:26" x14ac:dyDescent="0.3">
      <c r="A131" s="10">
        <v>130</v>
      </c>
      <c r="B131" s="10">
        <v>9</v>
      </c>
      <c r="C131" s="10">
        <v>278</v>
      </c>
      <c r="D131" s="10" t="s">
        <v>871</v>
      </c>
      <c r="E131" s="10" t="s">
        <v>934</v>
      </c>
      <c r="F131" s="10">
        <v>1399</v>
      </c>
      <c r="G131" s="330" t="s">
        <v>73</v>
      </c>
      <c r="H131" s="330" t="s">
        <v>42</v>
      </c>
      <c r="I131" s="10">
        <v>678</v>
      </c>
      <c r="J131" s="10">
        <v>28</v>
      </c>
      <c r="K131" s="10">
        <v>75</v>
      </c>
      <c r="L131" s="10">
        <v>11</v>
      </c>
      <c r="M131" s="10">
        <v>2</v>
      </c>
      <c r="N131" s="10">
        <v>157</v>
      </c>
      <c r="O131" s="10">
        <v>2</v>
      </c>
      <c r="P131" s="10">
        <v>13</v>
      </c>
      <c r="Q131" s="10">
        <v>1</v>
      </c>
      <c r="R131" s="10">
        <v>0</v>
      </c>
      <c r="S131" s="10">
        <v>27</v>
      </c>
      <c r="T131" s="10">
        <v>1</v>
      </c>
      <c r="U131" s="10">
        <v>1</v>
      </c>
      <c r="V131" s="10">
        <v>2</v>
      </c>
      <c r="W131" s="10">
        <v>2</v>
      </c>
      <c r="X131" s="10">
        <v>1</v>
      </c>
      <c r="Y131" s="10">
        <v>16</v>
      </c>
      <c r="Z131" s="10">
        <v>339</v>
      </c>
    </row>
    <row r="132" spans="1:26" x14ac:dyDescent="0.3">
      <c r="A132" s="10">
        <v>131</v>
      </c>
      <c r="B132" s="10">
        <v>9</v>
      </c>
      <c r="C132" s="10">
        <v>278</v>
      </c>
      <c r="D132" s="10" t="s">
        <v>871</v>
      </c>
      <c r="E132" s="10" t="s">
        <v>935</v>
      </c>
      <c r="F132" s="10">
        <v>1400</v>
      </c>
      <c r="G132" s="330" t="s">
        <v>73</v>
      </c>
      <c r="H132" s="330" t="s">
        <v>42</v>
      </c>
      <c r="I132" s="10">
        <v>346</v>
      </c>
      <c r="J132" s="10">
        <v>2</v>
      </c>
      <c r="K132" s="10">
        <v>44</v>
      </c>
      <c r="L132" s="10">
        <v>6</v>
      </c>
      <c r="M132" s="10">
        <v>0</v>
      </c>
      <c r="N132" s="10">
        <v>52</v>
      </c>
      <c r="O132" s="10">
        <v>0</v>
      </c>
      <c r="P132" s="10">
        <v>4</v>
      </c>
      <c r="Q132" s="10">
        <v>2</v>
      </c>
      <c r="R132" s="10">
        <v>2</v>
      </c>
      <c r="S132" s="10">
        <v>13</v>
      </c>
      <c r="T132" s="10">
        <v>0</v>
      </c>
      <c r="U132" s="10">
        <v>0</v>
      </c>
      <c r="V132" s="10">
        <v>0</v>
      </c>
      <c r="W132" s="10">
        <v>2</v>
      </c>
      <c r="X132" s="10">
        <v>0</v>
      </c>
      <c r="Y132" s="10">
        <v>5</v>
      </c>
      <c r="Z132" s="10">
        <v>132</v>
      </c>
    </row>
    <row r="133" spans="1:26" x14ac:dyDescent="0.3">
      <c r="A133" s="10">
        <v>132</v>
      </c>
      <c r="B133" s="10">
        <v>9</v>
      </c>
      <c r="C133" s="10">
        <v>286</v>
      </c>
      <c r="D133" s="10" t="s">
        <v>872</v>
      </c>
      <c r="E133" s="10"/>
      <c r="F133" s="10">
        <v>1416</v>
      </c>
      <c r="G133" s="330" t="s">
        <v>73</v>
      </c>
      <c r="H133" s="330" t="s">
        <v>42</v>
      </c>
      <c r="I133" s="10">
        <v>421</v>
      </c>
      <c r="J133" s="10">
        <v>13</v>
      </c>
      <c r="K133" s="10">
        <v>75</v>
      </c>
      <c r="L133" s="10">
        <v>32</v>
      </c>
      <c r="M133" s="10">
        <v>0</v>
      </c>
      <c r="N133" s="10">
        <v>18</v>
      </c>
      <c r="O133" s="10">
        <v>59</v>
      </c>
      <c r="P133" s="10">
        <v>15</v>
      </c>
      <c r="Q133" s="10">
        <v>18</v>
      </c>
      <c r="R133" s="10">
        <v>3</v>
      </c>
      <c r="S133" s="10">
        <v>16</v>
      </c>
      <c r="T133" s="10">
        <v>0</v>
      </c>
      <c r="U133" s="10">
        <v>0</v>
      </c>
      <c r="V133" s="10">
        <v>0</v>
      </c>
      <c r="W133" s="10">
        <v>3</v>
      </c>
      <c r="X133" s="10">
        <v>0</v>
      </c>
      <c r="Y133" s="10">
        <v>11</v>
      </c>
      <c r="Z133" s="10">
        <v>263</v>
      </c>
    </row>
    <row r="134" spans="1:26" x14ac:dyDescent="0.3">
      <c r="A134" s="10">
        <v>133</v>
      </c>
      <c r="B134" s="10">
        <v>9</v>
      </c>
      <c r="C134" s="10">
        <v>294</v>
      </c>
      <c r="D134" s="10" t="s">
        <v>873</v>
      </c>
      <c r="E134" s="10"/>
      <c r="F134" s="10">
        <v>1437</v>
      </c>
      <c r="G134" s="330" t="s">
        <v>73</v>
      </c>
      <c r="H134" s="330" t="s">
        <v>42</v>
      </c>
      <c r="I134" s="10">
        <v>343</v>
      </c>
      <c r="J134" s="10">
        <v>3</v>
      </c>
      <c r="K134" s="10">
        <v>9</v>
      </c>
      <c r="L134" s="10">
        <v>11</v>
      </c>
      <c r="M134" s="10">
        <v>0</v>
      </c>
      <c r="N134" s="10">
        <v>7</v>
      </c>
      <c r="O134" s="10">
        <v>2</v>
      </c>
      <c r="P134" s="10">
        <v>1</v>
      </c>
      <c r="Q134" s="10">
        <v>1</v>
      </c>
      <c r="R134" s="10">
        <v>84</v>
      </c>
      <c r="S134" s="10">
        <v>46</v>
      </c>
      <c r="T134" s="10">
        <v>1</v>
      </c>
      <c r="U134" s="10">
        <v>0</v>
      </c>
      <c r="V134" s="10">
        <v>0</v>
      </c>
      <c r="W134" s="10">
        <v>3</v>
      </c>
      <c r="X134" s="10">
        <v>0</v>
      </c>
      <c r="Y134" s="10">
        <v>6</v>
      </c>
      <c r="Z134" s="10">
        <v>174</v>
      </c>
    </row>
    <row r="135" spans="1:26" x14ac:dyDescent="0.3">
      <c r="A135" s="10">
        <v>134</v>
      </c>
      <c r="B135" s="10">
        <v>9</v>
      </c>
      <c r="C135" s="10">
        <v>294</v>
      </c>
      <c r="D135" s="10" t="s">
        <v>873</v>
      </c>
      <c r="E135" s="10" t="s">
        <v>936</v>
      </c>
      <c r="F135" s="10">
        <v>1437</v>
      </c>
      <c r="G135" s="330" t="s">
        <v>73</v>
      </c>
      <c r="H135" s="330" t="s">
        <v>1573</v>
      </c>
      <c r="I135" s="10">
        <v>429</v>
      </c>
      <c r="J135" s="10">
        <v>2</v>
      </c>
      <c r="K135" s="10">
        <v>8</v>
      </c>
      <c r="L135" s="10">
        <v>7</v>
      </c>
      <c r="M135" s="10">
        <v>5</v>
      </c>
      <c r="N135" s="10">
        <v>5</v>
      </c>
      <c r="O135" s="10">
        <v>1</v>
      </c>
      <c r="P135" s="10">
        <v>3</v>
      </c>
      <c r="Q135" s="10">
        <v>4</v>
      </c>
      <c r="R135" s="10">
        <v>12</v>
      </c>
      <c r="S135" s="10">
        <v>194</v>
      </c>
      <c r="T135" s="10">
        <v>4</v>
      </c>
      <c r="U135" s="10">
        <v>1</v>
      </c>
      <c r="V135" s="10">
        <v>0</v>
      </c>
      <c r="W135" s="10">
        <v>9</v>
      </c>
      <c r="X135" s="10">
        <v>0</v>
      </c>
      <c r="Y135" s="10">
        <v>8</v>
      </c>
      <c r="Z135" s="10">
        <v>263</v>
      </c>
    </row>
    <row r="136" spans="1:26" x14ac:dyDescent="0.3">
      <c r="A136" s="10">
        <v>135</v>
      </c>
      <c r="B136" s="10">
        <v>9</v>
      </c>
      <c r="C136" s="10">
        <v>297</v>
      </c>
      <c r="D136" s="10" t="s">
        <v>937</v>
      </c>
      <c r="E136" s="10" t="s">
        <v>937</v>
      </c>
      <c r="F136" s="10">
        <v>1448</v>
      </c>
      <c r="G136" s="330" t="s">
        <v>73</v>
      </c>
      <c r="H136" s="330" t="s">
        <v>42</v>
      </c>
      <c r="I136" s="10">
        <v>383</v>
      </c>
      <c r="J136" s="10">
        <v>14</v>
      </c>
      <c r="K136" s="10">
        <v>34</v>
      </c>
      <c r="L136" s="10">
        <v>11</v>
      </c>
      <c r="M136" s="10">
        <v>3</v>
      </c>
      <c r="N136" s="10">
        <v>4</v>
      </c>
      <c r="O136" s="10">
        <v>0</v>
      </c>
      <c r="P136" s="10">
        <v>9</v>
      </c>
      <c r="Q136" s="10">
        <v>3</v>
      </c>
      <c r="R136" s="10">
        <v>0</v>
      </c>
      <c r="S136" s="10">
        <v>59</v>
      </c>
      <c r="T136" s="10">
        <v>0</v>
      </c>
      <c r="U136" s="10">
        <v>2</v>
      </c>
      <c r="V136" s="10">
        <v>0</v>
      </c>
      <c r="W136" s="10">
        <v>6</v>
      </c>
      <c r="X136" s="10">
        <v>0</v>
      </c>
      <c r="Y136" s="10">
        <v>3</v>
      </c>
      <c r="Z136" s="10">
        <v>148</v>
      </c>
    </row>
    <row r="137" spans="1:26" x14ac:dyDescent="0.3">
      <c r="A137" s="10">
        <v>136</v>
      </c>
      <c r="B137" s="10">
        <v>9</v>
      </c>
      <c r="C137" s="10">
        <v>297</v>
      </c>
      <c r="D137" s="10" t="s">
        <v>937</v>
      </c>
      <c r="E137" s="10" t="s">
        <v>937</v>
      </c>
      <c r="F137" s="10">
        <v>1448</v>
      </c>
      <c r="G137" s="330" t="s">
        <v>73</v>
      </c>
      <c r="H137" s="330" t="s">
        <v>1569</v>
      </c>
      <c r="I137" s="10">
        <v>382</v>
      </c>
      <c r="J137" s="10">
        <v>19</v>
      </c>
      <c r="K137" s="10">
        <v>20</v>
      </c>
      <c r="L137" s="10">
        <v>12</v>
      </c>
      <c r="M137" s="10">
        <v>1</v>
      </c>
      <c r="N137" s="10">
        <v>3</v>
      </c>
      <c r="O137" s="10">
        <v>0</v>
      </c>
      <c r="P137" s="10">
        <v>3</v>
      </c>
      <c r="Q137" s="10">
        <v>1</v>
      </c>
      <c r="R137" s="10">
        <v>0</v>
      </c>
      <c r="S137" s="10">
        <v>41</v>
      </c>
      <c r="T137" s="10">
        <v>2</v>
      </c>
      <c r="U137" s="10">
        <v>3</v>
      </c>
      <c r="V137" s="10">
        <v>0</v>
      </c>
      <c r="W137" s="10">
        <v>8</v>
      </c>
      <c r="X137" s="10">
        <v>0</v>
      </c>
      <c r="Y137" s="10">
        <v>7</v>
      </c>
      <c r="Z137" s="10">
        <v>120</v>
      </c>
    </row>
    <row r="138" spans="1:26" x14ac:dyDescent="0.3">
      <c r="A138" s="10">
        <v>137</v>
      </c>
      <c r="B138" s="10">
        <v>9</v>
      </c>
      <c r="C138" s="10">
        <v>301</v>
      </c>
      <c r="D138" s="10" t="s">
        <v>938</v>
      </c>
      <c r="E138" s="10" t="s">
        <v>938</v>
      </c>
      <c r="F138" s="10">
        <v>1458</v>
      </c>
      <c r="G138" s="330" t="s">
        <v>73</v>
      </c>
      <c r="H138" s="330" t="s">
        <v>42</v>
      </c>
      <c r="I138" s="10">
        <v>417</v>
      </c>
      <c r="J138" s="10">
        <v>4</v>
      </c>
      <c r="K138" s="10">
        <v>36</v>
      </c>
      <c r="L138" s="10">
        <v>7</v>
      </c>
      <c r="M138" s="10">
        <v>2</v>
      </c>
      <c r="N138" s="10">
        <v>24</v>
      </c>
      <c r="O138" s="10">
        <v>9</v>
      </c>
      <c r="P138" s="10">
        <v>9</v>
      </c>
      <c r="Q138" s="10">
        <v>5</v>
      </c>
      <c r="R138" s="10">
        <v>3</v>
      </c>
      <c r="S138" s="10">
        <v>94</v>
      </c>
      <c r="T138" s="10">
        <v>2</v>
      </c>
      <c r="U138" s="10">
        <v>0</v>
      </c>
      <c r="V138" s="10">
        <v>0</v>
      </c>
      <c r="W138" s="10">
        <v>1</v>
      </c>
      <c r="X138" s="10">
        <v>0</v>
      </c>
      <c r="Y138" s="10">
        <v>4</v>
      </c>
      <c r="Z138" s="10">
        <v>200</v>
      </c>
    </row>
    <row r="139" spans="1:26" x14ac:dyDescent="0.3">
      <c r="A139" s="10">
        <v>138</v>
      </c>
      <c r="B139" s="10">
        <v>9</v>
      </c>
      <c r="C139" s="10">
        <v>301</v>
      </c>
      <c r="D139" s="10" t="s">
        <v>938</v>
      </c>
      <c r="E139" s="10" t="s">
        <v>938</v>
      </c>
      <c r="F139" s="10">
        <v>1458</v>
      </c>
      <c r="G139" s="330" t="s">
        <v>73</v>
      </c>
      <c r="H139" s="330" t="s">
        <v>1569</v>
      </c>
      <c r="I139" s="10">
        <v>417</v>
      </c>
      <c r="J139" s="10">
        <v>4</v>
      </c>
      <c r="K139" s="10">
        <v>46</v>
      </c>
      <c r="L139" s="10">
        <v>13</v>
      </c>
      <c r="M139" s="10">
        <v>3</v>
      </c>
      <c r="N139" s="10">
        <v>26</v>
      </c>
      <c r="O139" s="10">
        <v>1</v>
      </c>
      <c r="P139" s="10">
        <v>12</v>
      </c>
      <c r="Q139" s="10">
        <v>3</v>
      </c>
      <c r="R139" s="10">
        <v>2</v>
      </c>
      <c r="S139" s="10">
        <v>76</v>
      </c>
      <c r="T139" s="10">
        <v>0</v>
      </c>
      <c r="U139" s="10">
        <v>0</v>
      </c>
      <c r="V139" s="10">
        <v>0</v>
      </c>
      <c r="W139" s="10">
        <v>2</v>
      </c>
      <c r="X139" s="10">
        <v>0</v>
      </c>
      <c r="Y139" s="10">
        <v>6</v>
      </c>
      <c r="Z139" s="10">
        <v>194</v>
      </c>
    </row>
    <row r="140" spans="1:26" x14ac:dyDescent="0.3">
      <c r="A140" s="10">
        <v>139</v>
      </c>
      <c r="B140" s="10">
        <v>9</v>
      </c>
      <c r="C140" s="10">
        <v>336</v>
      </c>
      <c r="D140" s="10" t="s">
        <v>939</v>
      </c>
      <c r="E140" s="10" t="s">
        <v>939</v>
      </c>
      <c r="F140" s="10">
        <v>1601</v>
      </c>
      <c r="G140" s="330" t="s">
        <v>73</v>
      </c>
      <c r="H140" s="330" t="s">
        <v>42</v>
      </c>
      <c r="I140" s="10">
        <v>323</v>
      </c>
      <c r="J140" s="10">
        <v>5</v>
      </c>
      <c r="K140" s="10">
        <v>59</v>
      </c>
      <c r="L140" s="10">
        <v>12</v>
      </c>
      <c r="M140" s="10">
        <v>2</v>
      </c>
      <c r="N140" s="10">
        <v>3</v>
      </c>
      <c r="O140" s="10">
        <v>2</v>
      </c>
      <c r="P140" s="10">
        <v>17</v>
      </c>
      <c r="Q140" s="10">
        <v>2</v>
      </c>
      <c r="R140" s="10">
        <v>50</v>
      </c>
      <c r="S140" s="10">
        <v>27</v>
      </c>
      <c r="T140" s="10">
        <v>1</v>
      </c>
      <c r="U140" s="10">
        <v>2</v>
      </c>
      <c r="V140" s="10">
        <v>1</v>
      </c>
      <c r="W140" s="10">
        <v>0</v>
      </c>
      <c r="X140" s="10">
        <v>0</v>
      </c>
      <c r="Y140" s="10">
        <v>9</v>
      </c>
      <c r="Z140" s="10">
        <v>192</v>
      </c>
    </row>
    <row r="141" spans="1:26" x14ac:dyDescent="0.3">
      <c r="A141" s="10">
        <v>140</v>
      </c>
      <c r="B141" s="10">
        <v>9</v>
      </c>
      <c r="C141" s="10">
        <v>336</v>
      </c>
      <c r="D141" s="10" t="s">
        <v>939</v>
      </c>
      <c r="E141" s="10" t="s">
        <v>940</v>
      </c>
      <c r="F141" s="10">
        <v>1601</v>
      </c>
      <c r="G141" s="330" t="s">
        <v>73</v>
      </c>
      <c r="H141" s="330" t="s">
        <v>1573</v>
      </c>
      <c r="I141" s="10">
        <v>306</v>
      </c>
      <c r="J141" s="10">
        <v>3</v>
      </c>
      <c r="K141" s="10">
        <v>23</v>
      </c>
      <c r="L141" s="10">
        <v>9</v>
      </c>
      <c r="M141" s="10">
        <v>3</v>
      </c>
      <c r="N141" s="10">
        <v>10</v>
      </c>
      <c r="O141" s="10">
        <v>4</v>
      </c>
      <c r="P141" s="10">
        <v>7</v>
      </c>
      <c r="Q141" s="10">
        <v>6</v>
      </c>
      <c r="R141" s="10">
        <v>7</v>
      </c>
      <c r="S141" s="10">
        <v>93</v>
      </c>
      <c r="T141" s="10">
        <v>8</v>
      </c>
      <c r="U141" s="10">
        <v>0</v>
      </c>
      <c r="V141" s="10">
        <v>0</v>
      </c>
      <c r="W141" s="10">
        <v>3</v>
      </c>
      <c r="X141" s="10">
        <v>0</v>
      </c>
      <c r="Y141" s="10">
        <v>8</v>
      </c>
      <c r="Z141" s="10">
        <v>184</v>
      </c>
    </row>
    <row r="142" spans="1:26" x14ac:dyDescent="0.3">
      <c r="A142" s="10">
        <v>141</v>
      </c>
      <c r="B142" s="10">
        <v>9</v>
      </c>
      <c r="C142" s="10">
        <v>337</v>
      </c>
      <c r="D142" s="10" t="s">
        <v>874</v>
      </c>
      <c r="E142" s="10"/>
      <c r="F142" s="10">
        <v>1602</v>
      </c>
      <c r="G142" s="330" t="s">
        <v>73</v>
      </c>
      <c r="H142" s="330" t="s">
        <v>42</v>
      </c>
      <c r="I142" s="10">
        <v>536</v>
      </c>
      <c r="J142" s="10">
        <v>35</v>
      </c>
      <c r="K142" s="10">
        <v>85</v>
      </c>
      <c r="L142" s="10">
        <v>15</v>
      </c>
      <c r="M142" s="10">
        <v>6</v>
      </c>
      <c r="N142" s="10">
        <v>18</v>
      </c>
      <c r="O142" s="10">
        <v>2</v>
      </c>
      <c r="P142" s="10">
        <v>5</v>
      </c>
      <c r="Q142" s="10">
        <v>7</v>
      </c>
      <c r="R142" s="10">
        <v>9</v>
      </c>
      <c r="S142" s="10">
        <v>29</v>
      </c>
      <c r="T142" s="10">
        <v>2</v>
      </c>
      <c r="U142" s="10">
        <v>1</v>
      </c>
      <c r="V142" s="10">
        <v>1</v>
      </c>
      <c r="W142" s="10">
        <v>3</v>
      </c>
      <c r="X142" s="10">
        <v>0</v>
      </c>
      <c r="Y142" s="10">
        <v>14</v>
      </c>
      <c r="Z142" s="10">
        <v>232</v>
      </c>
    </row>
    <row r="143" spans="1:26" x14ac:dyDescent="0.3">
      <c r="A143" s="10">
        <v>142</v>
      </c>
      <c r="B143" s="10">
        <v>9</v>
      </c>
      <c r="C143" s="10">
        <v>337</v>
      </c>
      <c r="D143" s="10" t="s">
        <v>874</v>
      </c>
      <c r="E143" s="10"/>
      <c r="F143" s="10">
        <v>1602</v>
      </c>
      <c r="G143" s="330" t="s">
        <v>73</v>
      </c>
      <c r="H143" s="330" t="s">
        <v>1569</v>
      </c>
      <c r="I143" s="10">
        <v>535</v>
      </c>
      <c r="J143" s="10">
        <v>24</v>
      </c>
      <c r="K143" s="10">
        <v>67</v>
      </c>
      <c r="L143" s="10">
        <v>22</v>
      </c>
      <c r="M143" s="10">
        <v>14</v>
      </c>
      <c r="N143" s="10">
        <v>26</v>
      </c>
      <c r="O143" s="10">
        <v>2</v>
      </c>
      <c r="P143" s="10">
        <v>1</v>
      </c>
      <c r="Q143" s="10">
        <v>12</v>
      </c>
      <c r="R143" s="10">
        <v>3</v>
      </c>
      <c r="S143" s="10">
        <v>43</v>
      </c>
      <c r="T143" s="10">
        <v>1</v>
      </c>
      <c r="U143" s="10">
        <v>0</v>
      </c>
      <c r="V143" s="10">
        <v>0</v>
      </c>
      <c r="W143" s="10">
        <v>1</v>
      </c>
      <c r="X143" s="10">
        <v>0</v>
      </c>
      <c r="Y143" s="10">
        <v>16</v>
      </c>
      <c r="Z143" s="10">
        <v>232</v>
      </c>
    </row>
    <row r="144" spans="1:26" x14ac:dyDescent="0.3">
      <c r="A144" s="10">
        <v>143</v>
      </c>
      <c r="B144" s="10">
        <v>9</v>
      </c>
      <c r="C144" s="10">
        <v>337</v>
      </c>
      <c r="D144" s="10" t="s">
        <v>874</v>
      </c>
      <c r="E144" s="10" t="s">
        <v>941</v>
      </c>
      <c r="F144" s="10">
        <v>1602</v>
      </c>
      <c r="G144" s="330" t="s">
        <v>73</v>
      </c>
      <c r="H144" s="330" t="s">
        <v>1573</v>
      </c>
      <c r="I144" s="10">
        <v>277</v>
      </c>
      <c r="J144" s="10">
        <v>13</v>
      </c>
      <c r="K144" s="10">
        <v>37</v>
      </c>
      <c r="L144" s="10">
        <v>8</v>
      </c>
      <c r="M144" s="10">
        <v>2</v>
      </c>
      <c r="N144" s="10">
        <v>33</v>
      </c>
      <c r="O144" s="10">
        <v>6</v>
      </c>
      <c r="P144" s="10">
        <v>2</v>
      </c>
      <c r="Q144" s="10">
        <v>6</v>
      </c>
      <c r="R144" s="10">
        <v>1</v>
      </c>
      <c r="S144" s="10">
        <v>54</v>
      </c>
      <c r="T144" s="10">
        <v>0</v>
      </c>
      <c r="U144" s="10">
        <v>0</v>
      </c>
      <c r="V144" s="10">
        <v>1</v>
      </c>
      <c r="W144" s="10">
        <v>0</v>
      </c>
      <c r="X144" s="10">
        <v>0</v>
      </c>
      <c r="Y144" s="10">
        <v>9</v>
      </c>
      <c r="Z144" s="10">
        <v>172</v>
      </c>
    </row>
    <row r="145" spans="1:26" x14ac:dyDescent="0.3">
      <c r="A145" s="10">
        <v>144</v>
      </c>
      <c r="B145" s="10">
        <v>9</v>
      </c>
      <c r="C145" s="10">
        <v>337</v>
      </c>
      <c r="D145" s="10" t="s">
        <v>874</v>
      </c>
      <c r="E145" s="10"/>
      <c r="F145" s="10">
        <v>1602</v>
      </c>
      <c r="G145" s="330" t="s">
        <v>73</v>
      </c>
      <c r="H145" s="330" t="s">
        <v>1575</v>
      </c>
      <c r="I145" s="10">
        <v>306</v>
      </c>
      <c r="J145" s="10">
        <v>8</v>
      </c>
      <c r="K145" s="10">
        <v>131</v>
      </c>
      <c r="L145" s="10">
        <v>4</v>
      </c>
      <c r="M145" s="10">
        <v>4</v>
      </c>
      <c r="N145" s="10">
        <v>2</v>
      </c>
      <c r="O145" s="10">
        <v>0</v>
      </c>
      <c r="P145" s="10">
        <v>0</v>
      </c>
      <c r="Q145" s="10">
        <v>1</v>
      </c>
      <c r="R145" s="10">
        <v>0</v>
      </c>
      <c r="S145" s="10">
        <v>7</v>
      </c>
      <c r="T145" s="10">
        <v>0</v>
      </c>
      <c r="U145" s="10">
        <v>0</v>
      </c>
      <c r="V145" s="10">
        <v>0</v>
      </c>
      <c r="W145" s="10">
        <v>1</v>
      </c>
      <c r="X145" s="10">
        <v>0</v>
      </c>
      <c r="Y145" s="10">
        <v>4</v>
      </c>
      <c r="Z145" s="10">
        <v>162</v>
      </c>
    </row>
    <row r="146" spans="1:26" x14ac:dyDescent="0.3">
      <c r="A146" s="10">
        <v>145</v>
      </c>
      <c r="B146" s="10">
        <v>9</v>
      </c>
      <c r="C146" s="10">
        <v>337</v>
      </c>
      <c r="D146" s="10" t="s">
        <v>874</v>
      </c>
      <c r="E146" s="10"/>
      <c r="F146" s="10">
        <v>1603</v>
      </c>
      <c r="G146" s="330" t="s">
        <v>73</v>
      </c>
      <c r="H146" s="330" t="s">
        <v>42</v>
      </c>
      <c r="I146" s="10">
        <v>121</v>
      </c>
      <c r="J146" s="10">
        <v>18</v>
      </c>
      <c r="K146" s="10">
        <v>64</v>
      </c>
      <c r="L146" s="10">
        <v>9</v>
      </c>
      <c r="M146" s="10">
        <v>6</v>
      </c>
      <c r="N146" s="10">
        <v>5</v>
      </c>
      <c r="O146" s="10">
        <v>0</v>
      </c>
      <c r="P146" s="10">
        <v>1</v>
      </c>
      <c r="Q146" s="10">
        <v>2</v>
      </c>
      <c r="R146" s="10">
        <v>3</v>
      </c>
      <c r="S146" s="10">
        <v>8</v>
      </c>
      <c r="T146" s="10">
        <v>0</v>
      </c>
      <c r="U146" s="10">
        <v>0</v>
      </c>
      <c r="V146" s="10">
        <v>0</v>
      </c>
      <c r="W146" s="10">
        <v>0</v>
      </c>
      <c r="X146" s="10">
        <v>0</v>
      </c>
      <c r="Y146" s="10">
        <v>5</v>
      </c>
      <c r="Z146" s="10">
        <v>121</v>
      </c>
    </row>
    <row r="147" spans="1:26" x14ac:dyDescent="0.3">
      <c r="A147" s="10">
        <v>146</v>
      </c>
      <c r="B147" s="10">
        <v>9</v>
      </c>
      <c r="C147" s="10">
        <v>359</v>
      </c>
      <c r="D147" s="10" t="s">
        <v>942</v>
      </c>
      <c r="E147" s="10" t="s">
        <v>942</v>
      </c>
      <c r="F147" s="10">
        <v>1649</v>
      </c>
      <c r="G147" s="330" t="s">
        <v>73</v>
      </c>
      <c r="H147" s="330" t="s">
        <v>42</v>
      </c>
      <c r="I147" s="10">
        <v>707</v>
      </c>
      <c r="J147" s="10">
        <v>24</v>
      </c>
      <c r="K147" s="10">
        <v>41</v>
      </c>
      <c r="L147" s="10">
        <v>23</v>
      </c>
      <c r="M147" s="10">
        <v>11</v>
      </c>
      <c r="N147" s="10">
        <v>39</v>
      </c>
      <c r="O147" s="10">
        <v>3</v>
      </c>
      <c r="P147" s="10">
        <v>17</v>
      </c>
      <c r="Q147" s="10">
        <v>7</v>
      </c>
      <c r="R147" s="10">
        <v>2</v>
      </c>
      <c r="S147" s="10">
        <v>128</v>
      </c>
      <c r="T147" s="10">
        <v>2</v>
      </c>
      <c r="U147" s="10">
        <v>3</v>
      </c>
      <c r="V147" s="10">
        <v>0</v>
      </c>
      <c r="W147" s="10">
        <v>19</v>
      </c>
      <c r="X147" s="10">
        <v>0</v>
      </c>
      <c r="Y147" s="10">
        <v>21</v>
      </c>
      <c r="Z147" s="10">
        <v>340</v>
      </c>
    </row>
    <row r="148" spans="1:26" x14ac:dyDescent="0.3">
      <c r="A148" s="10">
        <v>147</v>
      </c>
      <c r="B148" s="10">
        <v>9</v>
      </c>
      <c r="C148" s="10">
        <v>363</v>
      </c>
      <c r="D148" s="10" t="s">
        <v>943</v>
      </c>
      <c r="E148" s="10" t="s">
        <v>943</v>
      </c>
      <c r="F148" s="10">
        <v>1654</v>
      </c>
      <c r="G148" s="330" t="s">
        <v>73</v>
      </c>
      <c r="H148" s="330" t="s">
        <v>42</v>
      </c>
      <c r="I148" s="10">
        <v>737</v>
      </c>
      <c r="J148" s="10">
        <v>36</v>
      </c>
      <c r="K148" s="10">
        <v>84</v>
      </c>
      <c r="L148" s="10">
        <v>19</v>
      </c>
      <c r="M148" s="10">
        <v>6</v>
      </c>
      <c r="N148" s="10">
        <v>47</v>
      </c>
      <c r="O148" s="10">
        <v>1</v>
      </c>
      <c r="P148" s="10">
        <v>77</v>
      </c>
      <c r="Q148" s="10">
        <v>30</v>
      </c>
      <c r="R148" s="10">
        <v>4</v>
      </c>
      <c r="S148" s="10">
        <v>48</v>
      </c>
      <c r="T148" s="10">
        <v>13</v>
      </c>
      <c r="U148" s="10">
        <v>4</v>
      </c>
      <c r="V148" s="10">
        <v>3</v>
      </c>
      <c r="W148" s="10">
        <v>9</v>
      </c>
      <c r="X148" s="10">
        <v>0</v>
      </c>
      <c r="Y148" s="10">
        <v>13</v>
      </c>
      <c r="Z148" s="10">
        <v>394</v>
      </c>
    </row>
    <row r="149" spans="1:26" x14ac:dyDescent="0.3">
      <c r="A149" s="10">
        <v>148</v>
      </c>
      <c r="B149" s="10">
        <v>9</v>
      </c>
      <c r="C149" s="10">
        <v>363</v>
      </c>
      <c r="D149" s="10" t="s">
        <v>943</v>
      </c>
      <c r="E149" s="10" t="s">
        <v>944</v>
      </c>
      <c r="F149" s="10">
        <v>1655</v>
      </c>
      <c r="G149" s="330" t="s">
        <v>73</v>
      </c>
      <c r="H149" s="330" t="s">
        <v>42</v>
      </c>
      <c r="I149" s="10">
        <v>469</v>
      </c>
      <c r="J149" s="10">
        <v>29</v>
      </c>
      <c r="K149" s="10">
        <v>72</v>
      </c>
      <c r="L149" s="10">
        <v>21</v>
      </c>
      <c r="M149" s="10">
        <v>12</v>
      </c>
      <c r="N149" s="10">
        <v>24</v>
      </c>
      <c r="O149" s="10">
        <v>3</v>
      </c>
      <c r="P149" s="10">
        <v>4</v>
      </c>
      <c r="Q149" s="10">
        <v>5</v>
      </c>
      <c r="R149" s="10">
        <v>1</v>
      </c>
      <c r="S149" s="10">
        <v>59</v>
      </c>
      <c r="T149" s="10">
        <v>8</v>
      </c>
      <c r="U149" s="10">
        <v>0</v>
      </c>
      <c r="V149" s="10">
        <v>2</v>
      </c>
      <c r="W149" s="10">
        <v>7</v>
      </c>
      <c r="X149" s="10">
        <v>0</v>
      </c>
      <c r="Y149" s="10">
        <v>5</v>
      </c>
      <c r="Z149" s="10">
        <v>252</v>
      </c>
    </row>
    <row r="150" spans="1:26" x14ac:dyDescent="0.3">
      <c r="A150" s="10">
        <v>149</v>
      </c>
      <c r="B150" s="10">
        <v>9</v>
      </c>
      <c r="C150" s="10">
        <v>363</v>
      </c>
      <c r="D150" s="10" t="s">
        <v>943</v>
      </c>
      <c r="E150" s="10" t="s">
        <v>945</v>
      </c>
      <c r="F150" s="10">
        <v>1656</v>
      </c>
      <c r="G150" s="330" t="s">
        <v>73</v>
      </c>
      <c r="H150" s="330" t="s">
        <v>42</v>
      </c>
      <c r="I150" s="10">
        <v>242</v>
      </c>
      <c r="J150" s="10">
        <v>6</v>
      </c>
      <c r="K150" s="10">
        <v>63</v>
      </c>
      <c r="L150" s="10">
        <v>1</v>
      </c>
      <c r="M150" s="10">
        <v>0</v>
      </c>
      <c r="N150" s="10">
        <v>6</v>
      </c>
      <c r="O150" s="10">
        <v>0</v>
      </c>
      <c r="P150" s="10">
        <v>0</v>
      </c>
      <c r="Q150" s="10">
        <v>6</v>
      </c>
      <c r="R150" s="10">
        <v>50</v>
      </c>
      <c r="S150" s="10">
        <v>4</v>
      </c>
      <c r="T150" s="10">
        <v>1</v>
      </c>
      <c r="U150" s="10">
        <v>0</v>
      </c>
      <c r="V150" s="10">
        <v>1</v>
      </c>
      <c r="W150" s="10">
        <v>1</v>
      </c>
      <c r="X150" s="10">
        <v>0</v>
      </c>
      <c r="Y150" s="10">
        <v>5</v>
      </c>
      <c r="Z150" s="10">
        <v>144</v>
      </c>
    </row>
    <row r="151" spans="1:26" x14ac:dyDescent="0.3">
      <c r="A151" s="10">
        <v>150</v>
      </c>
      <c r="B151" s="10">
        <v>9</v>
      </c>
      <c r="C151" s="10">
        <v>363</v>
      </c>
      <c r="D151" s="10" t="s">
        <v>943</v>
      </c>
      <c r="E151" s="10" t="s">
        <v>946</v>
      </c>
      <c r="F151" s="10">
        <v>1657</v>
      </c>
      <c r="G151" s="330" t="s">
        <v>73</v>
      </c>
      <c r="H151" s="330" t="s">
        <v>42</v>
      </c>
      <c r="I151" s="10">
        <v>528</v>
      </c>
      <c r="J151" s="10">
        <v>20</v>
      </c>
      <c r="K151" s="10">
        <v>118</v>
      </c>
      <c r="L151" s="10">
        <v>3</v>
      </c>
      <c r="M151" s="10">
        <v>3</v>
      </c>
      <c r="N151" s="10">
        <v>5</v>
      </c>
      <c r="O151" s="10">
        <v>0</v>
      </c>
      <c r="P151" s="10">
        <v>33</v>
      </c>
      <c r="Q151" s="10">
        <v>3</v>
      </c>
      <c r="R151" s="10">
        <v>2</v>
      </c>
      <c r="S151" s="10">
        <v>11</v>
      </c>
      <c r="T151" s="10">
        <v>0</v>
      </c>
      <c r="U151" s="10">
        <v>1</v>
      </c>
      <c r="V151" s="10">
        <v>1</v>
      </c>
      <c r="W151" s="10">
        <v>8</v>
      </c>
      <c r="X151" s="10">
        <v>0</v>
      </c>
      <c r="Y151" s="10">
        <v>0</v>
      </c>
      <c r="Z151" s="10">
        <v>208</v>
      </c>
    </row>
    <row r="152" spans="1:26" x14ac:dyDescent="0.3">
      <c r="A152" s="10">
        <v>151</v>
      </c>
      <c r="B152" s="10">
        <v>9</v>
      </c>
      <c r="C152" s="10">
        <v>365</v>
      </c>
      <c r="D152" s="10" t="s">
        <v>875</v>
      </c>
      <c r="E152" s="10"/>
      <c r="F152" s="10">
        <v>1665</v>
      </c>
      <c r="G152" s="330" t="s">
        <v>73</v>
      </c>
      <c r="H152" s="330" t="s">
        <v>42</v>
      </c>
      <c r="I152" s="10">
        <v>194</v>
      </c>
      <c r="J152" s="10">
        <v>3</v>
      </c>
      <c r="K152" s="10">
        <v>18</v>
      </c>
      <c r="L152" s="10">
        <v>6</v>
      </c>
      <c r="M152" s="10">
        <v>1</v>
      </c>
      <c r="N152" s="10">
        <v>25</v>
      </c>
      <c r="O152" s="10">
        <v>3</v>
      </c>
      <c r="P152" s="10">
        <v>3</v>
      </c>
      <c r="Q152" s="10">
        <v>2</v>
      </c>
      <c r="R152" s="10">
        <v>0</v>
      </c>
      <c r="S152" s="10">
        <v>19</v>
      </c>
      <c r="T152" s="10">
        <v>0</v>
      </c>
      <c r="U152" s="10">
        <v>0</v>
      </c>
      <c r="V152" s="10">
        <v>0</v>
      </c>
      <c r="W152" s="10">
        <v>3</v>
      </c>
      <c r="X152" s="10">
        <v>0</v>
      </c>
      <c r="Y152" s="10">
        <v>10</v>
      </c>
      <c r="Z152" s="10">
        <v>93</v>
      </c>
    </row>
    <row r="153" spans="1:26" x14ac:dyDescent="0.3">
      <c r="A153" s="10">
        <v>152</v>
      </c>
      <c r="B153" s="10">
        <v>9</v>
      </c>
      <c r="C153" s="10">
        <v>365</v>
      </c>
      <c r="D153" s="10" t="s">
        <v>875</v>
      </c>
      <c r="E153" s="10"/>
      <c r="F153" s="10">
        <v>1666</v>
      </c>
      <c r="G153" s="330" t="s">
        <v>73</v>
      </c>
      <c r="H153" s="330" t="s">
        <v>42</v>
      </c>
      <c r="I153" s="10">
        <v>552</v>
      </c>
      <c r="J153" s="10">
        <v>36</v>
      </c>
      <c r="K153" s="10">
        <v>151</v>
      </c>
      <c r="L153" s="10">
        <v>9</v>
      </c>
      <c r="M153" s="10">
        <v>8</v>
      </c>
      <c r="N153" s="10">
        <v>8</v>
      </c>
      <c r="O153" s="10">
        <v>4</v>
      </c>
      <c r="P153" s="10">
        <v>7</v>
      </c>
      <c r="Q153" s="10">
        <v>21</v>
      </c>
      <c r="R153" s="10">
        <v>2</v>
      </c>
      <c r="S153" s="10">
        <v>21</v>
      </c>
      <c r="T153" s="10">
        <v>4</v>
      </c>
      <c r="U153" s="10">
        <v>2</v>
      </c>
      <c r="V153" s="10">
        <v>3</v>
      </c>
      <c r="W153" s="10">
        <v>12</v>
      </c>
      <c r="X153" s="10">
        <v>0</v>
      </c>
      <c r="Y153" s="10">
        <v>13</v>
      </c>
      <c r="Z153" s="10">
        <v>301</v>
      </c>
    </row>
    <row r="154" spans="1:26" x14ac:dyDescent="0.3">
      <c r="A154" s="10">
        <v>153</v>
      </c>
      <c r="B154" s="10">
        <v>9</v>
      </c>
      <c r="C154" s="10">
        <v>365</v>
      </c>
      <c r="D154" s="10" t="s">
        <v>875</v>
      </c>
      <c r="E154" s="10"/>
      <c r="F154" s="10">
        <v>1667</v>
      </c>
      <c r="G154" s="330" t="s">
        <v>73</v>
      </c>
      <c r="H154" s="330" t="s">
        <v>42</v>
      </c>
      <c r="I154" s="10">
        <v>294</v>
      </c>
      <c r="J154" s="10">
        <v>29</v>
      </c>
      <c r="K154" s="10">
        <v>37</v>
      </c>
      <c r="L154" s="10">
        <v>17</v>
      </c>
      <c r="M154" s="10">
        <v>2</v>
      </c>
      <c r="N154" s="10">
        <v>22</v>
      </c>
      <c r="O154" s="10">
        <v>2</v>
      </c>
      <c r="P154" s="10">
        <v>1</v>
      </c>
      <c r="Q154" s="10">
        <v>13</v>
      </c>
      <c r="R154" s="10">
        <v>2</v>
      </c>
      <c r="S154" s="10">
        <v>15</v>
      </c>
      <c r="T154" s="10">
        <v>0</v>
      </c>
      <c r="U154" s="10">
        <v>0</v>
      </c>
      <c r="V154" s="10">
        <v>0</v>
      </c>
      <c r="W154" s="10">
        <v>13</v>
      </c>
      <c r="X154" s="10">
        <v>0</v>
      </c>
      <c r="Y154" s="10">
        <v>6</v>
      </c>
      <c r="Z154" s="10">
        <v>159</v>
      </c>
    </row>
    <row r="155" spans="1:26" x14ac:dyDescent="0.3">
      <c r="A155" s="10">
        <v>154</v>
      </c>
      <c r="B155" s="10">
        <v>9</v>
      </c>
      <c r="C155" s="10">
        <v>420</v>
      </c>
      <c r="D155" s="10" t="s">
        <v>876</v>
      </c>
      <c r="E155" s="10"/>
      <c r="F155" s="10">
        <v>1873</v>
      </c>
      <c r="G155" s="330" t="s">
        <v>73</v>
      </c>
      <c r="H155" s="330" t="s">
        <v>42</v>
      </c>
      <c r="I155" s="10">
        <v>469</v>
      </c>
      <c r="J155" s="10">
        <v>9</v>
      </c>
      <c r="K155" s="10">
        <v>29</v>
      </c>
      <c r="L155" s="10">
        <v>13</v>
      </c>
      <c r="M155" s="10">
        <v>3</v>
      </c>
      <c r="N155" s="10">
        <v>13</v>
      </c>
      <c r="O155" s="10">
        <v>11</v>
      </c>
      <c r="P155" s="10">
        <v>7</v>
      </c>
      <c r="Q155" s="10">
        <v>1</v>
      </c>
      <c r="R155" s="10">
        <v>64</v>
      </c>
      <c r="S155" s="10">
        <v>27</v>
      </c>
      <c r="T155" s="10">
        <v>4</v>
      </c>
      <c r="U155" s="10">
        <v>3</v>
      </c>
      <c r="V155" s="10">
        <v>1</v>
      </c>
      <c r="W155" s="10">
        <v>2</v>
      </c>
      <c r="X155" s="10">
        <v>0</v>
      </c>
      <c r="Y155" s="10">
        <v>10</v>
      </c>
      <c r="Z155" s="10">
        <v>197</v>
      </c>
    </row>
    <row r="156" spans="1:26" x14ac:dyDescent="0.3">
      <c r="A156" s="10">
        <v>155</v>
      </c>
      <c r="B156" s="10">
        <v>9</v>
      </c>
      <c r="C156" s="10">
        <v>433</v>
      </c>
      <c r="D156" s="10" t="s">
        <v>947</v>
      </c>
      <c r="E156" s="10" t="s">
        <v>948</v>
      </c>
      <c r="F156" s="10">
        <v>1907</v>
      </c>
      <c r="G156" s="330" t="s">
        <v>73</v>
      </c>
      <c r="H156" s="330" t="s">
        <v>42</v>
      </c>
      <c r="I156" s="10">
        <v>695</v>
      </c>
      <c r="J156" s="10">
        <v>10</v>
      </c>
      <c r="K156" s="10">
        <v>93</v>
      </c>
      <c r="L156" s="10">
        <v>27</v>
      </c>
      <c r="M156" s="10">
        <v>4</v>
      </c>
      <c r="N156" s="10">
        <v>12</v>
      </c>
      <c r="O156" s="10">
        <v>29</v>
      </c>
      <c r="P156" s="10">
        <v>59</v>
      </c>
      <c r="Q156" s="10">
        <v>9</v>
      </c>
      <c r="R156" s="10">
        <v>5</v>
      </c>
      <c r="S156" s="10">
        <v>95</v>
      </c>
      <c r="T156" s="10">
        <v>0</v>
      </c>
      <c r="U156" s="10">
        <v>0</v>
      </c>
      <c r="V156" s="10">
        <v>1</v>
      </c>
      <c r="W156" s="10">
        <v>8</v>
      </c>
      <c r="X156" s="10">
        <v>0</v>
      </c>
      <c r="Y156" s="10">
        <v>32</v>
      </c>
      <c r="Z156" s="10">
        <v>384</v>
      </c>
    </row>
    <row r="157" spans="1:26" x14ac:dyDescent="0.3">
      <c r="A157" s="10">
        <v>156</v>
      </c>
      <c r="B157" s="10">
        <v>9</v>
      </c>
      <c r="C157" s="10">
        <v>443</v>
      </c>
      <c r="D157" s="10" t="s">
        <v>949</v>
      </c>
      <c r="E157" s="10" t="s">
        <v>950</v>
      </c>
      <c r="F157" s="10">
        <v>1933</v>
      </c>
      <c r="G157" s="330" t="s">
        <v>73</v>
      </c>
      <c r="H157" s="330" t="s">
        <v>42</v>
      </c>
      <c r="I157" s="10">
        <v>228</v>
      </c>
      <c r="J157" s="10">
        <v>10</v>
      </c>
      <c r="K157" s="10">
        <v>31</v>
      </c>
      <c r="L157" s="10">
        <v>6</v>
      </c>
      <c r="M157" s="10">
        <v>3</v>
      </c>
      <c r="N157" s="10">
        <v>5</v>
      </c>
      <c r="O157" s="10">
        <v>6</v>
      </c>
      <c r="P157" s="10">
        <v>0</v>
      </c>
      <c r="Q157" s="10">
        <v>7</v>
      </c>
      <c r="R157" s="10">
        <v>0</v>
      </c>
      <c r="S157" s="10">
        <v>44</v>
      </c>
      <c r="T157" s="10">
        <v>0</v>
      </c>
      <c r="U157" s="10">
        <v>1</v>
      </c>
      <c r="V157" s="10">
        <v>0</v>
      </c>
      <c r="W157" s="10">
        <v>0</v>
      </c>
      <c r="X157" s="10">
        <v>0</v>
      </c>
      <c r="Y157" s="10">
        <v>3</v>
      </c>
      <c r="Z157" s="10">
        <v>116</v>
      </c>
    </row>
    <row r="158" spans="1:26" x14ac:dyDescent="0.3">
      <c r="A158" s="10">
        <v>157</v>
      </c>
      <c r="B158" s="10">
        <v>9</v>
      </c>
      <c r="C158" s="10">
        <v>444</v>
      </c>
      <c r="D158" s="10" t="s">
        <v>877</v>
      </c>
      <c r="E158" s="10"/>
      <c r="F158" s="10">
        <v>1934</v>
      </c>
      <c r="G158" s="330" t="s">
        <v>73</v>
      </c>
      <c r="H158" s="330" t="s">
        <v>42</v>
      </c>
      <c r="I158" s="10">
        <v>342</v>
      </c>
      <c r="J158" s="10">
        <v>4</v>
      </c>
      <c r="K158" s="10">
        <v>33</v>
      </c>
      <c r="L158" s="10">
        <v>7</v>
      </c>
      <c r="M158" s="10">
        <v>4</v>
      </c>
      <c r="N158" s="10">
        <v>34</v>
      </c>
      <c r="O158" s="10">
        <v>7</v>
      </c>
      <c r="P158" s="10">
        <v>7</v>
      </c>
      <c r="Q158" s="10">
        <v>2</v>
      </c>
      <c r="R158" s="10">
        <v>0</v>
      </c>
      <c r="S158" s="10">
        <v>79</v>
      </c>
      <c r="T158" s="10">
        <v>1</v>
      </c>
      <c r="U158" s="10">
        <v>0</v>
      </c>
      <c r="V158" s="10">
        <v>1</v>
      </c>
      <c r="W158" s="10">
        <v>5</v>
      </c>
      <c r="X158" s="10">
        <v>0</v>
      </c>
      <c r="Y158" s="10">
        <v>5</v>
      </c>
      <c r="Z158" s="10">
        <v>189</v>
      </c>
    </row>
    <row r="159" spans="1:26" x14ac:dyDescent="0.3">
      <c r="A159" s="10">
        <v>158</v>
      </c>
      <c r="B159" s="10">
        <v>9</v>
      </c>
      <c r="C159" s="10">
        <v>458</v>
      </c>
      <c r="D159" s="10" t="s">
        <v>878</v>
      </c>
      <c r="E159" s="10" t="s">
        <v>951</v>
      </c>
      <c r="F159" s="10">
        <v>1976</v>
      </c>
      <c r="G159" s="330" t="s">
        <v>73</v>
      </c>
      <c r="H159" s="330" t="s">
        <v>42</v>
      </c>
      <c r="I159" s="10">
        <v>566</v>
      </c>
      <c r="J159" s="10">
        <v>12</v>
      </c>
      <c r="K159" s="10">
        <v>58</v>
      </c>
      <c r="L159" s="10">
        <v>11</v>
      </c>
      <c r="M159" s="10">
        <v>6</v>
      </c>
      <c r="N159" s="10">
        <v>16</v>
      </c>
      <c r="O159" s="10">
        <v>0</v>
      </c>
      <c r="P159" s="10">
        <v>45</v>
      </c>
      <c r="Q159" s="10">
        <v>15</v>
      </c>
      <c r="R159" s="10">
        <v>7</v>
      </c>
      <c r="S159" s="10">
        <v>98</v>
      </c>
      <c r="T159" s="10">
        <v>1</v>
      </c>
      <c r="U159" s="10">
        <v>4</v>
      </c>
      <c r="V159" s="10">
        <v>0</v>
      </c>
      <c r="W159" s="10">
        <v>4</v>
      </c>
      <c r="X159" s="10">
        <v>0</v>
      </c>
      <c r="Y159" s="10">
        <v>15</v>
      </c>
      <c r="Z159" s="10">
        <v>292</v>
      </c>
    </row>
    <row r="160" spans="1:26" x14ac:dyDescent="0.3">
      <c r="A160" s="10">
        <v>159</v>
      </c>
      <c r="B160" s="10">
        <v>9</v>
      </c>
      <c r="C160" s="10">
        <v>458</v>
      </c>
      <c r="D160" s="10" t="s">
        <v>878</v>
      </c>
      <c r="E160" s="10"/>
      <c r="F160" s="10">
        <v>1976</v>
      </c>
      <c r="G160" s="330" t="s">
        <v>73</v>
      </c>
      <c r="H160" s="330" t="s">
        <v>1573</v>
      </c>
      <c r="I160" s="10">
        <v>298</v>
      </c>
      <c r="J160" s="10">
        <v>19</v>
      </c>
      <c r="K160" s="10">
        <v>27</v>
      </c>
      <c r="L160" s="10">
        <v>9</v>
      </c>
      <c r="M160" s="10">
        <v>1</v>
      </c>
      <c r="N160" s="10">
        <v>13</v>
      </c>
      <c r="O160" s="10">
        <v>10</v>
      </c>
      <c r="P160" s="10">
        <v>48</v>
      </c>
      <c r="Q160" s="10">
        <v>1</v>
      </c>
      <c r="R160" s="10">
        <v>1</v>
      </c>
      <c r="S160" s="10">
        <v>37</v>
      </c>
      <c r="T160" s="10">
        <v>0</v>
      </c>
      <c r="U160" s="10">
        <v>9</v>
      </c>
      <c r="V160" s="10">
        <v>0</v>
      </c>
      <c r="W160" s="10">
        <v>0</v>
      </c>
      <c r="X160" s="10">
        <v>0</v>
      </c>
      <c r="Y160" s="10">
        <v>6</v>
      </c>
      <c r="Z160" s="10">
        <v>181</v>
      </c>
    </row>
    <row r="161" spans="1:26" x14ac:dyDescent="0.3">
      <c r="A161" s="10">
        <v>160</v>
      </c>
      <c r="B161" s="10">
        <v>9</v>
      </c>
      <c r="C161" s="10">
        <v>458</v>
      </c>
      <c r="D161" s="10" t="s">
        <v>878</v>
      </c>
      <c r="E161" s="10"/>
      <c r="F161" s="10">
        <v>1977</v>
      </c>
      <c r="G161" s="330" t="s">
        <v>73</v>
      </c>
      <c r="H161" s="330" t="s">
        <v>42</v>
      </c>
      <c r="I161" s="10">
        <v>561</v>
      </c>
      <c r="J161" s="10">
        <v>8</v>
      </c>
      <c r="K161" s="10">
        <v>220</v>
      </c>
      <c r="L161" s="10">
        <v>53</v>
      </c>
      <c r="M161" s="10">
        <v>6</v>
      </c>
      <c r="N161" s="10">
        <v>20</v>
      </c>
      <c r="O161" s="10">
        <v>4</v>
      </c>
      <c r="P161" s="10">
        <v>5</v>
      </c>
      <c r="Q161" s="10">
        <v>5</v>
      </c>
      <c r="R161" s="10">
        <v>5</v>
      </c>
      <c r="S161" s="10">
        <v>46</v>
      </c>
      <c r="T161" s="10">
        <v>1</v>
      </c>
      <c r="U161" s="10">
        <v>0</v>
      </c>
      <c r="V161" s="10">
        <v>6</v>
      </c>
      <c r="W161" s="10">
        <v>1</v>
      </c>
      <c r="X161" s="10">
        <v>0</v>
      </c>
      <c r="Y161" s="10">
        <v>20</v>
      </c>
      <c r="Z161" s="10">
        <v>400</v>
      </c>
    </row>
    <row r="162" spans="1:26" x14ac:dyDescent="0.3">
      <c r="A162" s="10">
        <v>161</v>
      </c>
      <c r="B162" s="10">
        <v>9</v>
      </c>
      <c r="C162" s="10">
        <v>458</v>
      </c>
      <c r="D162" s="10" t="s">
        <v>878</v>
      </c>
      <c r="E162" s="10" t="s">
        <v>952</v>
      </c>
      <c r="F162" s="10">
        <v>1977</v>
      </c>
      <c r="G162" s="330" t="s">
        <v>73</v>
      </c>
      <c r="H162" s="330" t="s">
        <v>1573</v>
      </c>
      <c r="I162" s="10">
        <v>391</v>
      </c>
      <c r="J162" s="10">
        <v>22</v>
      </c>
      <c r="K162" s="10">
        <v>21</v>
      </c>
      <c r="L162" s="10">
        <v>56</v>
      </c>
      <c r="M162" s="10">
        <v>0</v>
      </c>
      <c r="N162" s="10">
        <v>7</v>
      </c>
      <c r="O162" s="10">
        <v>2</v>
      </c>
      <c r="P162" s="10">
        <v>0</v>
      </c>
      <c r="Q162" s="10">
        <v>1</v>
      </c>
      <c r="R162" s="10">
        <v>0</v>
      </c>
      <c r="S162" s="10">
        <v>94</v>
      </c>
      <c r="T162" s="10">
        <v>1</v>
      </c>
      <c r="U162" s="10">
        <v>16</v>
      </c>
      <c r="V162" s="10">
        <v>0</v>
      </c>
      <c r="W162" s="10">
        <v>0</v>
      </c>
      <c r="X162" s="10">
        <v>0</v>
      </c>
      <c r="Y162" s="10">
        <v>4</v>
      </c>
      <c r="Z162" s="10">
        <v>224</v>
      </c>
    </row>
    <row r="163" spans="1:26" x14ac:dyDescent="0.3">
      <c r="A163" s="10">
        <v>162</v>
      </c>
      <c r="B163" s="10">
        <v>9</v>
      </c>
      <c r="C163" s="10">
        <v>458</v>
      </c>
      <c r="D163" s="10" t="s">
        <v>878</v>
      </c>
      <c r="E163" s="10" t="s">
        <v>953</v>
      </c>
      <c r="F163" s="10">
        <v>1977</v>
      </c>
      <c r="G163" s="330" t="s">
        <v>73</v>
      </c>
      <c r="H163" s="330" t="s">
        <v>1575</v>
      </c>
      <c r="I163" s="10">
        <v>302</v>
      </c>
      <c r="J163" s="10">
        <v>0</v>
      </c>
      <c r="K163" s="10">
        <v>0</v>
      </c>
      <c r="L163" s="10">
        <v>4</v>
      </c>
      <c r="M163" s="10">
        <v>0</v>
      </c>
      <c r="N163" s="10">
        <v>4</v>
      </c>
      <c r="O163" s="10">
        <v>3</v>
      </c>
      <c r="P163" s="10">
        <v>0</v>
      </c>
      <c r="Q163" s="10">
        <v>1</v>
      </c>
      <c r="R163" s="10">
        <v>4</v>
      </c>
      <c r="S163" s="10">
        <v>206</v>
      </c>
      <c r="T163" s="10">
        <v>2</v>
      </c>
      <c r="U163" s="10">
        <v>0</v>
      </c>
      <c r="V163" s="10">
        <v>0</v>
      </c>
      <c r="W163" s="10">
        <v>0</v>
      </c>
      <c r="X163" s="10">
        <v>0</v>
      </c>
      <c r="Y163" s="10">
        <v>0</v>
      </c>
      <c r="Z163" s="10">
        <v>224</v>
      </c>
    </row>
    <row r="164" spans="1:26" x14ac:dyDescent="0.3">
      <c r="A164" s="10">
        <v>163</v>
      </c>
      <c r="B164" s="10">
        <v>9</v>
      </c>
      <c r="C164" s="10">
        <v>461</v>
      </c>
      <c r="D164" s="10" t="s">
        <v>879</v>
      </c>
      <c r="E164" s="10"/>
      <c r="F164" s="10">
        <v>1991</v>
      </c>
      <c r="G164" s="330" t="s">
        <v>73</v>
      </c>
      <c r="H164" s="330" t="s">
        <v>42</v>
      </c>
      <c r="I164" s="10">
        <v>411</v>
      </c>
      <c r="J164" s="10">
        <v>26</v>
      </c>
      <c r="K164" s="10">
        <v>38</v>
      </c>
      <c r="L164" s="10">
        <v>13</v>
      </c>
      <c r="M164" s="10">
        <v>2</v>
      </c>
      <c r="N164" s="10">
        <v>24</v>
      </c>
      <c r="O164" s="10">
        <v>2</v>
      </c>
      <c r="P164" s="10">
        <v>26</v>
      </c>
      <c r="Q164" s="10">
        <v>3</v>
      </c>
      <c r="R164" s="10">
        <v>7</v>
      </c>
      <c r="S164" s="10">
        <v>29</v>
      </c>
      <c r="T164" s="10">
        <v>2</v>
      </c>
      <c r="U164" s="10">
        <v>1</v>
      </c>
      <c r="V164" s="10">
        <v>1</v>
      </c>
      <c r="W164" s="10">
        <v>14</v>
      </c>
      <c r="X164" s="10">
        <v>0</v>
      </c>
      <c r="Y164" s="10">
        <v>7</v>
      </c>
      <c r="Z164" s="10">
        <v>195</v>
      </c>
    </row>
    <row r="165" spans="1:26" x14ac:dyDescent="0.3">
      <c r="A165" s="10">
        <v>164</v>
      </c>
      <c r="B165" s="10">
        <v>9</v>
      </c>
      <c r="C165" s="10">
        <v>461</v>
      </c>
      <c r="D165" s="10" t="s">
        <v>879</v>
      </c>
      <c r="E165" s="10"/>
      <c r="F165" s="10">
        <v>1991</v>
      </c>
      <c r="G165" s="330" t="s">
        <v>73</v>
      </c>
      <c r="H165" s="330" t="s">
        <v>1569</v>
      </c>
      <c r="I165" s="10">
        <v>410</v>
      </c>
      <c r="J165" s="10">
        <v>18</v>
      </c>
      <c r="K165" s="10">
        <v>35</v>
      </c>
      <c r="L165" s="10">
        <v>8</v>
      </c>
      <c r="M165" s="10">
        <v>5</v>
      </c>
      <c r="N165" s="10">
        <v>15</v>
      </c>
      <c r="O165" s="10">
        <v>4</v>
      </c>
      <c r="P165" s="10">
        <v>24</v>
      </c>
      <c r="Q165" s="10">
        <v>6</v>
      </c>
      <c r="R165" s="10">
        <v>13</v>
      </c>
      <c r="S165" s="10">
        <v>30</v>
      </c>
      <c r="T165" s="10">
        <v>1</v>
      </c>
      <c r="U165" s="10">
        <v>1</v>
      </c>
      <c r="V165" s="10">
        <v>1</v>
      </c>
      <c r="W165" s="10">
        <v>13</v>
      </c>
      <c r="X165" s="10">
        <v>0</v>
      </c>
      <c r="Y165" s="10">
        <v>7</v>
      </c>
      <c r="Z165" s="10">
        <v>181</v>
      </c>
    </row>
    <row r="166" spans="1:26" x14ac:dyDescent="0.3">
      <c r="A166" s="10">
        <v>165</v>
      </c>
      <c r="B166" s="10">
        <v>9</v>
      </c>
      <c r="C166" s="10">
        <v>461</v>
      </c>
      <c r="D166" s="10" t="s">
        <v>879</v>
      </c>
      <c r="E166" s="10" t="s">
        <v>954</v>
      </c>
      <c r="F166" s="10">
        <v>1992</v>
      </c>
      <c r="G166" s="330" t="s">
        <v>73</v>
      </c>
      <c r="H166" s="330" t="s">
        <v>42</v>
      </c>
      <c r="I166" s="10">
        <v>243</v>
      </c>
      <c r="J166" s="10">
        <v>4</v>
      </c>
      <c r="K166" s="10">
        <v>23</v>
      </c>
      <c r="L166" s="10">
        <v>6</v>
      </c>
      <c r="M166" s="10">
        <v>1</v>
      </c>
      <c r="N166" s="10">
        <v>20</v>
      </c>
      <c r="O166" s="10">
        <v>2</v>
      </c>
      <c r="P166" s="10">
        <v>3</v>
      </c>
      <c r="Q166" s="10">
        <v>0</v>
      </c>
      <c r="R166" s="10">
        <v>3</v>
      </c>
      <c r="S166" s="10">
        <v>43</v>
      </c>
      <c r="T166" s="10">
        <v>5</v>
      </c>
      <c r="U166" s="10">
        <v>3</v>
      </c>
      <c r="V166" s="10">
        <v>1</v>
      </c>
      <c r="W166" s="10">
        <v>4</v>
      </c>
      <c r="X166" s="10">
        <v>0</v>
      </c>
      <c r="Y166" s="10">
        <v>4</v>
      </c>
      <c r="Z166" s="10">
        <v>122</v>
      </c>
    </row>
    <row r="167" spans="1:26" x14ac:dyDescent="0.3">
      <c r="A167" s="10">
        <v>166</v>
      </c>
      <c r="B167" s="10">
        <v>9</v>
      </c>
      <c r="C167" s="10">
        <v>472</v>
      </c>
      <c r="D167" s="10" t="s">
        <v>955</v>
      </c>
      <c r="E167" s="10" t="s">
        <v>955</v>
      </c>
      <c r="F167" s="10">
        <v>2056</v>
      </c>
      <c r="G167" s="330" t="s">
        <v>73</v>
      </c>
      <c r="H167" s="330" t="s">
        <v>42</v>
      </c>
      <c r="I167" s="10">
        <v>344</v>
      </c>
      <c r="J167" s="10">
        <v>1</v>
      </c>
      <c r="K167" s="10">
        <v>67</v>
      </c>
      <c r="L167" s="10">
        <v>16</v>
      </c>
      <c r="M167" s="10">
        <v>3</v>
      </c>
      <c r="N167" s="10">
        <v>70</v>
      </c>
      <c r="O167" s="10">
        <v>2</v>
      </c>
      <c r="P167" s="10">
        <v>6</v>
      </c>
      <c r="Q167" s="10">
        <v>0</v>
      </c>
      <c r="R167" s="10">
        <v>2</v>
      </c>
      <c r="S167" s="10">
        <v>56</v>
      </c>
      <c r="T167" s="10">
        <v>2</v>
      </c>
      <c r="U167" s="10">
        <v>0</v>
      </c>
      <c r="V167" s="10">
        <v>0</v>
      </c>
      <c r="W167" s="10">
        <v>0</v>
      </c>
      <c r="X167" s="10">
        <v>0</v>
      </c>
      <c r="Y167" s="10">
        <v>7</v>
      </c>
      <c r="Z167" s="10">
        <v>232</v>
      </c>
    </row>
    <row r="168" spans="1:26" x14ac:dyDescent="0.3">
      <c r="A168" s="10">
        <v>167</v>
      </c>
      <c r="B168" s="10">
        <v>9</v>
      </c>
      <c r="C168" s="10">
        <v>474</v>
      </c>
      <c r="D168" s="10" t="s">
        <v>880</v>
      </c>
      <c r="E168" s="10"/>
      <c r="F168" s="10">
        <v>2060</v>
      </c>
      <c r="G168" s="330" t="s">
        <v>73</v>
      </c>
      <c r="H168" s="330" t="s">
        <v>42</v>
      </c>
      <c r="I168" s="10">
        <v>482</v>
      </c>
      <c r="J168" s="10">
        <v>4</v>
      </c>
      <c r="K168" s="10">
        <v>39</v>
      </c>
      <c r="L168" s="10">
        <v>13</v>
      </c>
      <c r="M168" s="10">
        <v>6</v>
      </c>
      <c r="N168" s="10">
        <v>16</v>
      </c>
      <c r="O168" s="10">
        <v>2</v>
      </c>
      <c r="P168" s="10">
        <v>67</v>
      </c>
      <c r="Q168" s="10">
        <v>5</v>
      </c>
      <c r="R168" s="10">
        <v>74</v>
      </c>
      <c r="S168" s="10">
        <v>17</v>
      </c>
      <c r="T168" s="10">
        <v>5</v>
      </c>
      <c r="U168" s="10">
        <v>0</v>
      </c>
      <c r="V168" s="10">
        <v>0</v>
      </c>
      <c r="W168" s="10">
        <v>2</v>
      </c>
      <c r="X168" s="10">
        <v>0</v>
      </c>
      <c r="Y168" s="10">
        <v>14</v>
      </c>
      <c r="Z168" s="10">
        <v>264</v>
      </c>
    </row>
    <row r="169" spans="1:26" x14ac:dyDescent="0.3">
      <c r="A169" s="10">
        <v>168</v>
      </c>
      <c r="B169" s="10">
        <v>9</v>
      </c>
      <c r="C169" s="10">
        <v>474</v>
      </c>
      <c r="D169" s="10" t="s">
        <v>880</v>
      </c>
      <c r="E169" s="10" t="s">
        <v>956</v>
      </c>
      <c r="F169" s="10">
        <v>2061</v>
      </c>
      <c r="G169" s="330" t="s">
        <v>73</v>
      </c>
      <c r="H169" s="330" t="s">
        <v>42</v>
      </c>
      <c r="I169" s="10">
        <v>445</v>
      </c>
      <c r="J169" s="10">
        <v>1</v>
      </c>
      <c r="K169" s="10">
        <v>14</v>
      </c>
      <c r="L169" s="10">
        <v>9</v>
      </c>
      <c r="M169" s="10">
        <v>1</v>
      </c>
      <c r="N169" s="10">
        <v>14</v>
      </c>
      <c r="O169" s="10">
        <v>3</v>
      </c>
      <c r="P169" s="10">
        <v>56</v>
      </c>
      <c r="Q169" s="10">
        <v>2</v>
      </c>
      <c r="R169" s="10">
        <v>3</v>
      </c>
      <c r="S169" s="10">
        <v>21</v>
      </c>
      <c r="T169" s="10">
        <v>4</v>
      </c>
      <c r="U169" s="10">
        <v>0</v>
      </c>
      <c r="V169" s="10">
        <v>0</v>
      </c>
      <c r="W169" s="10">
        <v>0</v>
      </c>
      <c r="X169" s="10">
        <v>0</v>
      </c>
      <c r="Y169" s="10">
        <v>6</v>
      </c>
      <c r="Z169" s="10">
        <v>134</v>
      </c>
    </row>
    <row r="170" spans="1:26" x14ac:dyDescent="0.3">
      <c r="A170" s="10">
        <v>169</v>
      </c>
      <c r="B170" s="10">
        <v>9</v>
      </c>
      <c r="C170" s="10">
        <v>497</v>
      </c>
      <c r="D170" s="10" t="s">
        <v>957</v>
      </c>
      <c r="E170" s="10" t="s">
        <v>958</v>
      </c>
      <c r="F170" s="10">
        <v>2148</v>
      </c>
      <c r="G170" s="330" t="s">
        <v>73</v>
      </c>
      <c r="H170" s="330" t="s">
        <v>42</v>
      </c>
      <c r="I170" s="10">
        <v>329</v>
      </c>
      <c r="J170" s="10">
        <v>8</v>
      </c>
      <c r="K170" s="10">
        <v>47</v>
      </c>
      <c r="L170" s="10">
        <v>17</v>
      </c>
      <c r="M170" s="10">
        <v>3</v>
      </c>
      <c r="N170" s="10">
        <v>40</v>
      </c>
      <c r="O170" s="10">
        <v>1</v>
      </c>
      <c r="P170" s="10">
        <v>14</v>
      </c>
      <c r="Q170" s="10">
        <v>18</v>
      </c>
      <c r="R170" s="10">
        <v>0</v>
      </c>
      <c r="S170" s="10">
        <v>16</v>
      </c>
      <c r="T170" s="10">
        <v>3</v>
      </c>
      <c r="U170" s="10">
        <v>0</v>
      </c>
      <c r="V170" s="10">
        <v>0</v>
      </c>
      <c r="W170" s="10">
        <v>9</v>
      </c>
      <c r="X170" s="10">
        <v>0</v>
      </c>
      <c r="Y170" s="10">
        <v>2</v>
      </c>
      <c r="Z170" s="10">
        <v>178</v>
      </c>
    </row>
    <row r="171" spans="1:26" x14ac:dyDescent="0.3">
      <c r="A171" s="10">
        <v>170</v>
      </c>
      <c r="B171" s="10">
        <v>9</v>
      </c>
      <c r="C171" s="10">
        <v>497</v>
      </c>
      <c r="D171" s="10" t="s">
        <v>957</v>
      </c>
      <c r="E171" s="10" t="s">
        <v>959</v>
      </c>
      <c r="F171" s="10">
        <v>2148</v>
      </c>
      <c r="G171" s="330" t="s">
        <v>73</v>
      </c>
      <c r="H171" s="330" t="s">
        <v>1573</v>
      </c>
      <c r="I171" s="10">
        <v>205</v>
      </c>
      <c r="J171" s="10">
        <v>17</v>
      </c>
      <c r="K171" s="10">
        <v>21</v>
      </c>
      <c r="L171" s="10">
        <v>13</v>
      </c>
      <c r="M171" s="10">
        <v>5</v>
      </c>
      <c r="N171" s="10">
        <v>41</v>
      </c>
      <c r="O171" s="10">
        <v>2</v>
      </c>
      <c r="P171" s="10">
        <v>7</v>
      </c>
      <c r="Q171" s="10">
        <v>25</v>
      </c>
      <c r="R171" s="10">
        <v>1</v>
      </c>
      <c r="S171" s="10">
        <v>3</v>
      </c>
      <c r="T171" s="10">
        <v>0</v>
      </c>
      <c r="U171" s="10">
        <v>3</v>
      </c>
      <c r="V171" s="10">
        <v>1</v>
      </c>
      <c r="W171" s="10">
        <v>5</v>
      </c>
      <c r="X171" s="10">
        <v>0</v>
      </c>
      <c r="Y171" s="10">
        <v>3</v>
      </c>
      <c r="Z171" s="10">
        <v>147</v>
      </c>
    </row>
    <row r="172" spans="1:26" x14ac:dyDescent="0.3">
      <c r="A172" s="10">
        <v>171</v>
      </c>
      <c r="B172" s="10">
        <v>9</v>
      </c>
      <c r="C172" s="10">
        <v>497</v>
      </c>
      <c r="D172" s="10" t="s">
        <v>957</v>
      </c>
      <c r="E172" s="10" t="s">
        <v>960</v>
      </c>
      <c r="F172" s="10">
        <v>2149</v>
      </c>
      <c r="G172" s="330" t="s">
        <v>73</v>
      </c>
      <c r="H172" s="330" t="s">
        <v>42</v>
      </c>
      <c r="I172" s="10">
        <v>700</v>
      </c>
      <c r="J172" s="10">
        <v>20</v>
      </c>
      <c r="K172" s="10">
        <v>71</v>
      </c>
      <c r="L172" s="10">
        <v>38</v>
      </c>
      <c r="M172" s="10">
        <v>5</v>
      </c>
      <c r="N172" s="10">
        <v>10</v>
      </c>
      <c r="O172" s="10">
        <v>34</v>
      </c>
      <c r="P172" s="10">
        <v>133</v>
      </c>
      <c r="Q172" s="10">
        <v>10</v>
      </c>
      <c r="R172" s="10">
        <v>16</v>
      </c>
      <c r="S172" s="10">
        <v>44</v>
      </c>
      <c r="T172" s="10">
        <v>2</v>
      </c>
      <c r="U172" s="10">
        <v>2</v>
      </c>
      <c r="V172" s="10">
        <v>3</v>
      </c>
      <c r="W172" s="10">
        <v>8</v>
      </c>
      <c r="X172" s="10">
        <v>0</v>
      </c>
      <c r="Y172" s="10">
        <v>9</v>
      </c>
      <c r="Z172" s="10">
        <v>405</v>
      </c>
    </row>
    <row r="173" spans="1:26" x14ac:dyDescent="0.3">
      <c r="A173" s="10">
        <v>172</v>
      </c>
      <c r="B173" s="10">
        <v>9</v>
      </c>
      <c r="C173" s="10">
        <v>504</v>
      </c>
      <c r="D173" s="10" t="s">
        <v>961</v>
      </c>
      <c r="E173" s="10" t="s">
        <v>961</v>
      </c>
      <c r="F173" s="10">
        <v>2171</v>
      </c>
      <c r="G173" s="330" t="s">
        <v>73</v>
      </c>
      <c r="H173" s="330" t="s">
        <v>42</v>
      </c>
      <c r="I173" s="10">
        <v>333</v>
      </c>
      <c r="J173" s="10">
        <v>9</v>
      </c>
      <c r="K173" s="10">
        <v>29</v>
      </c>
      <c r="L173" s="10">
        <v>9</v>
      </c>
      <c r="M173" s="10">
        <v>4</v>
      </c>
      <c r="N173" s="10">
        <v>15</v>
      </c>
      <c r="O173" s="10">
        <v>0</v>
      </c>
      <c r="P173" s="10">
        <v>36</v>
      </c>
      <c r="Q173" s="10">
        <v>3</v>
      </c>
      <c r="R173" s="10">
        <v>1</v>
      </c>
      <c r="S173" s="10">
        <v>59</v>
      </c>
      <c r="T173" s="10">
        <v>1</v>
      </c>
      <c r="U173" s="10">
        <v>0</v>
      </c>
      <c r="V173" s="10">
        <v>0</v>
      </c>
      <c r="W173" s="10">
        <v>3</v>
      </c>
      <c r="X173" s="10">
        <v>0</v>
      </c>
      <c r="Y173" s="10">
        <v>8</v>
      </c>
      <c r="Z173" s="10">
        <v>177</v>
      </c>
    </row>
    <row r="174" spans="1:26" x14ac:dyDescent="0.3">
      <c r="A174" s="10">
        <v>173</v>
      </c>
      <c r="B174" s="10">
        <v>9</v>
      </c>
      <c r="C174" s="10">
        <v>514</v>
      </c>
      <c r="D174" s="10" t="s">
        <v>881</v>
      </c>
      <c r="E174" s="10"/>
      <c r="F174" s="10">
        <v>2199</v>
      </c>
      <c r="G174" s="330" t="s">
        <v>73</v>
      </c>
      <c r="H174" s="330" t="s">
        <v>42</v>
      </c>
      <c r="I174" s="10">
        <v>613</v>
      </c>
      <c r="J174" s="10">
        <v>8</v>
      </c>
      <c r="K174" s="10">
        <v>250</v>
      </c>
      <c r="L174" s="10">
        <v>13</v>
      </c>
      <c r="M174" s="10">
        <v>4</v>
      </c>
      <c r="N174" s="10">
        <v>7</v>
      </c>
      <c r="O174" s="10">
        <v>0</v>
      </c>
      <c r="P174" s="10">
        <v>0</v>
      </c>
      <c r="Q174" s="10">
        <v>3</v>
      </c>
      <c r="R174" s="10">
        <v>2</v>
      </c>
      <c r="S174" s="10">
        <v>44</v>
      </c>
      <c r="T174" s="10">
        <v>0</v>
      </c>
      <c r="U174" s="10">
        <v>0</v>
      </c>
      <c r="V174" s="10">
        <v>2</v>
      </c>
      <c r="W174" s="10">
        <v>2</v>
      </c>
      <c r="X174" s="10">
        <v>0</v>
      </c>
      <c r="Y174" s="10">
        <v>16</v>
      </c>
      <c r="Z174" s="10">
        <v>351</v>
      </c>
    </row>
    <row r="175" spans="1:26" x14ac:dyDescent="0.3">
      <c r="A175" s="10">
        <v>174</v>
      </c>
      <c r="B175" s="10">
        <v>9</v>
      </c>
      <c r="C175" s="10">
        <v>519</v>
      </c>
      <c r="D175" s="10" t="s">
        <v>882</v>
      </c>
      <c r="E175" s="10" t="s">
        <v>882</v>
      </c>
      <c r="F175" s="10">
        <v>2235</v>
      </c>
      <c r="G175" s="330" t="s">
        <v>73</v>
      </c>
      <c r="H175" s="330" t="s">
        <v>42</v>
      </c>
      <c r="I175" s="10">
        <v>556</v>
      </c>
      <c r="J175" s="10">
        <v>51</v>
      </c>
      <c r="K175" s="10">
        <v>34</v>
      </c>
      <c r="L175" s="10">
        <v>9</v>
      </c>
      <c r="M175" s="10">
        <v>15</v>
      </c>
      <c r="N175" s="10">
        <v>16</v>
      </c>
      <c r="O175" s="10">
        <v>0</v>
      </c>
      <c r="P175" s="10">
        <v>7</v>
      </c>
      <c r="Q175" s="10">
        <v>12</v>
      </c>
      <c r="R175" s="10">
        <v>1</v>
      </c>
      <c r="S175" s="10">
        <v>59</v>
      </c>
      <c r="T175" s="10">
        <v>2</v>
      </c>
      <c r="U175" s="10">
        <v>4</v>
      </c>
      <c r="V175" s="10">
        <v>2</v>
      </c>
      <c r="W175" s="10">
        <v>8</v>
      </c>
      <c r="X175" s="10">
        <v>0</v>
      </c>
      <c r="Y175" s="10">
        <v>10</v>
      </c>
      <c r="Z175" s="10">
        <v>230</v>
      </c>
    </row>
    <row r="176" spans="1:26" x14ac:dyDescent="0.3">
      <c r="A176" s="10">
        <v>175</v>
      </c>
      <c r="B176" s="10">
        <v>9</v>
      </c>
      <c r="C176" s="10">
        <v>519</v>
      </c>
      <c r="D176" s="10" t="s">
        <v>882</v>
      </c>
      <c r="E176" s="10" t="s">
        <v>882</v>
      </c>
      <c r="F176" s="10">
        <v>2235</v>
      </c>
      <c r="G176" s="330" t="s">
        <v>73</v>
      </c>
      <c r="H176" s="330" t="s">
        <v>1569</v>
      </c>
      <c r="I176" s="10">
        <v>555</v>
      </c>
      <c r="J176" s="10">
        <v>50</v>
      </c>
      <c r="K176" s="10">
        <v>39</v>
      </c>
      <c r="L176" s="10">
        <v>10</v>
      </c>
      <c r="M176" s="10">
        <v>9</v>
      </c>
      <c r="N176" s="10">
        <v>27</v>
      </c>
      <c r="O176" s="10">
        <v>1</v>
      </c>
      <c r="P176" s="10">
        <v>9</v>
      </c>
      <c r="Q176" s="10">
        <v>8</v>
      </c>
      <c r="R176" s="10">
        <v>2</v>
      </c>
      <c r="S176" s="10">
        <v>62</v>
      </c>
      <c r="T176" s="10">
        <v>2</v>
      </c>
      <c r="U176" s="10">
        <v>1</v>
      </c>
      <c r="V176" s="10">
        <v>0</v>
      </c>
      <c r="W176" s="10">
        <v>10</v>
      </c>
      <c r="X176" s="10">
        <v>1</v>
      </c>
      <c r="Y176" s="10">
        <v>5</v>
      </c>
      <c r="Z176" s="10">
        <v>236</v>
      </c>
    </row>
    <row r="177" spans="1:26" x14ac:dyDescent="0.3">
      <c r="A177" s="10">
        <v>176</v>
      </c>
      <c r="B177" s="10">
        <v>9</v>
      </c>
      <c r="C177" s="10">
        <v>519</v>
      </c>
      <c r="D177" s="10" t="s">
        <v>882</v>
      </c>
      <c r="E177" s="10"/>
      <c r="F177" s="10">
        <v>2236</v>
      </c>
      <c r="G177" s="330" t="s">
        <v>73</v>
      </c>
      <c r="H177" s="330" t="s">
        <v>42</v>
      </c>
      <c r="I177" s="10">
        <v>590</v>
      </c>
      <c r="J177" s="10">
        <v>55</v>
      </c>
      <c r="K177" s="10">
        <v>37</v>
      </c>
      <c r="L177" s="10">
        <v>13</v>
      </c>
      <c r="M177" s="10">
        <v>8</v>
      </c>
      <c r="N177" s="10">
        <v>17</v>
      </c>
      <c r="O177" s="10">
        <v>1</v>
      </c>
      <c r="P177" s="10">
        <v>16</v>
      </c>
      <c r="Q177" s="10">
        <v>6</v>
      </c>
      <c r="R177" s="10">
        <v>2</v>
      </c>
      <c r="S177" s="10">
        <v>67</v>
      </c>
      <c r="T177" s="10">
        <v>3</v>
      </c>
      <c r="U177" s="10">
        <v>2</v>
      </c>
      <c r="V177" s="10">
        <v>1</v>
      </c>
      <c r="W177" s="10">
        <v>3</v>
      </c>
      <c r="X177" s="10">
        <v>0</v>
      </c>
      <c r="Y177" s="10">
        <v>11</v>
      </c>
      <c r="Z177" s="10">
        <v>242</v>
      </c>
    </row>
    <row r="178" spans="1:26" x14ac:dyDescent="0.3">
      <c r="A178" s="10">
        <v>177</v>
      </c>
      <c r="B178" s="10">
        <v>9</v>
      </c>
      <c r="C178" s="10">
        <v>519</v>
      </c>
      <c r="D178" s="10" t="s">
        <v>882</v>
      </c>
      <c r="E178" s="10"/>
      <c r="F178" s="10">
        <v>2236</v>
      </c>
      <c r="G178" s="330" t="s">
        <v>73</v>
      </c>
      <c r="H178" s="330" t="s">
        <v>1569</v>
      </c>
      <c r="I178" s="10">
        <v>589</v>
      </c>
      <c r="J178" s="10">
        <v>67</v>
      </c>
      <c r="K178" s="10">
        <v>21</v>
      </c>
      <c r="L178" s="10">
        <v>14</v>
      </c>
      <c r="M178" s="10">
        <v>4</v>
      </c>
      <c r="N178" s="10">
        <v>25</v>
      </c>
      <c r="O178" s="10">
        <v>5</v>
      </c>
      <c r="P178" s="10">
        <v>16</v>
      </c>
      <c r="Q178" s="10">
        <v>8</v>
      </c>
      <c r="R178" s="10">
        <v>2</v>
      </c>
      <c r="S178" s="10">
        <v>54</v>
      </c>
      <c r="T178" s="10">
        <v>2</v>
      </c>
      <c r="U178" s="10">
        <v>1</v>
      </c>
      <c r="V178" s="10">
        <v>2</v>
      </c>
      <c r="W178" s="10">
        <v>5</v>
      </c>
      <c r="X178" s="10">
        <v>0</v>
      </c>
      <c r="Y178" s="10">
        <v>5</v>
      </c>
      <c r="Z178" s="10">
        <v>231</v>
      </c>
    </row>
    <row r="179" spans="1:26" x14ac:dyDescent="0.3">
      <c r="A179" s="10">
        <v>178</v>
      </c>
      <c r="B179" s="10">
        <v>9</v>
      </c>
      <c r="C179" s="10">
        <v>522</v>
      </c>
      <c r="D179" s="10" t="s">
        <v>962</v>
      </c>
      <c r="E179" s="10" t="s">
        <v>962</v>
      </c>
      <c r="F179" s="10">
        <v>2245</v>
      </c>
      <c r="G179" s="330" t="s">
        <v>73</v>
      </c>
      <c r="H179" s="330" t="s">
        <v>42</v>
      </c>
      <c r="I179" s="10">
        <v>697</v>
      </c>
      <c r="J179" s="10">
        <v>7</v>
      </c>
      <c r="K179" s="10">
        <v>88</v>
      </c>
      <c r="L179" s="10">
        <v>6</v>
      </c>
      <c r="M179" s="10">
        <v>3</v>
      </c>
      <c r="N179" s="10">
        <v>8</v>
      </c>
      <c r="O179" s="10">
        <v>83</v>
      </c>
      <c r="P179" s="10">
        <v>24</v>
      </c>
      <c r="Q179" s="10">
        <v>4</v>
      </c>
      <c r="R179" s="10">
        <v>3</v>
      </c>
      <c r="S179" s="10">
        <v>108</v>
      </c>
      <c r="T179" s="10">
        <v>0</v>
      </c>
      <c r="U179" s="10">
        <v>0</v>
      </c>
      <c r="V179" s="10">
        <v>4</v>
      </c>
      <c r="W179" s="10">
        <v>7</v>
      </c>
      <c r="X179" s="10">
        <v>0</v>
      </c>
      <c r="Y179" s="10">
        <v>14</v>
      </c>
      <c r="Z179" s="10">
        <v>359</v>
      </c>
    </row>
    <row r="180" spans="1:26" x14ac:dyDescent="0.3">
      <c r="A180" s="10">
        <v>179</v>
      </c>
      <c r="B180" s="10">
        <v>9</v>
      </c>
      <c r="C180" s="10">
        <v>541</v>
      </c>
      <c r="D180" s="10" t="s">
        <v>883</v>
      </c>
      <c r="E180" s="10" t="s">
        <v>883</v>
      </c>
      <c r="F180" s="10">
        <v>2316</v>
      </c>
      <c r="G180" s="330" t="s">
        <v>73</v>
      </c>
      <c r="H180" s="330" t="s">
        <v>42</v>
      </c>
      <c r="I180" s="10">
        <v>246</v>
      </c>
      <c r="J180" s="10">
        <v>2</v>
      </c>
      <c r="K180" s="10">
        <v>36</v>
      </c>
      <c r="L180" s="10">
        <v>21</v>
      </c>
      <c r="M180" s="10">
        <v>2</v>
      </c>
      <c r="N180" s="10">
        <v>6</v>
      </c>
      <c r="O180" s="10">
        <v>6</v>
      </c>
      <c r="P180" s="10">
        <v>8</v>
      </c>
      <c r="Q180" s="10">
        <v>2</v>
      </c>
      <c r="R180" s="10">
        <v>2</v>
      </c>
      <c r="S180" s="10">
        <v>34</v>
      </c>
      <c r="T180" s="10">
        <v>0</v>
      </c>
      <c r="U180" s="10">
        <v>1</v>
      </c>
      <c r="V180" s="10">
        <v>0</v>
      </c>
      <c r="W180" s="10">
        <v>1</v>
      </c>
      <c r="X180" s="10">
        <v>0</v>
      </c>
      <c r="Y180" s="10">
        <v>3</v>
      </c>
      <c r="Z180" s="10">
        <v>124</v>
      </c>
    </row>
    <row r="181" spans="1:26" x14ac:dyDescent="0.3">
      <c r="A181" s="10">
        <v>180</v>
      </c>
      <c r="B181" s="10">
        <v>9</v>
      </c>
      <c r="C181" s="10">
        <v>541</v>
      </c>
      <c r="D181" s="10" t="s">
        <v>883</v>
      </c>
      <c r="E181" s="10"/>
      <c r="F181" s="10">
        <v>2316</v>
      </c>
      <c r="G181" s="330" t="s">
        <v>73</v>
      </c>
      <c r="H181" s="330" t="s">
        <v>1573</v>
      </c>
      <c r="I181" s="10">
        <v>404</v>
      </c>
      <c r="J181" s="10">
        <v>5</v>
      </c>
      <c r="K181" s="10">
        <v>53</v>
      </c>
      <c r="L181" s="10">
        <v>6</v>
      </c>
      <c r="M181" s="10">
        <v>2</v>
      </c>
      <c r="N181" s="10">
        <v>32</v>
      </c>
      <c r="O181" s="10">
        <v>15</v>
      </c>
      <c r="P181" s="10">
        <v>8</v>
      </c>
      <c r="Q181" s="10">
        <v>1</v>
      </c>
      <c r="R181" s="10">
        <v>1</v>
      </c>
      <c r="S181" s="10">
        <v>51</v>
      </c>
      <c r="T181" s="10">
        <v>0</v>
      </c>
      <c r="U181" s="10">
        <v>0</v>
      </c>
      <c r="V181" s="10">
        <v>2</v>
      </c>
      <c r="W181" s="10">
        <v>0</v>
      </c>
      <c r="X181" s="10">
        <v>0</v>
      </c>
      <c r="Y181" s="10">
        <v>6</v>
      </c>
      <c r="Z181" s="10">
        <v>182</v>
      </c>
    </row>
    <row r="182" spans="1:26" x14ac:dyDescent="0.3">
      <c r="A182" s="10">
        <v>181</v>
      </c>
      <c r="B182" s="10">
        <v>9</v>
      </c>
      <c r="C182" s="10">
        <v>541</v>
      </c>
      <c r="D182" s="10" t="s">
        <v>883</v>
      </c>
      <c r="E182" s="10"/>
      <c r="F182" s="10">
        <v>2317</v>
      </c>
      <c r="G182" s="330" t="s">
        <v>73</v>
      </c>
      <c r="H182" s="330" t="s">
        <v>42</v>
      </c>
      <c r="I182" s="10">
        <v>548</v>
      </c>
      <c r="J182" s="10">
        <v>7</v>
      </c>
      <c r="K182" s="10">
        <v>63</v>
      </c>
      <c r="L182" s="10">
        <v>80</v>
      </c>
      <c r="M182" s="10">
        <v>4</v>
      </c>
      <c r="N182" s="10">
        <v>11</v>
      </c>
      <c r="O182" s="10">
        <v>12</v>
      </c>
      <c r="P182" s="10">
        <v>12</v>
      </c>
      <c r="Q182" s="10">
        <v>1</v>
      </c>
      <c r="R182" s="10">
        <v>2</v>
      </c>
      <c r="S182" s="10">
        <v>43</v>
      </c>
      <c r="T182" s="10">
        <v>1</v>
      </c>
      <c r="U182" s="10">
        <v>0</v>
      </c>
      <c r="V182" s="10">
        <v>1</v>
      </c>
      <c r="W182" s="10">
        <v>0</v>
      </c>
      <c r="X182" s="10">
        <v>0</v>
      </c>
      <c r="Y182" s="10">
        <v>11</v>
      </c>
      <c r="Z182" s="10">
        <v>248</v>
      </c>
    </row>
    <row r="183" spans="1:26" x14ac:dyDescent="0.3">
      <c r="A183" s="10">
        <v>182</v>
      </c>
      <c r="B183" s="10">
        <v>9</v>
      </c>
      <c r="C183" s="10">
        <v>544</v>
      </c>
      <c r="D183" s="10" t="s">
        <v>884</v>
      </c>
      <c r="E183" s="10"/>
      <c r="F183" s="10">
        <v>2324</v>
      </c>
      <c r="G183" s="330" t="s">
        <v>73</v>
      </c>
      <c r="H183" s="330" t="s">
        <v>42</v>
      </c>
      <c r="I183" s="10">
        <v>486</v>
      </c>
      <c r="J183" s="10">
        <v>11</v>
      </c>
      <c r="K183" s="10">
        <v>50</v>
      </c>
      <c r="L183" s="10">
        <v>5</v>
      </c>
      <c r="M183" s="10">
        <v>3</v>
      </c>
      <c r="N183" s="10">
        <v>5</v>
      </c>
      <c r="O183" s="10">
        <v>0</v>
      </c>
      <c r="P183" s="10">
        <v>42</v>
      </c>
      <c r="Q183" s="10">
        <v>4</v>
      </c>
      <c r="R183" s="10">
        <v>1</v>
      </c>
      <c r="S183" s="10">
        <v>36</v>
      </c>
      <c r="T183" s="10">
        <v>0</v>
      </c>
      <c r="U183" s="10">
        <v>1</v>
      </c>
      <c r="V183" s="10">
        <v>1</v>
      </c>
      <c r="W183" s="10">
        <v>3</v>
      </c>
      <c r="X183" s="10">
        <v>0</v>
      </c>
      <c r="Y183" s="10">
        <v>14</v>
      </c>
      <c r="Z183" s="10">
        <v>176</v>
      </c>
    </row>
    <row r="184" spans="1:26" x14ac:dyDescent="0.3">
      <c r="A184" s="10">
        <v>183</v>
      </c>
      <c r="B184" s="10">
        <v>9</v>
      </c>
      <c r="C184" s="10">
        <v>544</v>
      </c>
      <c r="D184" s="10" t="s">
        <v>884</v>
      </c>
      <c r="E184" s="10"/>
      <c r="F184" s="10">
        <v>2324</v>
      </c>
      <c r="G184" s="330" t="s">
        <v>73</v>
      </c>
      <c r="H184" s="330" t="s">
        <v>1569</v>
      </c>
      <c r="I184" s="10">
        <v>486</v>
      </c>
      <c r="J184" s="10">
        <v>24</v>
      </c>
      <c r="K184" s="10">
        <v>48</v>
      </c>
      <c r="L184" s="10">
        <v>5</v>
      </c>
      <c r="M184" s="10">
        <v>7</v>
      </c>
      <c r="N184" s="10">
        <v>5</v>
      </c>
      <c r="O184" s="10">
        <v>1</v>
      </c>
      <c r="P184" s="10">
        <v>32</v>
      </c>
      <c r="Q184" s="10">
        <v>4</v>
      </c>
      <c r="R184" s="10">
        <v>2</v>
      </c>
      <c r="S184" s="10">
        <v>39</v>
      </c>
      <c r="T184" s="10">
        <v>1</v>
      </c>
      <c r="U184" s="10">
        <v>0</v>
      </c>
      <c r="V184" s="10">
        <v>1</v>
      </c>
      <c r="W184" s="10">
        <v>1</v>
      </c>
      <c r="X184" s="10">
        <v>0</v>
      </c>
      <c r="Y184" s="10">
        <v>5</v>
      </c>
      <c r="Z184" s="10">
        <v>175</v>
      </c>
    </row>
    <row r="185" spans="1:26" x14ac:dyDescent="0.3">
      <c r="A185" s="10">
        <v>184</v>
      </c>
      <c r="B185" s="10">
        <v>9</v>
      </c>
      <c r="C185" s="10">
        <v>546</v>
      </c>
      <c r="D185" s="10" t="s">
        <v>885</v>
      </c>
      <c r="E185" s="10"/>
      <c r="F185" s="10">
        <v>2331</v>
      </c>
      <c r="G185" s="330" t="s">
        <v>73</v>
      </c>
      <c r="H185" s="330" t="s">
        <v>42</v>
      </c>
      <c r="I185" s="10">
        <v>612</v>
      </c>
      <c r="J185" s="10">
        <v>44</v>
      </c>
      <c r="K185" s="10">
        <v>42</v>
      </c>
      <c r="L185" s="10">
        <v>12</v>
      </c>
      <c r="M185" s="10">
        <v>4</v>
      </c>
      <c r="N185" s="10">
        <v>74</v>
      </c>
      <c r="O185" s="10">
        <v>2</v>
      </c>
      <c r="P185" s="10">
        <v>11</v>
      </c>
      <c r="Q185" s="10">
        <v>27</v>
      </c>
      <c r="R185" s="10">
        <v>4</v>
      </c>
      <c r="S185" s="10">
        <v>38</v>
      </c>
      <c r="T185" s="10">
        <v>2</v>
      </c>
      <c r="U185" s="10">
        <v>3</v>
      </c>
      <c r="V185" s="10">
        <v>0</v>
      </c>
      <c r="W185" s="10">
        <v>8</v>
      </c>
      <c r="X185" s="10">
        <v>0</v>
      </c>
      <c r="Y185" s="10">
        <v>15</v>
      </c>
      <c r="Z185" s="10">
        <v>286</v>
      </c>
    </row>
    <row r="186" spans="1:26" x14ac:dyDescent="0.3">
      <c r="A186" s="10">
        <v>185</v>
      </c>
      <c r="B186" s="10">
        <v>9</v>
      </c>
      <c r="C186" s="10">
        <v>546</v>
      </c>
      <c r="D186" s="10" t="s">
        <v>885</v>
      </c>
      <c r="E186" s="10"/>
      <c r="F186" s="10">
        <v>2331</v>
      </c>
      <c r="G186" s="330" t="s">
        <v>73</v>
      </c>
      <c r="H186" s="330" t="s">
        <v>1569</v>
      </c>
      <c r="I186" s="10">
        <v>612</v>
      </c>
      <c r="J186" s="10">
        <v>45</v>
      </c>
      <c r="K186" s="10">
        <v>26</v>
      </c>
      <c r="L186" s="10">
        <v>12</v>
      </c>
      <c r="M186" s="10">
        <v>9</v>
      </c>
      <c r="N186" s="10">
        <v>68</v>
      </c>
      <c r="O186" s="10">
        <v>3</v>
      </c>
      <c r="P186" s="10">
        <v>11</v>
      </c>
      <c r="Q186" s="10">
        <v>15</v>
      </c>
      <c r="R186" s="10">
        <v>4</v>
      </c>
      <c r="S186" s="10">
        <v>57</v>
      </c>
      <c r="T186" s="10">
        <v>2</v>
      </c>
      <c r="U186" s="10">
        <v>1</v>
      </c>
      <c r="V186" s="10">
        <v>3</v>
      </c>
      <c r="W186" s="10">
        <v>7</v>
      </c>
      <c r="X186" s="10">
        <v>0</v>
      </c>
      <c r="Y186" s="10">
        <v>15</v>
      </c>
      <c r="Z186" s="10">
        <v>278</v>
      </c>
    </row>
    <row r="187" spans="1:26" x14ac:dyDescent="0.3">
      <c r="A187" s="10">
        <v>186</v>
      </c>
      <c r="B187" s="10">
        <v>9</v>
      </c>
      <c r="C187" s="10">
        <v>546</v>
      </c>
      <c r="D187" s="10" t="s">
        <v>885</v>
      </c>
      <c r="E187" s="10" t="s">
        <v>963</v>
      </c>
      <c r="F187" s="10">
        <v>2332</v>
      </c>
      <c r="G187" s="330" t="s">
        <v>73</v>
      </c>
      <c r="H187" s="330" t="s">
        <v>42</v>
      </c>
      <c r="I187" s="10">
        <v>610</v>
      </c>
      <c r="J187" s="10">
        <v>25</v>
      </c>
      <c r="K187" s="10">
        <v>30</v>
      </c>
      <c r="L187" s="10">
        <v>15</v>
      </c>
      <c r="M187" s="10">
        <v>10</v>
      </c>
      <c r="N187" s="10">
        <v>64</v>
      </c>
      <c r="O187" s="10">
        <v>3</v>
      </c>
      <c r="P187" s="10">
        <v>8</v>
      </c>
      <c r="Q187" s="10">
        <v>19</v>
      </c>
      <c r="R187" s="10">
        <v>3</v>
      </c>
      <c r="S187" s="10">
        <v>43</v>
      </c>
      <c r="T187" s="10">
        <v>3</v>
      </c>
      <c r="U187" s="10">
        <v>1</v>
      </c>
      <c r="V187" s="10">
        <v>0</v>
      </c>
      <c r="W187" s="10">
        <v>10</v>
      </c>
      <c r="X187" s="10">
        <v>0</v>
      </c>
      <c r="Y187" s="10">
        <v>17</v>
      </c>
      <c r="Z187" s="10">
        <v>251</v>
      </c>
    </row>
    <row r="188" spans="1:26" x14ac:dyDescent="0.3">
      <c r="A188" s="10">
        <v>187</v>
      </c>
      <c r="B188" s="10">
        <v>9</v>
      </c>
      <c r="C188" s="10">
        <v>546</v>
      </c>
      <c r="D188" s="10" t="s">
        <v>885</v>
      </c>
      <c r="E188" s="10"/>
      <c r="F188" s="10">
        <v>2332</v>
      </c>
      <c r="G188" s="330" t="s">
        <v>73</v>
      </c>
      <c r="H188" s="330" t="s">
        <v>1569</v>
      </c>
      <c r="I188" s="10">
        <v>609</v>
      </c>
      <c r="J188" s="10">
        <v>52</v>
      </c>
      <c r="K188" s="10">
        <v>25</v>
      </c>
      <c r="L188" s="10">
        <v>11</v>
      </c>
      <c r="M188" s="10">
        <v>7</v>
      </c>
      <c r="N188" s="10">
        <v>59</v>
      </c>
      <c r="O188" s="10">
        <v>3</v>
      </c>
      <c r="P188" s="10">
        <v>9</v>
      </c>
      <c r="Q188" s="10">
        <v>14</v>
      </c>
      <c r="R188" s="10">
        <v>2</v>
      </c>
      <c r="S188" s="10">
        <v>42</v>
      </c>
      <c r="T188" s="10">
        <v>3</v>
      </c>
      <c r="U188" s="10">
        <v>0</v>
      </c>
      <c r="V188" s="10">
        <v>0</v>
      </c>
      <c r="W188" s="10">
        <v>7</v>
      </c>
      <c r="X188" s="10">
        <v>0</v>
      </c>
      <c r="Y188" s="10">
        <v>16</v>
      </c>
      <c r="Z188" s="10">
        <v>250</v>
      </c>
    </row>
    <row r="189" spans="1:26" x14ac:dyDescent="0.3">
      <c r="A189" s="10">
        <v>188</v>
      </c>
      <c r="B189" s="10">
        <v>9</v>
      </c>
      <c r="C189" s="10">
        <v>546</v>
      </c>
      <c r="D189" s="10" t="s">
        <v>885</v>
      </c>
      <c r="E189" s="10"/>
      <c r="F189" s="10">
        <v>2333</v>
      </c>
      <c r="G189" s="330" t="s">
        <v>73</v>
      </c>
      <c r="H189" s="330" t="s">
        <v>42</v>
      </c>
      <c r="I189" s="10">
        <v>723</v>
      </c>
      <c r="J189" s="10">
        <v>32</v>
      </c>
      <c r="K189" s="10">
        <v>32</v>
      </c>
      <c r="L189" s="10">
        <v>13</v>
      </c>
      <c r="M189" s="10">
        <v>11</v>
      </c>
      <c r="N189" s="10">
        <v>75</v>
      </c>
      <c r="O189" s="10">
        <v>1</v>
      </c>
      <c r="P189" s="10">
        <v>7</v>
      </c>
      <c r="Q189" s="10">
        <v>22</v>
      </c>
      <c r="R189" s="10">
        <v>3</v>
      </c>
      <c r="S189" s="10">
        <v>54</v>
      </c>
      <c r="T189" s="10">
        <v>1</v>
      </c>
      <c r="U189" s="10">
        <v>2</v>
      </c>
      <c r="V189" s="10">
        <v>1</v>
      </c>
      <c r="W189" s="10">
        <v>13</v>
      </c>
      <c r="X189" s="10">
        <v>2</v>
      </c>
      <c r="Y189" s="10">
        <v>15</v>
      </c>
      <c r="Z189" s="10">
        <v>284</v>
      </c>
    </row>
    <row r="190" spans="1:26" x14ac:dyDescent="0.3">
      <c r="A190" s="10">
        <v>189</v>
      </c>
      <c r="B190" s="10">
        <v>9</v>
      </c>
      <c r="C190" s="10">
        <v>546</v>
      </c>
      <c r="D190" s="10" t="s">
        <v>885</v>
      </c>
      <c r="E190" s="10" t="s">
        <v>963</v>
      </c>
      <c r="F190" s="10">
        <v>2333</v>
      </c>
      <c r="G190" s="330" t="s">
        <v>73</v>
      </c>
      <c r="H190" s="330" t="s">
        <v>1569</v>
      </c>
      <c r="I190" s="10">
        <v>723</v>
      </c>
      <c r="J190" s="10">
        <v>40</v>
      </c>
      <c r="K190" s="10">
        <v>36</v>
      </c>
      <c r="L190" s="10">
        <v>24</v>
      </c>
      <c r="M190" s="10">
        <v>8</v>
      </c>
      <c r="N190" s="10">
        <v>74</v>
      </c>
      <c r="O190" s="10">
        <v>3</v>
      </c>
      <c r="P190" s="10">
        <v>1</v>
      </c>
      <c r="Q190" s="10">
        <v>19</v>
      </c>
      <c r="R190" s="10">
        <v>2</v>
      </c>
      <c r="S190" s="10">
        <v>48</v>
      </c>
      <c r="T190" s="10">
        <v>2</v>
      </c>
      <c r="U190" s="10">
        <v>0</v>
      </c>
      <c r="V190" s="10">
        <v>3</v>
      </c>
      <c r="W190" s="10">
        <v>11</v>
      </c>
      <c r="X190" s="10">
        <v>0</v>
      </c>
      <c r="Y190" s="10">
        <v>10</v>
      </c>
      <c r="Z190" s="10">
        <v>281</v>
      </c>
    </row>
    <row r="191" spans="1:26" x14ac:dyDescent="0.3">
      <c r="A191" s="10">
        <v>190</v>
      </c>
      <c r="B191" s="10">
        <v>9</v>
      </c>
      <c r="C191" s="10">
        <v>546</v>
      </c>
      <c r="D191" s="10" t="s">
        <v>885</v>
      </c>
      <c r="E191" s="10"/>
      <c r="F191" s="10">
        <v>2334</v>
      </c>
      <c r="G191" s="330" t="s">
        <v>73</v>
      </c>
      <c r="H191" s="330" t="s">
        <v>42</v>
      </c>
      <c r="I191" s="10">
        <v>693</v>
      </c>
      <c r="J191" s="10">
        <v>16</v>
      </c>
      <c r="K191" s="10">
        <v>34</v>
      </c>
      <c r="L191" s="10">
        <v>10</v>
      </c>
      <c r="M191" s="10">
        <v>6</v>
      </c>
      <c r="N191" s="10">
        <v>102</v>
      </c>
      <c r="O191" s="10">
        <v>37</v>
      </c>
      <c r="P191" s="10">
        <v>4</v>
      </c>
      <c r="Q191" s="10">
        <v>5</v>
      </c>
      <c r="R191" s="10">
        <v>0</v>
      </c>
      <c r="S191" s="10">
        <v>77</v>
      </c>
      <c r="T191" s="10">
        <v>3</v>
      </c>
      <c r="U191" s="10">
        <v>0</v>
      </c>
      <c r="V191" s="10">
        <v>2</v>
      </c>
      <c r="W191" s="10">
        <v>4</v>
      </c>
      <c r="X191" s="10">
        <v>0</v>
      </c>
      <c r="Y191" s="10">
        <v>6</v>
      </c>
      <c r="Z191" s="10">
        <v>306</v>
      </c>
    </row>
    <row r="192" spans="1:26" x14ac:dyDescent="0.3">
      <c r="A192" s="10">
        <v>191</v>
      </c>
      <c r="B192" s="10">
        <v>9</v>
      </c>
      <c r="C192" s="10">
        <v>552</v>
      </c>
      <c r="D192" s="10" t="s">
        <v>886</v>
      </c>
      <c r="E192" s="10"/>
      <c r="F192" s="10">
        <v>2363</v>
      </c>
      <c r="G192" s="330" t="s">
        <v>73</v>
      </c>
      <c r="H192" s="330" t="s">
        <v>42</v>
      </c>
      <c r="I192" s="10">
        <v>510</v>
      </c>
      <c r="J192" s="10">
        <v>24</v>
      </c>
      <c r="K192" s="10">
        <v>48</v>
      </c>
      <c r="L192" s="10">
        <v>5</v>
      </c>
      <c r="M192" s="10">
        <v>6</v>
      </c>
      <c r="N192" s="10">
        <v>24</v>
      </c>
      <c r="O192" s="10">
        <v>4</v>
      </c>
      <c r="P192" s="10">
        <v>6</v>
      </c>
      <c r="Q192" s="10">
        <v>5</v>
      </c>
      <c r="R192" s="10">
        <v>2</v>
      </c>
      <c r="S192" s="10">
        <v>62</v>
      </c>
      <c r="T192" s="10">
        <v>4</v>
      </c>
      <c r="U192" s="10">
        <v>1</v>
      </c>
      <c r="V192" s="10">
        <v>2</v>
      </c>
      <c r="W192" s="10">
        <v>6</v>
      </c>
      <c r="X192" s="10">
        <v>0</v>
      </c>
      <c r="Y192" s="10">
        <v>13</v>
      </c>
      <c r="Z192" s="10">
        <v>212</v>
      </c>
    </row>
    <row r="193" spans="1:26" x14ac:dyDescent="0.3">
      <c r="A193" s="10">
        <v>192</v>
      </c>
      <c r="B193" s="10">
        <v>9</v>
      </c>
      <c r="C193" s="10">
        <v>552</v>
      </c>
      <c r="D193" s="10" t="s">
        <v>886</v>
      </c>
      <c r="E193" s="10"/>
      <c r="F193" s="10">
        <v>2363</v>
      </c>
      <c r="G193" s="330" t="s">
        <v>73</v>
      </c>
      <c r="H193" s="330" t="s">
        <v>1569</v>
      </c>
      <c r="I193" s="10">
        <v>509</v>
      </c>
      <c r="J193" s="10">
        <v>21</v>
      </c>
      <c r="K193" s="10">
        <v>47</v>
      </c>
      <c r="L193" s="10">
        <v>9</v>
      </c>
      <c r="M193" s="10">
        <v>8</v>
      </c>
      <c r="N193" s="10">
        <v>15</v>
      </c>
      <c r="O193" s="10">
        <v>1</v>
      </c>
      <c r="P193" s="10">
        <v>5</v>
      </c>
      <c r="Q193" s="10">
        <v>5</v>
      </c>
      <c r="R193" s="10">
        <v>3</v>
      </c>
      <c r="S193" s="10">
        <v>33</v>
      </c>
      <c r="T193" s="10">
        <v>6</v>
      </c>
      <c r="U193" s="10">
        <v>4</v>
      </c>
      <c r="V193" s="10">
        <v>0</v>
      </c>
      <c r="W193" s="10">
        <v>9</v>
      </c>
      <c r="X193" s="10">
        <v>0</v>
      </c>
      <c r="Y193" s="10">
        <v>14</v>
      </c>
      <c r="Z193" s="10">
        <v>180</v>
      </c>
    </row>
    <row r="194" spans="1:26" x14ac:dyDescent="0.3">
      <c r="A194" s="10">
        <v>193</v>
      </c>
      <c r="B194" s="10">
        <v>9</v>
      </c>
      <c r="C194" s="10">
        <v>552</v>
      </c>
      <c r="D194" s="10" t="s">
        <v>886</v>
      </c>
      <c r="E194" s="10"/>
      <c r="F194" s="10">
        <v>2363</v>
      </c>
      <c r="G194" s="330" t="s">
        <v>73</v>
      </c>
      <c r="H194" s="330" t="s">
        <v>1571</v>
      </c>
      <c r="I194" s="10">
        <v>509</v>
      </c>
      <c r="J194" s="10">
        <v>21</v>
      </c>
      <c r="K194" s="10">
        <v>57</v>
      </c>
      <c r="L194" s="10">
        <v>8</v>
      </c>
      <c r="M194" s="10">
        <v>4</v>
      </c>
      <c r="N194" s="10">
        <v>16</v>
      </c>
      <c r="O194" s="10">
        <v>4</v>
      </c>
      <c r="P194" s="10">
        <v>11</v>
      </c>
      <c r="Q194" s="10">
        <v>3</v>
      </c>
      <c r="R194" s="10">
        <v>0</v>
      </c>
      <c r="S194" s="10">
        <v>67</v>
      </c>
      <c r="T194" s="10">
        <v>4</v>
      </c>
      <c r="U194" s="10">
        <v>3</v>
      </c>
      <c r="V194" s="10">
        <v>1</v>
      </c>
      <c r="W194" s="10">
        <v>5</v>
      </c>
      <c r="X194" s="10">
        <v>0</v>
      </c>
      <c r="Y194" s="10">
        <v>7</v>
      </c>
      <c r="Z194" s="10">
        <v>211</v>
      </c>
    </row>
    <row r="195" spans="1:26" x14ac:dyDescent="0.3">
      <c r="A195" s="10">
        <v>194</v>
      </c>
      <c r="B195" s="10">
        <v>9</v>
      </c>
      <c r="C195" s="10">
        <v>552</v>
      </c>
      <c r="D195" s="10" t="s">
        <v>886</v>
      </c>
      <c r="E195" s="10" t="s">
        <v>886</v>
      </c>
      <c r="F195" s="10">
        <v>2363</v>
      </c>
      <c r="G195" s="330" t="s">
        <v>73</v>
      </c>
      <c r="H195" s="330" t="s">
        <v>1571</v>
      </c>
      <c r="I195" s="10"/>
      <c r="J195" s="10">
        <v>22</v>
      </c>
      <c r="K195" s="10">
        <v>57</v>
      </c>
      <c r="L195" s="10">
        <v>8</v>
      </c>
      <c r="M195" s="10">
        <v>4</v>
      </c>
      <c r="N195" s="10">
        <v>17</v>
      </c>
      <c r="O195" s="10">
        <v>4</v>
      </c>
      <c r="P195" s="10">
        <v>11</v>
      </c>
      <c r="Q195" s="10">
        <v>2</v>
      </c>
      <c r="R195" s="10">
        <v>0</v>
      </c>
      <c r="S195" s="10">
        <v>67</v>
      </c>
      <c r="T195" s="10">
        <v>4</v>
      </c>
      <c r="U195" s="10">
        <v>3</v>
      </c>
      <c r="V195" s="10">
        <v>1</v>
      </c>
      <c r="W195" s="10">
        <v>6</v>
      </c>
      <c r="X195" s="10">
        <v>2</v>
      </c>
      <c r="Y195" s="10">
        <v>3</v>
      </c>
      <c r="Z195" s="10">
        <v>211</v>
      </c>
    </row>
    <row r="196" spans="1:26" x14ac:dyDescent="0.3">
      <c r="A196" s="10">
        <v>195</v>
      </c>
      <c r="B196" s="10">
        <v>9</v>
      </c>
      <c r="C196" s="10">
        <v>552</v>
      </c>
      <c r="D196" s="10" t="s">
        <v>886</v>
      </c>
      <c r="E196" s="10"/>
      <c r="F196" s="10">
        <v>2364</v>
      </c>
      <c r="G196" s="330" t="s">
        <v>73</v>
      </c>
      <c r="H196" s="330" t="s">
        <v>42</v>
      </c>
      <c r="I196" s="10">
        <v>697</v>
      </c>
      <c r="J196" s="10">
        <v>37</v>
      </c>
      <c r="K196" s="10">
        <v>44</v>
      </c>
      <c r="L196" s="10">
        <v>12</v>
      </c>
      <c r="M196" s="10">
        <v>20</v>
      </c>
      <c r="N196" s="10">
        <v>13</v>
      </c>
      <c r="O196" s="10">
        <v>1</v>
      </c>
      <c r="P196" s="10">
        <v>12</v>
      </c>
      <c r="Q196" s="10">
        <v>8</v>
      </c>
      <c r="R196" s="10">
        <v>2</v>
      </c>
      <c r="S196" s="10">
        <v>24</v>
      </c>
      <c r="T196" s="10">
        <v>3</v>
      </c>
      <c r="U196" s="10">
        <v>0</v>
      </c>
      <c r="V196" s="10">
        <v>2</v>
      </c>
      <c r="W196" s="10">
        <v>10</v>
      </c>
      <c r="X196" s="10">
        <v>0</v>
      </c>
      <c r="Y196" s="10">
        <v>17</v>
      </c>
      <c r="Z196" s="10">
        <v>205</v>
      </c>
    </row>
    <row r="197" spans="1:26" x14ac:dyDescent="0.3">
      <c r="A197" s="10">
        <v>196</v>
      </c>
      <c r="B197" s="10">
        <v>9</v>
      </c>
      <c r="C197" s="10">
        <v>552</v>
      </c>
      <c r="D197" s="10" t="s">
        <v>886</v>
      </c>
      <c r="E197" s="10"/>
      <c r="F197" s="10">
        <v>2364</v>
      </c>
      <c r="G197" s="330" t="s">
        <v>73</v>
      </c>
      <c r="H197" s="330" t="s">
        <v>1569</v>
      </c>
      <c r="I197" s="10">
        <v>696</v>
      </c>
      <c r="J197" s="10">
        <v>41</v>
      </c>
      <c r="K197" s="10">
        <v>42</v>
      </c>
      <c r="L197" s="10">
        <v>13</v>
      </c>
      <c r="M197" s="10">
        <v>4</v>
      </c>
      <c r="N197" s="10">
        <v>20</v>
      </c>
      <c r="O197" s="10">
        <v>3</v>
      </c>
      <c r="P197" s="10">
        <v>11</v>
      </c>
      <c r="Q197" s="10">
        <v>6</v>
      </c>
      <c r="R197" s="10">
        <v>4</v>
      </c>
      <c r="S197" s="10">
        <v>22</v>
      </c>
      <c r="T197" s="10">
        <v>2</v>
      </c>
      <c r="U197" s="10">
        <v>2</v>
      </c>
      <c r="V197" s="10">
        <v>12</v>
      </c>
      <c r="W197" s="10">
        <v>7</v>
      </c>
      <c r="X197" s="10">
        <v>0</v>
      </c>
      <c r="Y197" s="10">
        <v>9</v>
      </c>
      <c r="Z197" s="10">
        <v>198</v>
      </c>
    </row>
    <row r="198" spans="1:26" x14ac:dyDescent="0.3">
      <c r="A198" s="10">
        <v>197</v>
      </c>
      <c r="B198" s="10">
        <v>9</v>
      </c>
      <c r="C198" s="10">
        <v>552</v>
      </c>
      <c r="D198" s="10" t="s">
        <v>886</v>
      </c>
      <c r="E198" s="10"/>
      <c r="F198" s="10">
        <v>2364</v>
      </c>
      <c r="G198" s="330" t="s">
        <v>73</v>
      </c>
      <c r="H198" s="330" t="s">
        <v>1571</v>
      </c>
      <c r="I198" s="10">
        <v>696</v>
      </c>
      <c r="J198" s="10">
        <v>34</v>
      </c>
      <c r="K198" s="10">
        <v>60</v>
      </c>
      <c r="L198" s="10">
        <v>20</v>
      </c>
      <c r="M198" s="10">
        <v>7</v>
      </c>
      <c r="N198" s="10">
        <v>26</v>
      </c>
      <c r="O198" s="10">
        <v>2</v>
      </c>
      <c r="P198" s="10">
        <v>5</v>
      </c>
      <c r="Q198" s="10">
        <v>12</v>
      </c>
      <c r="R198" s="10">
        <v>2</v>
      </c>
      <c r="S198" s="10">
        <v>30</v>
      </c>
      <c r="T198" s="10">
        <v>1</v>
      </c>
      <c r="U198" s="10">
        <v>3</v>
      </c>
      <c r="V198" s="10">
        <v>4</v>
      </c>
      <c r="W198" s="10">
        <v>4</v>
      </c>
      <c r="X198" s="10">
        <v>0</v>
      </c>
      <c r="Y198" s="10">
        <v>9</v>
      </c>
      <c r="Z198" s="10">
        <v>219</v>
      </c>
    </row>
    <row r="199" spans="1:26" x14ac:dyDescent="0.3">
      <c r="A199" s="10">
        <v>198</v>
      </c>
      <c r="B199" s="10">
        <v>9</v>
      </c>
      <c r="C199" s="10">
        <v>552</v>
      </c>
      <c r="D199" s="10" t="s">
        <v>886</v>
      </c>
      <c r="E199" s="10"/>
      <c r="F199" s="10">
        <v>2364</v>
      </c>
      <c r="G199" s="330" t="s">
        <v>73</v>
      </c>
      <c r="H199" s="330" t="s">
        <v>1573</v>
      </c>
      <c r="I199" s="10">
        <v>187</v>
      </c>
      <c r="J199" s="10">
        <v>16</v>
      </c>
      <c r="K199" s="10">
        <v>15</v>
      </c>
      <c r="L199" s="10">
        <v>7</v>
      </c>
      <c r="M199" s="10">
        <v>2</v>
      </c>
      <c r="N199" s="10">
        <v>8</v>
      </c>
      <c r="O199" s="10">
        <v>0</v>
      </c>
      <c r="P199" s="10">
        <v>2</v>
      </c>
      <c r="Q199" s="10">
        <v>2</v>
      </c>
      <c r="R199" s="10">
        <v>0</v>
      </c>
      <c r="S199" s="10">
        <v>16</v>
      </c>
      <c r="T199" s="10">
        <v>2</v>
      </c>
      <c r="U199" s="10">
        <v>0</v>
      </c>
      <c r="V199" s="10">
        <v>1</v>
      </c>
      <c r="W199" s="10">
        <v>5</v>
      </c>
      <c r="X199" s="10">
        <v>0</v>
      </c>
      <c r="Y199" s="10">
        <v>4</v>
      </c>
      <c r="Z199" s="10">
        <v>80</v>
      </c>
    </row>
    <row r="200" spans="1:26" x14ac:dyDescent="0.3">
      <c r="A200" s="10">
        <v>199</v>
      </c>
      <c r="B200" s="10">
        <v>9</v>
      </c>
      <c r="C200" s="10">
        <v>552</v>
      </c>
      <c r="D200" s="10" t="s">
        <v>886</v>
      </c>
      <c r="E200" s="10" t="s">
        <v>886</v>
      </c>
      <c r="F200" s="10">
        <v>2365</v>
      </c>
      <c r="G200" s="330" t="s">
        <v>73</v>
      </c>
      <c r="H200" s="330" t="s">
        <v>42</v>
      </c>
      <c r="I200" s="10">
        <v>502</v>
      </c>
      <c r="J200" s="10">
        <v>20</v>
      </c>
      <c r="K200" s="10">
        <v>35</v>
      </c>
      <c r="L200" s="10">
        <v>14</v>
      </c>
      <c r="M200" s="10">
        <v>10</v>
      </c>
      <c r="N200" s="10">
        <v>2</v>
      </c>
      <c r="O200" s="10">
        <v>14</v>
      </c>
      <c r="P200" s="10">
        <v>17</v>
      </c>
      <c r="Q200" s="10">
        <v>2</v>
      </c>
      <c r="R200" s="10">
        <v>3</v>
      </c>
      <c r="S200" s="10">
        <v>32</v>
      </c>
      <c r="T200" s="10">
        <v>4</v>
      </c>
      <c r="U200" s="10">
        <v>4</v>
      </c>
      <c r="V200" s="10">
        <v>1</v>
      </c>
      <c r="W200" s="10">
        <v>6</v>
      </c>
      <c r="X200" s="10">
        <v>0</v>
      </c>
      <c r="Y200" s="10">
        <v>4</v>
      </c>
      <c r="Z200" s="10">
        <v>168</v>
      </c>
    </row>
    <row r="201" spans="1:26" x14ac:dyDescent="0.3">
      <c r="A201" s="10">
        <v>200</v>
      </c>
      <c r="B201" s="10">
        <v>9</v>
      </c>
      <c r="C201" s="10">
        <v>552</v>
      </c>
      <c r="D201" s="10" t="s">
        <v>886</v>
      </c>
      <c r="E201" s="10"/>
      <c r="F201" s="10">
        <v>2365</v>
      </c>
      <c r="G201" s="330" t="s">
        <v>73</v>
      </c>
      <c r="H201" s="330" t="s">
        <v>1569</v>
      </c>
      <c r="I201" s="10">
        <v>502</v>
      </c>
      <c r="J201" s="10">
        <v>25</v>
      </c>
      <c r="K201" s="10">
        <v>44</v>
      </c>
      <c r="L201" s="10">
        <v>16</v>
      </c>
      <c r="M201" s="10">
        <v>9</v>
      </c>
      <c r="N201" s="10">
        <v>12</v>
      </c>
      <c r="O201" s="10">
        <v>1</v>
      </c>
      <c r="P201" s="10">
        <v>14</v>
      </c>
      <c r="Q201" s="10">
        <v>2</v>
      </c>
      <c r="R201" s="10">
        <v>2</v>
      </c>
      <c r="S201" s="10">
        <v>54</v>
      </c>
      <c r="T201" s="10">
        <v>9</v>
      </c>
      <c r="U201" s="10">
        <v>1</v>
      </c>
      <c r="V201" s="10">
        <v>4</v>
      </c>
      <c r="W201" s="10">
        <v>7</v>
      </c>
      <c r="X201" s="10">
        <v>1</v>
      </c>
      <c r="Y201" s="10">
        <v>14</v>
      </c>
      <c r="Z201" s="10">
        <v>215</v>
      </c>
    </row>
    <row r="202" spans="1:26" x14ac:dyDescent="0.3">
      <c r="A202" s="10">
        <v>201</v>
      </c>
      <c r="B202" s="10">
        <v>9</v>
      </c>
      <c r="C202" s="10">
        <v>552</v>
      </c>
      <c r="D202" s="10" t="s">
        <v>886</v>
      </c>
      <c r="E202" s="10" t="s">
        <v>886</v>
      </c>
      <c r="F202" s="10">
        <v>2365</v>
      </c>
      <c r="G202" s="330" t="s">
        <v>73</v>
      </c>
      <c r="H202" s="330" t="s">
        <v>1571</v>
      </c>
      <c r="I202" s="10">
        <v>501</v>
      </c>
      <c r="J202" s="10">
        <v>24</v>
      </c>
      <c r="K202" s="10">
        <v>35</v>
      </c>
      <c r="L202" s="10">
        <v>11</v>
      </c>
      <c r="M202" s="10">
        <v>10</v>
      </c>
      <c r="N202" s="10">
        <v>11</v>
      </c>
      <c r="O202" s="10">
        <v>1</v>
      </c>
      <c r="P202" s="10">
        <v>8</v>
      </c>
      <c r="Q202" s="10">
        <v>4</v>
      </c>
      <c r="R202" s="10">
        <v>2</v>
      </c>
      <c r="S202" s="10">
        <v>30</v>
      </c>
      <c r="T202" s="10">
        <v>1</v>
      </c>
      <c r="U202" s="10">
        <v>2</v>
      </c>
      <c r="V202" s="10">
        <v>0</v>
      </c>
      <c r="W202" s="10">
        <v>3</v>
      </c>
      <c r="X202" s="10">
        <v>0</v>
      </c>
      <c r="Y202" s="10">
        <v>7</v>
      </c>
      <c r="Z202" s="10">
        <v>149</v>
      </c>
    </row>
    <row r="203" spans="1:26" x14ac:dyDescent="0.3">
      <c r="A203" s="10">
        <v>202</v>
      </c>
      <c r="B203" s="10">
        <v>9</v>
      </c>
      <c r="C203" s="10">
        <v>552</v>
      </c>
      <c r="D203" s="10" t="s">
        <v>886</v>
      </c>
      <c r="E203" s="10" t="s">
        <v>886</v>
      </c>
      <c r="F203" s="10">
        <v>2366</v>
      </c>
      <c r="G203" s="330" t="s">
        <v>73</v>
      </c>
      <c r="H203" s="330" t="s">
        <v>42</v>
      </c>
      <c r="I203" s="10">
        <v>502</v>
      </c>
      <c r="J203" s="10">
        <v>30</v>
      </c>
      <c r="K203" s="10">
        <v>53</v>
      </c>
      <c r="L203" s="10">
        <v>9</v>
      </c>
      <c r="M203" s="10">
        <v>6</v>
      </c>
      <c r="N203" s="10">
        <v>17</v>
      </c>
      <c r="O203" s="10">
        <v>1</v>
      </c>
      <c r="P203" s="10">
        <v>4</v>
      </c>
      <c r="Q203" s="10">
        <v>2</v>
      </c>
      <c r="R203" s="10">
        <v>3</v>
      </c>
      <c r="S203" s="10">
        <v>31</v>
      </c>
      <c r="T203" s="10">
        <v>2</v>
      </c>
      <c r="U203" s="10">
        <v>3</v>
      </c>
      <c r="V203" s="10">
        <v>1</v>
      </c>
      <c r="W203" s="10">
        <v>10</v>
      </c>
      <c r="X203" s="10">
        <v>0</v>
      </c>
      <c r="Y203" s="10">
        <v>5</v>
      </c>
      <c r="Z203" s="10">
        <v>177</v>
      </c>
    </row>
    <row r="204" spans="1:26" x14ac:dyDescent="0.3">
      <c r="A204" s="10">
        <v>203</v>
      </c>
      <c r="B204" s="10">
        <v>9</v>
      </c>
      <c r="C204" s="10">
        <v>552</v>
      </c>
      <c r="D204" s="10" t="s">
        <v>886</v>
      </c>
      <c r="E204" s="10"/>
      <c r="F204" s="10">
        <v>2366</v>
      </c>
      <c r="G204" s="330" t="s">
        <v>73</v>
      </c>
      <c r="H204" s="330" t="s">
        <v>1569</v>
      </c>
      <c r="I204" s="10">
        <v>502</v>
      </c>
      <c r="J204" s="10">
        <v>30</v>
      </c>
      <c r="K204" s="10">
        <v>57</v>
      </c>
      <c r="L204" s="10">
        <v>20</v>
      </c>
      <c r="M204" s="10">
        <v>5</v>
      </c>
      <c r="N204" s="10">
        <v>19</v>
      </c>
      <c r="O204" s="10">
        <v>1</v>
      </c>
      <c r="P204" s="10">
        <v>9</v>
      </c>
      <c r="Q204" s="10">
        <v>3</v>
      </c>
      <c r="R204" s="10">
        <v>1</v>
      </c>
      <c r="S204" s="10">
        <v>39</v>
      </c>
      <c r="T204" s="10">
        <v>8</v>
      </c>
      <c r="U204" s="10">
        <v>0</v>
      </c>
      <c r="V204" s="10">
        <v>2</v>
      </c>
      <c r="W204" s="10">
        <v>10</v>
      </c>
      <c r="X204" s="10">
        <v>0</v>
      </c>
      <c r="Y204" s="10">
        <v>9</v>
      </c>
      <c r="Z204" s="10">
        <v>213</v>
      </c>
    </row>
    <row r="205" spans="1:26" x14ac:dyDescent="0.3">
      <c r="A205" s="10">
        <v>204</v>
      </c>
      <c r="B205" s="10">
        <v>9</v>
      </c>
      <c r="C205" s="10">
        <v>552</v>
      </c>
      <c r="D205" s="10" t="s">
        <v>886</v>
      </c>
      <c r="E205" s="10"/>
      <c r="F205" s="10">
        <v>2366</v>
      </c>
      <c r="G205" s="330" t="s">
        <v>73</v>
      </c>
      <c r="H205" s="330" t="s">
        <v>1571</v>
      </c>
      <c r="I205" s="10">
        <v>502</v>
      </c>
      <c r="J205" s="10">
        <v>32</v>
      </c>
      <c r="K205" s="10">
        <v>60</v>
      </c>
      <c r="L205" s="10">
        <v>10</v>
      </c>
      <c r="M205" s="10">
        <v>7</v>
      </c>
      <c r="N205" s="10">
        <v>10</v>
      </c>
      <c r="O205" s="10">
        <v>2</v>
      </c>
      <c r="P205" s="10">
        <v>12</v>
      </c>
      <c r="Q205" s="10">
        <v>2</v>
      </c>
      <c r="R205" s="10">
        <v>1</v>
      </c>
      <c r="S205" s="10">
        <v>45</v>
      </c>
      <c r="T205" s="10">
        <v>3</v>
      </c>
      <c r="U205" s="10">
        <v>3</v>
      </c>
      <c r="V205" s="10">
        <v>1</v>
      </c>
      <c r="W205" s="10">
        <v>8</v>
      </c>
      <c r="X205" s="10">
        <v>2</v>
      </c>
      <c r="Y205" s="10">
        <v>7</v>
      </c>
      <c r="Z205" s="10">
        <v>205</v>
      </c>
    </row>
    <row r="206" spans="1:26" x14ac:dyDescent="0.3">
      <c r="A206" s="10">
        <v>205</v>
      </c>
      <c r="B206" s="10">
        <v>9</v>
      </c>
      <c r="C206" s="10">
        <v>552</v>
      </c>
      <c r="D206" s="10" t="s">
        <v>886</v>
      </c>
      <c r="E206" s="10" t="s">
        <v>886</v>
      </c>
      <c r="F206" s="10">
        <v>2366</v>
      </c>
      <c r="G206" s="330" t="s">
        <v>73</v>
      </c>
      <c r="H206" s="330" t="s">
        <v>1571</v>
      </c>
      <c r="I206" s="10"/>
      <c r="J206" s="10">
        <v>30</v>
      </c>
      <c r="K206" s="10">
        <v>53</v>
      </c>
      <c r="L206" s="10">
        <v>9</v>
      </c>
      <c r="M206" s="10">
        <v>6</v>
      </c>
      <c r="N206" s="10">
        <v>17</v>
      </c>
      <c r="O206" s="10">
        <v>1</v>
      </c>
      <c r="P206" s="10">
        <v>4</v>
      </c>
      <c r="Q206" s="10">
        <v>2</v>
      </c>
      <c r="R206" s="10">
        <v>3</v>
      </c>
      <c r="S206" s="10">
        <v>31</v>
      </c>
      <c r="T206" s="10">
        <v>2</v>
      </c>
      <c r="U206" s="10">
        <v>3</v>
      </c>
      <c r="V206" s="10">
        <v>1</v>
      </c>
      <c r="W206" s="10">
        <v>10</v>
      </c>
      <c r="X206" s="10">
        <v>0</v>
      </c>
      <c r="Y206" s="10">
        <v>5</v>
      </c>
      <c r="Z206" s="10">
        <v>177</v>
      </c>
    </row>
    <row r="207" spans="1:26" x14ac:dyDescent="0.3">
      <c r="A207" s="10">
        <v>206</v>
      </c>
      <c r="B207" s="10">
        <v>9</v>
      </c>
      <c r="C207" s="10">
        <v>559</v>
      </c>
      <c r="D207" s="10" t="s">
        <v>887</v>
      </c>
      <c r="E207" s="10"/>
      <c r="F207" s="10">
        <v>2407</v>
      </c>
      <c r="G207" s="330" t="s">
        <v>73</v>
      </c>
      <c r="H207" s="330" t="s">
        <v>42</v>
      </c>
      <c r="I207" s="10">
        <v>556</v>
      </c>
      <c r="J207" s="10">
        <v>8</v>
      </c>
      <c r="K207" s="10">
        <v>43</v>
      </c>
      <c r="L207" s="10">
        <v>7</v>
      </c>
      <c r="M207" s="10">
        <v>4</v>
      </c>
      <c r="N207" s="10">
        <v>69</v>
      </c>
      <c r="O207" s="10">
        <v>36</v>
      </c>
      <c r="P207" s="10">
        <v>6</v>
      </c>
      <c r="Q207" s="10">
        <v>3</v>
      </c>
      <c r="R207" s="10">
        <v>5</v>
      </c>
      <c r="S207" s="10">
        <v>66</v>
      </c>
      <c r="T207" s="10">
        <v>2</v>
      </c>
      <c r="U207" s="10">
        <v>1</v>
      </c>
      <c r="V207" s="10">
        <v>0</v>
      </c>
      <c r="W207" s="10">
        <v>19</v>
      </c>
      <c r="X207" s="10">
        <v>0</v>
      </c>
      <c r="Y207" s="10">
        <v>11</v>
      </c>
      <c r="Z207" s="10">
        <v>280</v>
      </c>
    </row>
    <row r="208" spans="1:26" x14ac:dyDescent="0.3">
      <c r="A208" s="10">
        <v>207</v>
      </c>
      <c r="B208" s="10">
        <v>9</v>
      </c>
      <c r="C208" s="10">
        <v>559</v>
      </c>
      <c r="D208" s="10" t="s">
        <v>887</v>
      </c>
      <c r="E208" s="10"/>
      <c r="F208" s="10">
        <v>2407</v>
      </c>
      <c r="G208" s="330" t="s">
        <v>73</v>
      </c>
      <c r="H208" s="330" t="s">
        <v>1569</v>
      </c>
      <c r="I208" s="10">
        <v>556</v>
      </c>
      <c r="J208" s="10">
        <v>10</v>
      </c>
      <c r="K208" s="10">
        <v>40</v>
      </c>
      <c r="L208" s="10">
        <v>15</v>
      </c>
      <c r="M208" s="10">
        <v>4</v>
      </c>
      <c r="N208" s="10">
        <v>48</v>
      </c>
      <c r="O208" s="10">
        <v>21</v>
      </c>
      <c r="P208" s="10">
        <v>7</v>
      </c>
      <c r="Q208" s="10">
        <v>4</v>
      </c>
      <c r="R208" s="10">
        <v>11</v>
      </c>
      <c r="S208" s="10">
        <v>57</v>
      </c>
      <c r="T208" s="10">
        <v>11</v>
      </c>
      <c r="U208" s="10">
        <v>0</v>
      </c>
      <c r="V208" s="10">
        <v>1</v>
      </c>
      <c r="W208" s="10">
        <v>28</v>
      </c>
      <c r="X208" s="10">
        <v>0</v>
      </c>
      <c r="Y208" s="10">
        <v>14</v>
      </c>
      <c r="Z208" s="10">
        <v>271</v>
      </c>
    </row>
    <row r="209" spans="1:26" x14ac:dyDescent="0.3">
      <c r="A209" s="10">
        <v>208</v>
      </c>
      <c r="B209" s="10">
        <v>9</v>
      </c>
      <c r="C209" s="10">
        <v>560</v>
      </c>
      <c r="D209" s="10" t="s">
        <v>888</v>
      </c>
      <c r="E209" s="10"/>
      <c r="F209" s="10">
        <v>2408</v>
      </c>
      <c r="G209" s="330" t="s">
        <v>73</v>
      </c>
      <c r="H209" s="330" t="s">
        <v>42</v>
      </c>
      <c r="I209" s="10">
        <v>666</v>
      </c>
      <c r="J209" s="10">
        <v>25</v>
      </c>
      <c r="K209" s="10">
        <v>93</v>
      </c>
      <c r="L209" s="10">
        <v>67</v>
      </c>
      <c r="M209" s="10">
        <v>6</v>
      </c>
      <c r="N209" s="10">
        <v>42</v>
      </c>
      <c r="O209" s="10">
        <v>37</v>
      </c>
      <c r="P209" s="10">
        <v>12</v>
      </c>
      <c r="Q209" s="10">
        <v>7</v>
      </c>
      <c r="R209" s="10">
        <v>14</v>
      </c>
      <c r="S209" s="10">
        <v>85</v>
      </c>
      <c r="T209" s="10">
        <v>3</v>
      </c>
      <c r="U209" s="10">
        <v>2</v>
      </c>
      <c r="V209" s="10">
        <v>0</v>
      </c>
      <c r="W209" s="10">
        <v>9</v>
      </c>
      <c r="X209" s="10">
        <v>0</v>
      </c>
      <c r="Y209" s="10">
        <v>22</v>
      </c>
      <c r="Z209" s="10">
        <v>424</v>
      </c>
    </row>
    <row r="210" spans="1:26" x14ac:dyDescent="0.3">
      <c r="A210" s="10">
        <v>209</v>
      </c>
      <c r="B210" s="10">
        <v>9</v>
      </c>
      <c r="C210" s="10">
        <v>560</v>
      </c>
      <c r="D210" s="10" t="s">
        <v>888</v>
      </c>
      <c r="E210" s="10"/>
      <c r="F210" s="10">
        <v>2408</v>
      </c>
      <c r="G210" s="330" t="s">
        <v>73</v>
      </c>
      <c r="H210" s="330" t="s">
        <v>1569</v>
      </c>
      <c r="I210" s="10">
        <v>666</v>
      </c>
      <c r="J210" s="10">
        <v>19</v>
      </c>
      <c r="K210" s="10">
        <v>99</v>
      </c>
      <c r="L210" s="10">
        <v>42</v>
      </c>
      <c r="M210" s="10">
        <v>8</v>
      </c>
      <c r="N210" s="10">
        <v>34</v>
      </c>
      <c r="O210" s="10">
        <v>39</v>
      </c>
      <c r="P210" s="10">
        <v>8</v>
      </c>
      <c r="Q210" s="10">
        <v>13</v>
      </c>
      <c r="R210" s="10">
        <v>25</v>
      </c>
      <c r="S210" s="10">
        <v>85</v>
      </c>
      <c r="T210" s="10">
        <v>5</v>
      </c>
      <c r="U210" s="10">
        <v>3</v>
      </c>
      <c r="V210" s="10">
        <v>1</v>
      </c>
      <c r="W210" s="10">
        <v>7</v>
      </c>
      <c r="X210" s="10">
        <v>0</v>
      </c>
      <c r="Y210" s="10">
        <v>23</v>
      </c>
      <c r="Z210" s="10">
        <v>411</v>
      </c>
    </row>
    <row r="211" spans="1:26" x14ac:dyDescent="0.3">
      <c r="A211" s="10">
        <v>210</v>
      </c>
      <c r="B211" s="10">
        <v>9</v>
      </c>
      <c r="C211" s="10">
        <v>560</v>
      </c>
      <c r="D211" s="10" t="s">
        <v>888</v>
      </c>
      <c r="E211" s="10" t="s">
        <v>888</v>
      </c>
      <c r="F211" s="10">
        <v>2408</v>
      </c>
      <c r="G211" s="330" t="s">
        <v>73</v>
      </c>
      <c r="H211" s="330" t="s">
        <v>1572</v>
      </c>
      <c r="I211" s="10"/>
      <c r="J211" s="10">
        <v>9</v>
      </c>
      <c r="K211" s="10">
        <v>20</v>
      </c>
      <c r="L211" s="10">
        <v>14</v>
      </c>
      <c r="M211" s="10">
        <v>4</v>
      </c>
      <c r="N211" s="10">
        <v>14</v>
      </c>
      <c r="O211" s="10">
        <v>3</v>
      </c>
      <c r="P211" s="10">
        <v>5</v>
      </c>
      <c r="Q211" s="10">
        <v>1</v>
      </c>
      <c r="R211" s="10">
        <v>0</v>
      </c>
      <c r="S211" s="10">
        <v>27</v>
      </c>
      <c r="T211" s="10">
        <v>0</v>
      </c>
      <c r="U211" s="10">
        <v>0</v>
      </c>
      <c r="V211" s="10">
        <v>1</v>
      </c>
      <c r="W211" s="10">
        <v>21</v>
      </c>
      <c r="X211" s="10">
        <v>0</v>
      </c>
      <c r="Y211" s="10">
        <v>2</v>
      </c>
      <c r="Z211" s="10">
        <v>121</v>
      </c>
    </row>
    <row r="212" spans="1:26" x14ac:dyDescent="0.3">
      <c r="A212" s="10">
        <v>211</v>
      </c>
      <c r="B212" s="10">
        <v>9</v>
      </c>
      <c r="C212" s="10">
        <v>560</v>
      </c>
      <c r="D212" s="10" t="s">
        <v>888</v>
      </c>
      <c r="E212" s="10"/>
      <c r="F212" s="10">
        <v>2409</v>
      </c>
      <c r="G212" s="330" t="s">
        <v>73</v>
      </c>
      <c r="H212" s="330" t="s">
        <v>42</v>
      </c>
      <c r="I212" s="10">
        <v>534</v>
      </c>
      <c r="J212" s="10">
        <v>22</v>
      </c>
      <c r="K212" s="10">
        <v>75</v>
      </c>
      <c r="L212" s="10">
        <v>45</v>
      </c>
      <c r="M212" s="10">
        <v>7</v>
      </c>
      <c r="N212" s="10">
        <v>25</v>
      </c>
      <c r="O212" s="10">
        <v>37</v>
      </c>
      <c r="P212" s="10">
        <v>16</v>
      </c>
      <c r="Q212" s="10">
        <v>11</v>
      </c>
      <c r="R212" s="10">
        <v>9</v>
      </c>
      <c r="S212" s="10">
        <v>71</v>
      </c>
      <c r="T212" s="10">
        <v>4</v>
      </c>
      <c r="U212" s="10">
        <v>3</v>
      </c>
      <c r="V212" s="10">
        <v>1</v>
      </c>
      <c r="W212" s="10">
        <v>6</v>
      </c>
      <c r="X212" s="10">
        <v>1</v>
      </c>
      <c r="Y212" s="10">
        <v>19</v>
      </c>
      <c r="Z212" s="10">
        <v>352</v>
      </c>
    </row>
    <row r="213" spans="1:26" x14ac:dyDescent="0.3">
      <c r="A213" s="10">
        <v>212</v>
      </c>
      <c r="B213" s="10">
        <v>9</v>
      </c>
      <c r="C213" s="10">
        <v>560</v>
      </c>
      <c r="D213" s="10" t="s">
        <v>888</v>
      </c>
      <c r="E213" s="10"/>
      <c r="F213" s="10">
        <v>2409</v>
      </c>
      <c r="G213" s="330" t="s">
        <v>73</v>
      </c>
      <c r="H213" s="330" t="s">
        <v>1569</v>
      </c>
      <c r="I213" s="10">
        <v>533</v>
      </c>
      <c r="J213" s="10">
        <v>27</v>
      </c>
      <c r="K213" s="10">
        <v>86</v>
      </c>
      <c r="L213" s="10">
        <v>29</v>
      </c>
      <c r="M213" s="10">
        <v>6</v>
      </c>
      <c r="N213" s="10">
        <v>17</v>
      </c>
      <c r="O213" s="10">
        <v>42</v>
      </c>
      <c r="P213" s="10">
        <v>10</v>
      </c>
      <c r="Q213" s="10">
        <v>20</v>
      </c>
      <c r="R213" s="10">
        <v>12</v>
      </c>
      <c r="S213" s="10">
        <v>62</v>
      </c>
      <c r="T213" s="10">
        <v>3</v>
      </c>
      <c r="U213" s="10">
        <v>1</v>
      </c>
      <c r="V213" s="10">
        <v>2</v>
      </c>
      <c r="W213" s="10">
        <v>5</v>
      </c>
      <c r="X213" s="10">
        <v>1</v>
      </c>
      <c r="Y213" s="10">
        <v>20</v>
      </c>
      <c r="Z213" s="10">
        <v>343</v>
      </c>
    </row>
    <row r="214" spans="1:26" x14ac:dyDescent="0.3">
      <c r="A214" s="10">
        <v>213</v>
      </c>
      <c r="B214" s="10">
        <v>9</v>
      </c>
      <c r="C214" s="10">
        <v>560</v>
      </c>
      <c r="D214" s="10" t="s">
        <v>888</v>
      </c>
      <c r="E214" s="10"/>
      <c r="F214" s="10">
        <v>2409</v>
      </c>
      <c r="G214" s="330" t="s">
        <v>73</v>
      </c>
      <c r="H214" s="330" t="s">
        <v>1571</v>
      </c>
      <c r="I214" s="10">
        <v>533</v>
      </c>
      <c r="J214" s="10">
        <v>15</v>
      </c>
      <c r="K214" s="10">
        <v>89</v>
      </c>
      <c r="L214" s="10">
        <v>37</v>
      </c>
      <c r="M214" s="10">
        <v>10</v>
      </c>
      <c r="N214" s="10">
        <v>16</v>
      </c>
      <c r="O214" s="10">
        <v>23</v>
      </c>
      <c r="P214" s="10">
        <v>6</v>
      </c>
      <c r="Q214" s="10">
        <v>15</v>
      </c>
      <c r="R214" s="10">
        <v>9</v>
      </c>
      <c r="S214" s="10">
        <v>66</v>
      </c>
      <c r="T214" s="10">
        <v>6</v>
      </c>
      <c r="U214" s="10">
        <v>2</v>
      </c>
      <c r="V214" s="10">
        <v>1</v>
      </c>
      <c r="W214" s="10">
        <v>7</v>
      </c>
      <c r="X214" s="10">
        <v>0</v>
      </c>
      <c r="Y214" s="10">
        <v>22</v>
      </c>
      <c r="Z214" s="10">
        <v>324</v>
      </c>
    </row>
    <row r="215" spans="1:26" x14ac:dyDescent="0.3">
      <c r="A215" s="10">
        <v>214</v>
      </c>
      <c r="B215" s="10">
        <v>9</v>
      </c>
      <c r="C215" s="10">
        <v>560</v>
      </c>
      <c r="D215" s="10" t="s">
        <v>888</v>
      </c>
      <c r="E215" s="10" t="s">
        <v>888</v>
      </c>
      <c r="F215" s="10">
        <v>2409</v>
      </c>
      <c r="G215" s="330" t="s">
        <v>73</v>
      </c>
      <c r="H215" s="330" t="s">
        <v>1572</v>
      </c>
      <c r="I215" s="10"/>
      <c r="J215" s="10">
        <v>1</v>
      </c>
      <c r="K215" s="10">
        <v>4</v>
      </c>
      <c r="L215" s="10">
        <v>2</v>
      </c>
      <c r="M215" s="10">
        <v>1</v>
      </c>
      <c r="N215" s="10">
        <v>2</v>
      </c>
      <c r="O215" s="10">
        <v>0</v>
      </c>
      <c r="P215" s="10">
        <v>0</v>
      </c>
      <c r="Q215" s="10">
        <v>0</v>
      </c>
      <c r="R215" s="10">
        <v>1</v>
      </c>
      <c r="S215" s="10">
        <v>6</v>
      </c>
      <c r="T215" s="10">
        <v>0</v>
      </c>
      <c r="U215" s="10">
        <v>0</v>
      </c>
      <c r="V215" s="10">
        <v>0</v>
      </c>
      <c r="W215" s="10">
        <v>1</v>
      </c>
      <c r="X215" s="10">
        <v>0</v>
      </c>
      <c r="Y215" s="10">
        <v>1</v>
      </c>
      <c r="Z215" s="10">
        <v>19</v>
      </c>
    </row>
    <row r="216" spans="1:26" x14ac:dyDescent="0.3">
      <c r="A216" s="10">
        <v>215</v>
      </c>
      <c r="B216" s="10">
        <v>9</v>
      </c>
      <c r="C216" s="10">
        <v>560</v>
      </c>
      <c r="D216" s="10" t="s">
        <v>888</v>
      </c>
      <c r="E216" s="10"/>
      <c r="F216" s="10">
        <v>2410</v>
      </c>
      <c r="G216" s="330" t="s">
        <v>73</v>
      </c>
      <c r="H216" s="330" t="s">
        <v>42</v>
      </c>
      <c r="I216" s="10">
        <v>618</v>
      </c>
      <c r="J216" s="10">
        <v>17</v>
      </c>
      <c r="K216" s="10">
        <v>99</v>
      </c>
      <c r="L216" s="10">
        <v>47</v>
      </c>
      <c r="M216" s="10">
        <v>5</v>
      </c>
      <c r="N216" s="10">
        <v>22</v>
      </c>
      <c r="O216" s="10">
        <v>28</v>
      </c>
      <c r="P216" s="10">
        <v>11</v>
      </c>
      <c r="Q216" s="10">
        <v>16</v>
      </c>
      <c r="R216" s="10">
        <v>33</v>
      </c>
      <c r="S216" s="10">
        <v>88</v>
      </c>
      <c r="T216" s="10">
        <v>1</v>
      </c>
      <c r="U216" s="10">
        <v>2</v>
      </c>
      <c r="V216" s="10">
        <v>3</v>
      </c>
      <c r="W216" s="10">
        <v>12</v>
      </c>
      <c r="X216" s="10">
        <v>0</v>
      </c>
      <c r="Y216" s="10">
        <v>23</v>
      </c>
      <c r="Z216" s="10">
        <v>407</v>
      </c>
    </row>
    <row r="217" spans="1:26" x14ac:dyDescent="0.3">
      <c r="A217" s="10">
        <v>216</v>
      </c>
      <c r="B217" s="10">
        <v>9</v>
      </c>
      <c r="C217" s="10">
        <v>560</v>
      </c>
      <c r="D217" s="10" t="s">
        <v>888</v>
      </c>
      <c r="E217" s="10"/>
      <c r="F217" s="10">
        <v>2410</v>
      </c>
      <c r="G217" s="330" t="s">
        <v>73</v>
      </c>
      <c r="H217" s="330" t="s">
        <v>1569</v>
      </c>
      <c r="I217" s="10">
        <v>618</v>
      </c>
      <c r="J217" s="10">
        <v>6</v>
      </c>
      <c r="K217" s="10">
        <v>89</v>
      </c>
      <c r="L217" s="10">
        <v>39</v>
      </c>
      <c r="M217" s="10">
        <v>6</v>
      </c>
      <c r="N217" s="10">
        <v>17</v>
      </c>
      <c r="O217" s="10">
        <v>43</v>
      </c>
      <c r="P217" s="10">
        <v>6</v>
      </c>
      <c r="Q217" s="10">
        <v>12</v>
      </c>
      <c r="R217" s="10">
        <v>30</v>
      </c>
      <c r="S217" s="10">
        <v>73</v>
      </c>
      <c r="T217" s="10">
        <v>6</v>
      </c>
      <c r="U217" s="10">
        <v>1</v>
      </c>
      <c r="V217" s="10">
        <v>2</v>
      </c>
      <c r="W217" s="10">
        <v>6</v>
      </c>
      <c r="X217" s="10">
        <v>0</v>
      </c>
      <c r="Y217" s="10">
        <v>20</v>
      </c>
      <c r="Z217" s="10">
        <v>356</v>
      </c>
    </row>
    <row r="218" spans="1:26" x14ac:dyDescent="0.3">
      <c r="A218" s="10">
        <v>217</v>
      </c>
      <c r="B218" s="10">
        <v>9</v>
      </c>
      <c r="C218" s="10">
        <v>560</v>
      </c>
      <c r="D218" s="10" t="s">
        <v>888</v>
      </c>
      <c r="E218" s="10"/>
      <c r="F218" s="10">
        <v>2410</v>
      </c>
      <c r="G218" s="330" t="s">
        <v>73</v>
      </c>
      <c r="H218" s="330" t="s">
        <v>1571</v>
      </c>
      <c r="I218" s="10">
        <v>617</v>
      </c>
      <c r="J218" s="10">
        <v>9</v>
      </c>
      <c r="K218" s="10">
        <v>74</v>
      </c>
      <c r="L218" s="10">
        <v>55</v>
      </c>
      <c r="M218" s="10">
        <v>4</v>
      </c>
      <c r="N218" s="10">
        <v>20</v>
      </c>
      <c r="O218" s="10">
        <v>39</v>
      </c>
      <c r="P218" s="10">
        <v>7</v>
      </c>
      <c r="Q218" s="10">
        <v>15</v>
      </c>
      <c r="R218" s="10">
        <v>27</v>
      </c>
      <c r="S218" s="10">
        <v>74</v>
      </c>
      <c r="T218" s="10">
        <v>5</v>
      </c>
      <c r="U218" s="10">
        <v>4</v>
      </c>
      <c r="V218" s="10">
        <v>1</v>
      </c>
      <c r="W218" s="10">
        <v>1</v>
      </c>
      <c r="X218" s="10">
        <v>0</v>
      </c>
      <c r="Y218" s="10">
        <v>21</v>
      </c>
      <c r="Z218" s="10">
        <v>356</v>
      </c>
    </row>
    <row r="219" spans="1:26" x14ac:dyDescent="0.3">
      <c r="A219" s="10">
        <v>218</v>
      </c>
      <c r="B219" s="10">
        <v>9</v>
      </c>
      <c r="C219" s="10">
        <v>560</v>
      </c>
      <c r="D219" s="10" t="s">
        <v>888</v>
      </c>
      <c r="E219" s="10"/>
      <c r="F219" s="10">
        <v>2410</v>
      </c>
      <c r="G219" s="330" t="s">
        <v>73</v>
      </c>
      <c r="H219" s="330" t="s">
        <v>1578</v>
      </c>
      <c r="I219" s="10">
        <v>617</v>
      </c>
      <c r="J219" s="10">
        <v>14</v>
      </c>
      <c r="K219" s="10">
        <v>67</v>
      </c>
      <c r="L219" s="10">
        <v>57</v>
      </c>
      <c r="M219" s="10">
        <v>4</v>
      </c>
      <c r="N219" s="10">
        <v>20</v>
      </c>
      <c r="O219" s="10">
        <v>35</v>
      </c>
      <c r="P219" s="10">
        <v>11</v>
      </c>
      <c r="Q219" s="10">
        <v>12</v>
      </c>
      <c r="R219" s="10">
        <v>25</v>
      </c>
      <c r="S219" s="10">
        <v>84</v>
      </c>
      <c r="T219" s="10">
        <v>1</v>
      </c>
      <c r="U219" s="10">
        <v>6</v>
      </c>
      <c r="V219" s="10">
        <v>2</v>
      </c>
      <c r="W219" s="10">
        <v>10</v>
      </c>
      <c r="X219" s="10">
        <v>0</v>
      </c>
      <c r="Y219" s="10">
        <v>27</v>
      </c>
      <c r="Z219" s="10">
        <v>375</v>
      </c>
    </row>
    <row r="220" spans="1:26" x14ac:dyDescent="0.3">
      <c r="A220" s="10">
        <v>219</v>
      </c>
      <c r="B220" s="10">
        <v>9</v>
      </c>
      <c r="C220" s="10">
        <v>560</v>
      </c>
      <c r="D220" s="10" t="s">
        <v>888</v>
      </c>
      <c r="E220" s="10"/>
      <c r="F220" s="10">
        <v>2411</v>
      </c>
      <c r="G220" s="330" t="s">
        <v>73</v>
      </c>
      <c r="H220" s="330" t="s">
        <v>42</v>
      </c>
      <c r="I220" s="10">
        <v>583</v>
      </c>
      <c r="J220" s="10">
        <v>12</v>
      </c>
      <c r="K220" s="10">
        <v>71</v>
      </c>
      <c r="L220" s="10">
        <v>66</v>
      </c>
      <c r="M220" s="10">
        <v>10</v>
      </c>
      <c r="N220" s="10">
        <v>37</v>
      </c>
      <c r="O220" s="10">
        <v>27</v>
      </c>
      <c r="P220" s="10">
        <v>8</v>
      </c>
      <c r="Q220" s="10">
        <v>8</v>
      </c>
      <c r="R220" s="10">
        <v>25</v>
      </c>
      <c r="S220" s="10">
        <v>81</v>
      </c>
      <c r="T220" s="10">
        <v>3</v>
      </c>
      <c r="U220" s="10">
        <v>3</v>
      </c>
      <c r="V220" s="10">
        <v>0</v>
      </c>
      <c r="W220" s="10">
        <v>10</v>
      </c>
      <c r="X220" s="10">
        <v>2</v>
      </c>
      <c r="Y220" s="10">
        <v>12</v>
      </c>
      <c r="Z220" s="10">
        <v>375</v>
      </c>
    </row>
    <row r="221" spans="1:26" x14ac:dyDescent="0.3">
      <c r="A221" s="10">
        <v>220</v>
      </c>
      <c r="B221" s="10">
        <v>9</v>
      </c>
      <c r="C221" s="10">
        <v>560</v>
      </c>
      <c r="D221" s="10" t="s">
        <v>888</v>
      </c>
      <c r="E221" s="10"/>
      <c r="F221" s="10">
        <v>2411</v>
      </c>
      <c r="G221" s="330" t="s">
        <v>73</v>
      </c>
      <c r="H221" s="330" t="s">
        <v>1569</v>
      </c>
      <c r="I221" s="10">
        <v>583</v>
      </c>
      <c r="J221" s="10">
        <v>14</v>
      </c>
      <c r="K221" s="10">
        <v>41</v>
      </c>
      <c r="L221" s="10">
        <v>78</v>
      </c>
      <c r="M221" s="10">
        <v>5</v>
      </c>
      <c r="N221" s="10">
        <v>25</v>
      </c>
      <c r="O221" s="10">
        <v>33</v>
      </c>
      <c r="P221" s="10">
        <v>3</v>
      </c>
      <c r="Q221" s="10">
        <v>10</v>
      </c>
      <c r="R221" s="10">
        <v>30</v>
      </c>
      <c r="S221" s="10">
        <v>67</v>
      </c>
      <c r="T221" s="10">
        <v>1</v>
      </c>
      <c r="U221" s="10">
        <v>7</v>
      </c>
      <c r="V221" s="10">
        <v>2</v>
      </c>
      <c r="W221" s="10">
        <v>9</v>
      </c>
      <c r="X221" s="10">
        <v>0</v>
      </c>
      <c r="Y221" s="10">
        <v>30</v>
      </c>
      <c r="Z221" s="10">
        <v>355</v>
      </c>
    </row>
    <row r="222" spans="1:26" x14ac:dyDescent="0.3">
      <c r="A222" s="10">
        <v>221</v>
      </c>
      <c r="B222" s="10">
        <v>9</v>
      </c>
      <c r="C222" s="10">
        <v>560</v>
      </c>
      <c r="D222" s="10" t="s">
        <v>888</v>
      </c>
      <c r="E222" s="10"/>
      <c r="F222" s="10">
        <v>2411</v>
      </c>
      <c r="G222" s="330" t="s">
        <v>73</v>
      </c>
      <c r="H222" s="330" t="s">
        <v>1571</v>
      </c>
      <c r="I222" s="10">
        <v>583</v>
      </c>
      <c r="J222" s="10">
        <v>21</v>
      </c>
      <c r="K222" s="10">
        <v>52</v>
      </c>
      <c r="L222" s="10">
        <v>60</v>
      </c>
      <c r="M222" s="10">
        <v>7</v>
      </c>
      <c r="N222" s="10">
        <v>50</v>
      </c>
      <c r="O222" s="10">
        <v>20</v>
      </c>
      <c r="P222" s="10">
        <v>10</v>
      </c>
      <c r="Q222" s="10">
        <v>4</v>
      </c>
      <c r="R222" s="10">
        <v>26</v>
      </c>
      <c r="S222" s="10">
        <v>67</v>
      </c>
      <c r="T222" s="10">
        <v>0</v>
      </c>
      <c r="U222" s="10">
        <v>5</v>
      </c>
      <c r="V222" s="10">
        <v>1</v>
      </c>
      <c r="W222" s="10">
        <v>10</v>
      </c>
      <c r="X222" s="10">
        <v>0</v>
      </c>
      <c r="Y222" s="10">
        <v>27</v>
      </c>
      <c r="Z222" s="10">
        <v>360</v>
      </c>
    </row>
    <row r="223" spans="1:26" x14ac:dyDescent="0.3">
      <c r="A223" s="10">
        <v>222</v>
      </c>
      <c r="B223" s="10">
        <v>9</v>
      </c>
      <c r="C223" s="10">
        <v>560</v>
      </c>
      <c r="D223" s="10" t="s">
        <v>888</v>
      </c>
      <c r="E223" s="10"/>
      <c r="F223" s="10">
        <v>2411</v>
      </c>
      <c r="G223" s="330" t="s">
        <v>73</v>
      </c>
      <c r="H223" s="330" t="s">
        <v>1578</v>
      </c>
      <c r="I223" s="10">
        <v>582</v>
      </c>
      <c r="J223" s="10">
        <v>23</v>
      </c>
      <c r="K223" s="10">
        <v>60</v>
      </c>
      <c r="L223" s="10">
        <v>61</v>
      </c>
      <c r="M223" s="10">
        <v>11</v>
      </c>
      <c r="N223" s="10">
        <v>32</v>
      </c>
      <c r="O223" s="10">
        <v>18</v>
      </c>
      <c r="P223" s="10">
        <v>9</v>
      </c>
      <c r="Q223" s="10">
        <v>9</v>
      </c>
      <c r="R223" s="10">
        <v>25</v>
      </c>
      <c r="S223" s="10">
        <v>85</v>
      </c>
      <c r="T223" s="10">
        <v>1</v>
      </c>
      <c r="U223" s="10">
        <v>2</v>
      </c>
      <c r="V223" s="10">
        <v>1</v>
      </c>
      <c r="W223" s="10">
        <v>8</v>
      </c>
      <c r="X223" s="10">
        <v>0</v>
      </c>
      <c r="Y223" s="10">
        <v>19</v>
      </c>
      <c r="Z223" s="10">
        <v>364</v>
      </c>
    </row>
    <row r="224" spans="1:26" x14ac:dyDescent="0.3">
      <c r="A224" s="10">
        <v>223</v>
      </c>
      <c r="B224" s="10">
        <v>9</v>
      </c>
      <c r="C224" s="10">
        <v>562</v>
      </c>
      <c r="D224" s="10" t="s">
        <v>964</v>
      </c>
      <c r="E224" s="10" t="s">
        <v>965</v>
      </c>
      <c r="F224" s="10">
        <v>2417</v>
      </c>
      <c r="G224" s="330" t="s">
        <v>73</v>
      </c>
      <c r="H224" s="330" t="s">
        <v>42</v>
      </c>
      <c r="I224" s="10">
        <v>557</v>
      </c>
      <c r="J224" s="10">
        <v>2</v>
      </c>
      <c r="K224" s="10">
        <v>47</v>
      </c>
      <c r="L224" s="10">
        <v>11</v>
      </c>
      <c r="M224" s="10">
        <v>3</v>
      </c>
      <c r="N224" s="10">
        <v>9</v>
      </c>
      <c r="O224" s="10">
        <v>0</v>
      </c>
      <c r="P224" s="10">
        <v>11</v>
      </c>
      <c r="Q224" s="10">
        <v>7</v>
      </c>
      <c r="R224" s="10">
        <v>1</v>
      </c>
      <c r="S224" s="10">
        <v>104</v>
      </c>
      <c r="T224" s="10">
        <v>0</v>
      </c>
      <c r="U224" s="10">
        <v>0</v>
      </c>
      <c r="V224" s="10">
        <v>0</v>
      </c>
      <c r="W224" s="10">
        <v>0</v>
      </c>
      <c r="X224" s="10">
        <v>0</v>
      </c>
      <c r="Y224" s="10">
        <v>7</v>
      </c>
      <c r="Z224" s="10">
        <v>202</v>
      </c>
    </row>
    <row r="225" spans="1:26" x14ac:dyDescent="0.3">
      <c r="A225" s="10">
        <v>224</v>
      </c>
      <c r="B225" s="10">
        <v>9</v>
      </c>
      <c r="C225" s="10">
        <v>562</v>
      </c>
      <c r="D225" s="10" t="s">
        <v>964</v>
      </c>
      <c r="E225" s="10" t="s">
        <v>965</v>
      </c>
      <c r="F225" s="10">
        <v>2418</v>
      </c>
      <c r="G225" s="330" t="s">
        <v>73</v>
      </c>
      <c r="H225" s="330" t="s">
        <v>42</v>
      </c>
      <c r="I225" s="10">
        <v>401</v>
      </c>
      <c r="J225" s="10">
        <v>3</v>
      </c>
      <c r="K225" s="10">
        <v>65</v>
      </c>
      <c r="L225" s="10">
        <v>2</v>
      </c>
      <c r="M225" s="10">
        <v>2</v>
      </c>
      <c r="N225" s="10">
        <v>4</v>
      </c>
      <c r="O225" s="10">
        <v>0</v>
      </c>
      <c r="P225" s="10">
        <v>15</v>
      </c>
      <c r="Q225" s="10">
        <v>10</v>
      </c>
      <c r="R225" s="10">
        <v>1</v>
      </c>
      <c r="S225" s="10">
        <v>38</v>
      </c>
      <c r="T225" s="10">
        <v>0</v>
      </c>
      <c r="U225" s="10">
        <v>0</v>
      </c>
      <c r="V225" s="10">
        <v>1</v>
      </c>
      <c r="W225" s="10">
        <v>4</v>
      </c>
      <c r="X225" s="10">
        <v>0</v>
      </c>
      <c r="Y225" s="10">
        <v>4</v>
      </c>
      <c r="Z225" s="10">
        <v>149</v>
      </c>
    </row>
    <row r="226" spans="1:26" x14ac:dyDescent="0.3">
      <c r="A226" s="10">
        <v>225</v>
      </c>
      <c r="B226" s="10">
        <v>9</v>
      </c>
      <c r="C226" s="10">
        <v>562</v>
      </c>
      <c r="D226" s="10" t="s">
        <v>964</v>
      </c>
      <c r="E226" s="10" t="s">
        <v>965</v>
      </c>
      <c r="F226" s="10">
        <v>2418</v>
      </c>
      <c r="G226" s="330" t="s">
        <v>73</v>
      </c>
      <c r="H226" s="330" t="s">
        <v>1569</v>
      </c>
      <c r="I226" s="10">
        <v>401</v>
      </c>
      <c r="J226" s="10">
        <v>1</v>
      </c>
      <c r="K226" s="10">
        <v>70</v>
      </c>
      <c r="L226" s="10">
        <v>5</v>
      </c>
      <c r="M226" s="10">
        <v>2</v>
      </c>
      <c r="N226" s="10">
        <v>7</v>
      </c>
      <c r="O226" s="10">
        <v>0</v>
      </c>
      <c r="P226" s="10">
        <v>12</v>
      </c>
      <c r="Q226" s="10">
        <v>12</v>
      </c>
      <c r="R226" s="10">
        <v>3</v>
      </c>
      <c r="S226" s="10">
        <v>40</v>
      </c>
      <c r="T226" s="10">
        <v>0</v>
      </c>
      <c r="U226" s="10">
        <v>0</v>
      </c>
      <c r="V226" s="10">
        <v>1</v>
      </c>
      <c r="W226" s="10">
        <v>4</v>
      </c>
      <c r="X226" s="10">
        <v>0</v>
      </c>
      <c r="Y226" s="10">
        <v>8</v>
      </c>
      <c r="Z226" s="10">
        <v>165</v>
      </c>
    </row>
    <row r="227" spans="1:26" x14ac:dyDescent="0.3">
      <c r="A227" s="10"/>
      <c r="B227" s="10"/>
      <c r="C227" s="237" t="s">
        <v>39</v>
      </c>
      <c r="D227" s="491" t="s">
        <v>40</v>
      </c>
      <c r="E227" s="491"/>
      <c r="F227" s="355"/>
      <c r="G227" s="355"/>
      <c r="H227" s="355"/>
      <c r="I227" s="299">
        <f t="shared" ref="I227:Z227" si="0">SUM(I2:I226)</f>
        <v>107072</v>
      </c>
      <c r="J227" s="299">
        <f t="shared" si="0"/>
        <v>4216</v>
      </c>
      <c r="K227" s="299">
        <f t="shared" si="0"/>
        <v>12765</v>
      </c>
      <c r="L227" s="299">
        <f t="shared" si="0"/>
        <v>3788</v>
      </c>
      <c r="M227" s="299">
        <f t="shared" si="0"/>
        <v>1049</v>
      </c>
      <c r="N227" s="299">
        <f t="shared" si="0"/>
        <v>5861</v>
      </c>
      <c r="O227" s="299">
        <f t="shared" si="0"/>
        <v>1804</v>
      </c>
      <c r="P227" s="299">
        <f t="shared" si="0"/>
        <v>4180</v>
      </c>
      <c r="Q227" s="299">
        <f t="shared" si="0"/>
        <v>1497</v>
      </c>
      <c r="R227" s="299">
        <f t="shared" si="0"/>
        <v>3402</v>
      </c>
      <c r="S227" s="299">
        <f t="shared" si="0"/>
        <v>12982</v>
      </c>
      <c r="T227" s="299">
        <f t="shared" si="0"/>
        <v>725</v>
      </c>
      <c r="U227" s="299">
        <f t="shared" si="0"/>
        <v>370</v>
      </c>
      <c r="V227" s="299">
        <f t="shared" si="0"/>
        <v>294</v>
      </c>
      <c r="W227" s="299">
        <f t="shared" si="0"/>
        <v>1885</v>
      </c>
      <c r="X227" s="299">
        <f t="shared" si="0"/>
        <v>21</v>
      </c>
      <c r="Y227" s="299">
        <f t="shared" si="0"/>
        <v>2634</v>
      </c>
      <c r="Z227" s="299">
        <f t="shared" si="0"/>
        <v>57473</v>
      </c>
    </row>
    <row r="228" spans="1:26" x14ac:dyDescent="0.3">
      <c r="D228" s="214"/>
      <c r="E228" s="214"/>
      <c r="F228" s="232"/>
      <c r="G228" s="232"/>
      <c r="H228" s="232"/>
      <c r="I228" s="214"/>
      <c r="J228" s="214"/>
      <c r="K228" s="214"/>
      <c r="L228" s="214"/>
      <c r="M228" s="214"/>
      <c r="N228" s="214"/>
      <c r="O228" s="214"/>
      <c r="P228" s="214"/>
      <c r="Q228" s="214"/>
      <c r="R228" s="214"/>
      <c r="S228" s="214"/>
      <c r="T228" s="214"/>
      <c r="U228" s="214">
        <f>U227/2</f>
        <v>185</v>
      </c>
      <c r="V228" s="214">
        <f>V227/2</f>
        <v>147</v>
      </c>
      <c r="W228" s="214"/>
      <c r="X228" s="214"/>
      <c r="Y228" s="214"/>
      <c r="Z228" s="214"/>
    </row>
    <row r="229" spans="1:26" x14ac:dyDescent="0.3">
      <c r="A229" s="1" t="s">
        <v>1663</v>
      </c>
      <c r="D229" s="214"/>
      <c r="E229" s="214"/>
      <c r="F229" s="232"/>
      <c r="G229" s="232"/>
      <c r="H229" s="232"/>
      <c r="I229" s="214"/>
      <c r="J229" s="214"/>
      <c r="K229" s="214"/>
      <c r="L229" s="214"/>
      <c r="M229" s="214"/>
      <c r="N229" s="214"/>
      <c r="O229" s="214"/>
      <c r="P229" s="214"/>
      <c r="Q229" s="214"/>
      <c r="R229" s="214"/>
      <c r="S229" s="214"/>
      <c r="T229" s="214"/>
      <c r="U229" s="214"/>
      <c r="V229" s="214"/>
      <c r="W229" s="214"/>
      <c r="X229" s="214"/>
      <c r="Y229" s="214"/>
      <c r="Z229" s="214"/>
    </row>
    <row r="230" spans="1:26" x14ac:dyDescent="0.3">
      <c r="D230" s="214"/>
      <c r="E230" s="214"/>
      <c r="F230" s="232"/>
      <c r="G230" s="232"/>
      <c r="H230" s="232"/>
      <c r="I230" s="214"/>
      <c r="J230" s="214"/>
      <c r="K230" s="214"/>
      <c r="L230" s="214"/>
      <c r="M230" s="214"/>
      <c r="N230" s="214"/>
      <c r="O230" s="214"/>
      <c r="P230" s="214"/>
      <c r="Q230" s="214"/>
      <c r="R230" s="214"/>
      <c r="S230" s="214"/>
      <c r="T230" s="214"/>
      <c r="U230" s="214"/>
      <c r="V230" s="214"/>
      <c r="W230" s="214"/>
      <c r="X230" s="214"/>
      <c r="Y230" s="214"/>
      <c r="Z230" s="214"/>
    </row>
    <row r="231" spans="1:26" x14ac:dyDescent="0.3">
      <c r="D231" s="495" t="s">
        <v>1662</v>
      </c>
      <c r="E231" s="496"/>
      <c r="F231" s="496"/>
      <c r="G231" s="496"/>
      <c r="H231" s="496"/>
      <c r="I231" s="215">
        <f>I227</f>
        <v>107072</v>
      </c>
      <c r="J231" s="215">
        <f>J227+185</f>
        <v>4401</v>
      </c>
      <c r="K231" s="215">
        <f>K227+147</f>
        <v>12912</v>
      </c>
      <c r="L231" s="215">
        <f>L227+185</f>
        <v>3973</v>
      </c>
      <c r="M231" s="215">
        <f>M227+147</f>
        <v>1196</v>
      </c>
      <c r="N231" s="215">
        <f t="shared" ref="N231:T231" si="1">N227</f>
        <v>5861</v>
      </c>
      <c r="O231" s="215">
        <f t="shared" si="1"/>
        <v>1804</v>
      </c>
      <c r="P231" s="215">
        <f t="shared" si="1"/>
        <v>4180</v>
      </c>
      <c r="Q231" s="215">
        <f t="shared" si="1"/>
        <v>1497</v>
      </c>
      <c r="R231" s="215">
        <f t="shared" si="1"/>
        <v>3402</v>
      </c>
      <c r="S231" s="215">
        <f t="shared" si="1"/>
        <v>12982</v>
      </c>
      <c r="T231" s="215">
        <f t="shared" si="1"/>
        <v>725</v>
      </c>
      <c r="U231" s="215">
        <f>W227</f>
        <v>1885</v>
      </c>
      <c r="V231" s="214">
        <v>21</v>
      </c>
      <c r="W231" s="215">
        <f>Y227</f>
        <v>2634</v>
      </c>
      <c r="X231" s="214">
        <f>SUM(J231:W231)</f>
        <v>57473</v>
      </c>
      <c r="Y231" s="214"/>
      <c r="Z231" s="214"/>
    </row>
    <row r="232" spans="1:26" x14ac:dyDescent="0.3">
      <c r="D232" s="214"/>
      <c r="E232" s="214"/>
      <c r="F232" s="232"/>
      <c r="G232" s="232"/>
      <c r="H232" s="232"/>
      <c r="I232" s="214"/>
      <c r="J232" s="214"/>
      <c r="K232" s="214"/>
      <c r="L232" s="214"/>
      <c r="M232" s="214"/>
      <c r="N232" s="214"/>
      <c r="O232" s="214"/>
      <c r="P232" s="214"/>
      <c r="Q232" s="214"/>
      <c r="R232" s="214"/>
      <c r="S232" s="214"/>
      <c r="T232" s="214"/>
      <c r="U232" s="214"/>
      <c r="V232" s="214"/>
      <c r="W232" s="214"/>
      <c r="X232" s="214"/>
      <c r="Y232" s="214"/>
      <c r="Z232" s="214"/>
    </row>
    <row r="233" spans="1:26" ht="30.75" customHeight="1" x14ac:dyDescent="0.3">
      <c r="C233" s="3" t="s">
        <v>49</v>
      </c>
      <c r="D233" s="485" t="s">
        <v>50</v>
      </c>
      <c r="E233" s="486"/>
      <c r="F233" s="486"/>
      <c r="G233" s="486"/>
      <c r="H233" s="487"/>
      <c r="I233" s="374" t="s">
        <v>44</v>
      </c>
      <c r="J233" s="534" t="s">
        <v>51</v>
      </c>
      <c r="K233" s="535"/>
      <c r="L233" s="536" t="s">
        <v>52</v>
      </c>
      <c r="M233" s="536"/>
      <c r="N233" s="375" t="s">
        <v>7</v>
      </c>
      <c r="O233" s="375" t="s">
        <v>45</v>
      </c>
      <c r="P233" s="375" t="s">
        <v>9</v>
      </c>
      <c r="Q233" s="375" t="s">
        <v>46</v>
      </c>
      <c r="R233" s="375" t="s">
        <v>11</v>
      </c>
      <c r="S233" s="375" t="s">
        <v>12</v>
      </c>
      <c r="T233" s="375" t="s">
        <v>13</v>
      </c>
      <c r="U233" s="375" t="s">
        <v>70</v>
      </c>
      <c r="V233" s="375" t="s">
        <v>16</v>
      </c>
      <c r="W233" s="375" t="s">
        <v>47</v>
      </c>
      <c r="X233" s="376" t="s">
        <v>841</v>
      </c>
      <c r="Y233" s="214"/>
      <c r="Z233" s="214"/>
    </row>
    <row r="234" spans="1:26" x14ac:dyDescent="0.3">
      <c r="D234" s="488"/>
      <c r="E234" s="489"/>
      <c r="F234" s="489"/>
      <c r="G234" s="489"/>
      <c r="H234" s="490"/>
      <c r="I234" s="215">
        <f>I227</f>
        <v>107072</v>
      </c>
      <c r="J234" s="456">
        <f>J231+L231</f>
        <v>8374</v>
      </c>
      <c r="K234" s="457"/>
      <c r="L234" s="456">
        <f>K231+M231</f>
        <v>14108</v>
      </c>
      <c r="M234" s="457"/>
      <c r="N234" s="215">
        <f>N231</f>
        <v>5861</v>
      </c>
      <c r="O234" s="215">
        <f t="shared" ref="O234:T234" si="2">O231</f>
        <v>1804</v>
      </c>
      <c r="P234" s="215">
        <f t="shared" si="2"/>
        <v>4180</v>
      </c>
      <c r="Q234" s="215">
        <f t="shared" si="2"/>
        <v>1497</v>
      </c>
      <c r="R234" s="215">
        <f t="shared" si="2"/>
        <v>3402</v>
      </c>
      <c r="S234" s="215">
        <f t="shared" si="2"/>
        <v>12982</v>
      </c>
      <c r="T234" s="215">
        <f t="shared" si="2"/>
        <v>725</v>
      </c>
      <c r="U234" s="215">
        <f>U231</f>
        <v>1885</v>
      </c>
      <c r="V234" s="215">
        <v>21</v>
      </c>
      <c r="W234" s="215">
        <f>W231</f>
        <v>2634</v>
      </c>
      <c r="X234" s="214">
        <f>SUM(J234:W234)</f>
        <v>57473</v>
      </c>
      <c r="Y234" s="214"/>
      <c r="Z234" s="214"/>
    </row>
    <row r="235" spans="1:26" x14ac:dyDescent="0.3">
      <c r="D235" s="214"/>
      <c r="E235" s="214"/>
      <c r="F235" s="214"/>
      <c r="G235" s="232"/>
      <c r="H235" s="232"/>
      <c r="I235" s="214"/>
      <c r="J235" s="214"/>
      <c r="K235" s="214"/>
      <c r="L235" s="214"/>
      <c r="M235" s="214"/>
      <c r="N235" s="214"/>
      <c r="O235" s="214"/>
      <c r="P235" s="214"/>
      <c r="Q235" s="214"/>
      <c r="R235" s="214"/>
      <c r="S235" s="214"/>
      <c r="T235" s="214"/>
      <c r="U235" s="214"/>
      <c r="V235" s="214"/>
      <c r="W235" s="214"/>
      <c r="X235" s="214"/>
      <c r="Y235" s="214"/>
      <c r="Z235" s="214"/>
    </row>
    <row r="236" spans="1:26" x14ac:dyDescent="0.3">
      <c r="C236" s="11"/>
      <c r="D236" s="484" t="s">
        <v>53</v>
      </c>
      <c r="E236" s="484"/>
      <c r="F236" s="484"/>
      <c r="G236" s="484"/>
      <c r="H236" s="484"/>
      <c r="I236" s="484"/>
      <c r="J236" s="375" t="s">
        <v>3</v>
      </c>
      <c r="K236" s="375" t="s">
        <v>4</v>
      </c>
      <c r="L236" s="375" t="s">
        <v>5</v>
      </c>
      <c r="M236" s="375" t="s">
        <v>6</v>
      </c>
      <c r="N236" s="375" t="s">
        <v>7</v>
      </c>
      <c r="O236" s="375" t="s">
        <v>45</v>
      </c>
      <c r="P236" s="375" t="s">
        <v>9</v>
      </c>
      <c r="Q236" s="375" t="s">
        <v>46</v>
      </c>
      <c r="R236" s="375" t="s">
        <v>11</v>
      </c>
      <c r="S236" s="375" t="s">
        <v>12</v>
      </c>
      <c r="T236" s="375" t="s">
        <v>13</v>
      </c>
      <c r="U236" s="375" t="s">
        <v>16</v>
      </c>
      <c r="V236" s="375" t="s">
        <v>47</v>
      </c>
      <c r="W236" s="375" t="s">
        <v>841</v>
      </c>
      <c r="X236" s="214"/>
      <c r="Y236" s="214"/>
      <c r="Z236" s="214"/>
    </row>
    <row r="237" spans="1:26" x14ac:dyDescent="0.3">
      <c r="A237" s="1">
        <v>1</v>
      </c>
      <c r="B237" s="1">
        <v>9</v>
      </c>
      <c r="C237" s="346">
        <v>12</v>
      </c>
      <c r="D237" s="348" t="s">
        <v>848</v>
      </c>
      <c r="E237" s="348" t="s">
        <v>848</v>
      </c>
      <c r="F237" s="348">
        <v>276</v>
      </c>
      <c r="G237" s="348" t="s">
        <v>193</v>
      </c>
      <c r="H237" s="348" t="s">
        <v>1572</v>
      </c>
      <c r="I237" s="348"/>
      <c r="J237" s="377">
        <v>8</v>
      </c>
      <c r="K237" s="377">
        <v>32</v>
      </c>
      <c r="L237" s="377">
        <v>12</v>
      </c>
      <c r="M237" s="377">
        <v>3</v>
      </c>
      <c r="N237" s="377">
        <v>30</v>
      </c>
      <c r="O237" s="377">
        <v>5</v>
      </c>
      <c r="P237" s="377">
        <v>27</v>
      </c>
      <c r="Q237" s="377">
        <v>4</v>
      </c>
      <c r="R237" s="377">
        <v>2</v>
      </c>
      <c r="S237" s="377">
        <v>64</v>
      </c>
      <c r="T237" s="377">
        <v>8</v>
      </c>
      <c r="U237" s="377">
        <v>0</v>
      </c>
      <c r="V237" s="377">
        <v>19</v>
      </c>
      <c r="W237" s="377">
        <f>SUM(J237:V237)</f>
        <v>214</v>
      </c>
      <c r="X237" s="214"/>
      <c r="Y237" s="214"/>
      <c r="Z237" s="214"/>
    </row>
    <row r="238" spans="1:26" x14ac:dyDescent="0.3">
      <c r="A238" s="1">
        <v>2</v>
      </c>
      <c r="B238" s="1">
        <v>9</v>
      </c>
      <c r="C238" s="346">
        <v>153</v>
      </c>
      <c r="D238" s="348" t="s">
        <v>966</v>
      </c>
      <c r="E238" s="348" t="s">
        <v>966</v>
      </c>
      <c r="F238" s="348">
        <v>914</v>
      </c>
      <c r="G238" s="348" t="s">
        <v>193</v>
      </c>
      <c r="H238" s="348" t="s">
        <v>1572</v>
      </c>
      <c r="I238" s="348"/>
      <c r="J238" s="377">
        <v>7</v>
      </c>
      <c r="K238" s="377">
        <v>12</v>
      </c>
      <c r="L238" s="377">
        <v>3</v>
      </c>
      <c r="M238" s="377">
        <v>1</v>
      </c>
      <c r="N238" s="377">
        <v>10</v>
      </c>
      <c r="O238" s="377">
        <v>3</v>
      </c>
      <c r="P238" s="377">
        <v>3</v>
      </c>
      <c r="Q238" s="377">
        <v>0</v>
      </c>
      <c r="R238" s="377">
        <v>1</v>
      </c>
      <c r="S238" s="377">
        <v>50</v>
      </c>
      <c r="T238" s="377">
        <v>0</v>
      </c>
      <c r="U238" s="377">
        <v>0</v>
      </c>
      <c r="V238" s="377">
        <v>5</v>
      </c>
      <c r="W238" s="377">
        <f t="shared" ref="W238:W240" si="3">SUM(J238:V238)</f>
        <v>95</v>
      </c>
      <c r="X238" s="214"/>
      <c r="Y238" s="214"/>
      <c r="Z238" s="214"/>
    </row>
    <row r="239" spans="1:26" x14ac:dyDescent="0.3">
      <c r="A239" s="1">
        <v>3</v>
      </c>
      <c r="B239" s="1">
        <v>9</v>
      </c>
      <c r="C239" s="346">
        <v>560</v>
      </c>
      <c r="D239" s="348" t="s">
        <v>888</v>
      </c>
      <c r="E239" s="348" t="s">
        <v>888</v>
      </c>
      <c r="F239" s="348">
        <v>2408</v>
      </c>
      <c r="G239" s="348" t="s">
        <v>193</v>
      </c>
      <c r="H239" s="348" t="s">
        <v>1572</v>
      </c>
      <c r="I239" s="348"/>
      <c r="J239" s="377">
        <v>22</v>
      </c>
      <c r="K239" s="377">
        <v>58</v>
      </c>
      <c r="L239" s="377">
        <v>31</v>
      </c>
      <c r="M239" s="377">
        <v>7</v>
      </c>
      <c r="N239" s="377">
        <v>31</v>
      </c>
      <c r="O239" s="377">
        <v>8</v>
      </c>
      <c r="P239" s="377">
        <v>14</v>
      </c>
      <c r="Q239" s="377">
        <v>7</v>
      </c>
      <c r="R239" s="377">
        <v>12</v>
      </c>
      <c r="S239" s="377">
        <v>144</v>
      </c>
      <c r="T239" s="377">
        <v>5</v>
      </c>
      <c r="U239" s="377">
        <v>0</v>
      </c>
      <c r="V239" s="377">
        <v>43</v>
      </c>
      <c r="W239" s="377">
        <f t="shared" si="3"/>
        <v>382</v>
      </c>
      <c r="X239" s="214"/>
      <c r="Y239" s="214"/>
      <c r="Z239" s="214"/>
    </row>
    <row r="240" spans="1:26" x14ac:dyDescent="0.3">
      <c r="A240" s="1">
        <v>4</v>
      </c>
      <c r="B240" s="1">
        <v>9</v>
      </c>
      <c r="C240" s="346">
        <v>560</v>
      </c>
      <c r="D240" s="348" t="s">
        <v>888</v>
      </c>
      <c r="E240" s="348" t="s">
        <v>888</v>
      </c>
      <c r="F240" s="348">
        <v>2409</v>
      </c>
      <c r="G240" s="348" t="s">
        <v>193</v>
      </c>
      <c r="H240" s="348" t="s">
        <v>1572</v>
      </c>
      <c r="I240" s="348"/>
      <c r="J240" s="377">
        <v>7</v>
      </c>
      <c r="K240" s="377">
        <v>37</v>
      </c>
      <c r="L240" s="377">
        <v>10</v>
      </c>
      <c r="M240" s="377">
        <v>3</v>
      </c>
      <c r="N240" s="377">
        <v>9</v>
      </c>
      <c r="O240" s="377">
        <v>1</v>
      </c>
      <c r="P240" s="377">
        <v>0</v>
      </c>
      <c r="Q240" s="377">
        <v>4</v>
      </c>
      <c r="R240" s="377">
        <v>3</v>
      </c>
      <c r="S240" s="377">
        <v>43</v>
      </c>
      <c r="T240" s="377">
        <v>2</v>
      </c>
      <c r="U240" s="377">
        <v>0</v>
      </c>
      <c r="V240" s="377">
        <v>9</v>
      </c>
      <c r="W240" s="377">
        <f t="shared" si="3"/>
        <v>128</v>
      </c>
      <c r="X240" s="214"/>
      <c r="Y240" s="214"/>
      <c r="Z240" s="214"/>
    </row>
    <row r="241" spans="3:26" x14ac:dyDescent="0.3">
      <c r="C241" s="3" t="s">
        <v>56</v>
      </c>
      <c r="D241" s="484" t="s">
        <v>57</v>
      </c>
      <c r="E241" s="484"/>
      <c r="F241" s="484"/>
      <c r="G241" s="484"/>
      <c r="H241" s="484"/>
      <c r="I241" s="484"/>
      <c r="J241" s="299">
        <f t="shared" ref="J241:V241" si="4">J237+J238+J239+J240</f>
        <v>44</v>
      </c>
      <c r="K241" s="299">
        <f t="shared" si="4"/>
        <v>139</v>
      </c>
      <c r="L241" s="299">
        <f t="shared" si="4"/>
        <v>56</v>
      </c>
      <c r="M241" s="299">
        <f t="shared" si="4"/>
        <v>14</v>
      </c>
      <c r="N241" s="299">
        <f t="shared" si="4"/>
        <v>80</v>
      </c>
      <c r="O241" s="299">
        <f t="shared" si="4"/>
        <v>17</v>
      </c>
      <c r="P241" s="299">
        <f t="shared" si="4"/>
        <v>44</v>
      </c>
      <c r="Q241" s="299">
        <f t="shared" si="4"/>
        <v>15</v>
      </c>
      <c r="R241" s="299">
        <f t="shared" si="4"/>
        <v>18</v>
      </c>
      <c r="S241" s="299">
        <f t="shared" si="4"/>
        <v>301</v>
      </c>
      <c r="T241" s="299">
        <f t="shared" si="4"/>
        <v>15</v>
      </c>
      <c r="U241" s="299">
        <f t="shared" si="4"/>
        <v>0</v>
      </c>
      <c r="V241" s="299">
        <f t="shared" si="4"/>
        <v>76</v>
      </c>
      <c r="W241" s="215">
        <f>SUM(J241:V241)</f>
        <v>819</v>
      </c>
      <c r="X241" s="214"/>
      <c r="Y241" s="214"/>
      <c r="Z241" s="214"/>
    </row>
    <row r="242" spans="3:26" x14ac:dyDescent="0.3">
      <c r="D242" s="214"/>
      <c r="E242" s="214"/>
      <c r="F242" s="232"/>
      <c r="G242" s="232"/>
      <c r="H242" s="232"/>
      <c r="I242" s="214"/>
      <c r="J242" s="214"/>
      <c r="K242" s="214"/>
      <c r="L242" s="214"/>
      <c r="M242" s="214"/>
      <c r="N242" s="214"/>
      <c r="O242" s="214"/>
      <c r="P242" s="214"/>
      <c r="Q242" s="214"/>
      <c r="R242" s="214"/>
      <c r="S242" s="214"/>
      <c r="T242" s="214"/>
      <c r="U242" s="214"/>
      <c r="V242" s="214"/>
      <c r="W242" s="214"/>
      <c r="X242" s="214"/>
      <c r="Y242" s="214"/>
      <c r="Z242" s="214"/>
    </row>
    <row r="243" spans="3:26" x14ac:dyDescent="0.3">
      <c r="D243" s="214"/>
      <c r="E243" s="214"/>
      <c r="F243" s="232"/>
      <c r="G243" s="232"/>
      <c r="H243" s="232"/>
      <c r="I243" s="214"/>
      <c r="J243" s="214"/>
      <c r="K243" s="214"/>
      <c r="L243" s="214"/>
      <c r="M243" s="214"/>
      <c r="N243" s="214"/>
      <c r="O243" s="214"/>
      <c r="P243" s="214"/>
      <c r="Q243" s="214"/>
      <c r="R243" s="214"/>
      <c r="S243" s="214"/>
      <c r="T243" s="214"/>
      <c r="U243" s="214"/>
      <c r="V243" s="214"/>
      <c r="W243" s="214"/>
      <c r="X243" s="214"/>
      <c r="Y243" s="214"/>
      <c r="Z243" s="214"/>
    </row>
    <row r="244" spans="3:26" x14ac:dyDescent="0.3">
      <c r="C244" s="3" t="s">
        <v>58</v>
      </c>
      <c r="D244" s="485" t="s">
        <v>59</v>
      </c>
      <c r="E244" s="486"/>
      <c r="F244" s="486"/>
      <c r="G244" s="486"/>
      <c r="H244" s="486"/>
      <c r="I244" s="487"/>
      <c r="J244" s="242" t="s">
        <v>3</v>
      </c>
      <c r="K244" s="242" t="s">
        <v>4</v>
      </c>
      <c r="L244" s="242" t="s">
        <v>5</v>
      </c>
      <c r="M244" s="242" t="s">
        <v>6</v>
      </c>
      <c r="N244" s="242" t="s">
        <v>7</v>
      </c>
      <c r="O244" s="242" t="s">
        <v>45</v>
      </c>
      <c r="P244" s="242" t="s">
        <v>9</v>
      </c>
      <c r="Q244" s="242" t="s">
        <v>46</v>
      </c>
      <c r="R244" s="242" t="s">
        <v>11</v>
      </c>
      <c r="S244" s="242" t="s">
        <v>12</v>
      </c>
      <c r="T244" s="242" t="s">
        <v>13</v>
      </c>
      <c r="U244" s="242" t="s">
        <v>16</v>
      </c>
      <c r="V244" s="242" t="s">
        <v>47</v>
      </c>
      <c r="W244" s="214"/>
      <c r="X244" s="214"/>
      <c r="Y244" s="214"/>
      <c r="Z244" s="214"/>
    </row>
    <row r="245" spans="3:26" x14ac:dyDescent="0.3">
      <c r="D245" s="488"/>
      <c r="E245" s="489"/>
      <c r="F245" s="489"/>
      <c r="G245" s="489"/>
      <c r="H245" s="489"/>
      <c r="I245" s="490"/>
      <c r="J245" s="215">
        <f>J231+J241</f>
        <v>4445</v>
      </c>
      <c r="K245" s="215">
        <f t="shared" ref="K245:S245" si="5">K231+K241</f>
        <v>13051</v>
      </c>
      <c r="L245" s="215">
        <f t="shared" si="5"/>
        <v>4029</v>
      </c>
      <c r="M245" s="215">
        <f t="shared" si="5"/>
        <v>1210</v>
      </c>
      <c r="N245" s="215">
        <f t="shared" si="5"/>
        <v>5941</v>
      </c>
      <c r="O245" s="215">
        <f t="shared" si="5"/>
        <v>1821</v>
      </c>
      <c r="P245" s="215">
        <f t="shared" si="5"/>
        <v>4224</v>
      </c>
      <c r="Q245" s="215">
        <f t="shared" si="5"/>
        <v>1512</v>
      </c>
      <c r="R245" s="215">
        <f t="shared" si="5"/>
        <v>3420</v>
      </c>
      <c r="S245" s="215">
        <f t="shared" si="5"/>
        <v>13283</v>
      </c>
      <c r="T245" s="215">
        <f>T231+T241</f>
        <v>740</v>
      </c>
      <c r="U245" s="215">
        <f>V231+U241</f>
        <v>21</v>
      </c>
      <c r="V245" s="215">
        <f>W231+V241</f>
        <v>2710</v>
      </c>
      <c r="W245" s="214">
        <f>SUM(J245:V245)</f>
        <v>56407</v>
      </c>
      <c r="X245" s="214"/>
      <c r="Y245" s="214"/>
      <c r="Z245" s="214"/>
    </row>
  </sheetData>
  <sortState ref="A2:Z227">
    <sortCondition ref="C2:C227"/>
    <sortCondition ref="F2:F227"/>
    <sortCondition ref="H2:H227"/>
  </sortState>
  <mergeCells count="10">
    <mergeCell ref="J233:K233"/>
    <mergeCell ref="L233:M233"/>
    <mergeCell ref="J234:K234"/>
    <mergeCell ref="L234:M234"/>
    <mergeCell ref="D236:I236"/>
    <mergeCell ref="D241:I241"/>
    <mergeCell ref="D244:I245"/>
    <mergeCell ref="D227:E227"/>
    <mergeCell ref="D233:H234"/>
    <mergeCell ref="D231:H23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27</vt:i4>
      </vt:variant>
      <vt:variant>
        <vt:lpstr>Rangos con nombre</vt:lpstr>
      </vt:variant>
      <vt:variant>
        <vt:i4>3</vt:i4>
      </vt:variant>
    </vt:vector>
  </HeadingPairs>
  <TitlesOfParts>
    <vt:vector size="30" baseType="lpstr">
      <vt:lpstr>D01</vt:lpstr>
      <vt:lpstr>D02</vt:lpstr>
      <vt:lpstr>D03</vt:lpstr>
      <vt:lpstr>D04</vt:lpstr>
      <vt:lpstr>D05</vt:lpstr>
      <vt:lpstr>D06</vt:lpstr>
      <vt:lpstr>D07</vt:lpstr>
      <vt:lpstr>D08</vt:lpstr>
      <vt:lpstr>D09</vt:lpstr>
      <vt:lpstr>D10</vt:lpstr>
      <vt:lpstr>D11</vt:lpstr>
      <vt:lpstr>D12</vt:lpstr>
      <vt:lpstr>D13</vt:lpstr>
      <vt:lpstr>D14</vt:lpstr>
      <vt:lpstr>D15</vt:lpstr>
      <vt:lpstr>D16</vt:lpstr>
      <vt:lpstr>D17</vt:lpstr>
      <vt:lpstr>D18</vt:lpstr>
      <vt:lpstr>D19</vt:lpstr>
      <vt:lpstr>D20</vt:lpstr>
      <vt:lpstr>D21</vt:lpstr>
      <vt:lpstr>D22</vt:lpstr>
      <vt:lpstr>D23</vt:lpstr>
      <vt:lpstr>D24</vt:lpstr>
      <vt:lpstr>D25</vt:lpstr>
      <vt:lpstr>TOT_DTTOS_MR</vt:lpstr>
      <vt:lpstr>TOT_DTTOS_RP</vt:lpstr>
      <vt:lpstr>TOT_DTTOS_MR!Área_de_impresión</vt:lpstr>
      <vt:lpstr>PAN</vt:lpstr>
      <vt:lpstr>TOT_DTTOS_MR!Títulos_a_imprimir</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Irving</dc:creator>
  <cp:lastModifiedBy>Irving</cp:lastModifiedBy>
  <cp:lastPrinted>2016-12-31T00:42:40Z</cp:lastPrinted>
  <dcterms:created xsi:type="dcterms:W3CDTF">2016-09-12T15:18:29Z</dcterms:created>
  <dcterms:modified xsi:type="dcterms:W3CDTF">2017-10-20T18:40:25Z</dcterms:modified>
</cp:coreProperties>
</file>